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令和05年度（自動生成削除禁止）\F99 環境清掃\03 環境保全\04 公害対策G\01 公害対策　庶務\11 その他庶務 (3年)\Webサイト\02_解体工事のお知らせ・特定建設作業・工場・指定作業場・特定施設・アスベスト対策工事に関する届出\06_特定施設に関する届出（騒音規制法・振動規制法）\"/>
    </mc:Choice>
  </mc:AlternateContent>
  <bookViews>
    <workbookView xWindow="0" yWindow="0" windowWidth="21600" windowHeight="9818" firstSheet="1" activeTab="1"/>
  </bookViews>
  <sheets>
    <sheet name="このファイルについて" sheetId="8" state="hidden" r:id="rId1"/>
    <sheet name="入力シート" sheetId="4" r:id="rId2"/>
    <sheet name="様式第３　変更届出書" sheetId="11" r:id="rId3"/>
  </sheets>
  <definedNames>
    <definedName name="_xlnm.Print_Area" localSheetId="1">入力シート!$A$1:$I$65</definedName>
    <definedName name="_xlnm.Print_Area" localSheetId="2">'様式第３　変更届出書'!$A$1:$J$27</definedName>
    <definedName name="メール送信ボタン表示１">このファイルについて!$B$27</definedName>
    <definedName name="メール送信ボタン表示２">このファイルについて!$B$28</definedName>
    <definedName name="メール本文">このファイルについて!$B$26</definedName>
    <definedName name="環境保全課メールアドレス">このファイルについて!$B$25</definedName>
    <definedName name="駒込">このファイルについて!$B$30:$B$36</definedName>
    <definedName name="型式１">入力シート!$C$28</definedName>
    <definedName name="型式２">入力シート!$C$43</definedName>
    <definedName name="型式３">入力シート!$C$54</definedName>
    <definedName name="公称能力１">入力シート!$C$30</definedName>
    <definedName name="公称能力２">入力シート!$C$44</definedName>
    <definedName name="公称能力３">入力シート!$C$55</definedName>
    <definedName name="高松">このファイルについて!$B$108:$B$110</definedName>
    <definedName name="高田">このファイルについて!$B$81:$B$83</definedName>
    <definedName name="雑司が谷">このファイルについて!$B$78:$B$81</definedName>
    <definedName name="使用開始時刻変更後１">入力シート!$C$36</definedName>
    <definedName name="使用開始時刻変更後２">入力シート!$C$48</definedName>
    <definedName name="使用開始時刻変更後３">入力シート!$C$59</definedName>
    <definedName name="使用開始時刻変更前１">入力シート!$C$35</definedName>
    <definedName name="使用開始時刻変更前２">入力シート!$C$47</definedName>
    <definedName name="使用開始時刻変更前３">入力シート!$C$58</definedName>
    <definedName name="使用終了時刻変更後１">入力シート!$C$39</definedName>
    <definedName name="使用終了時刻変更後２">入力シート!$C$50</definedName>
    <definedName name="使用終了時刻変更後３">入力シート!$C$61</definedName>
    <definedName name="使用終了時刻変更前１">入力シート!$C$38</definedName>
    <definedName name="使用終了時刻変更前２">入力シート!$C$49</definedName>
    <definedName name="使用終了時刻変更前３">入力シート!$C$60</definedName>
    <definedName name="事業場所在地">このファイルについて!$B$29</definedName>
    <definedName name="事業場名称">入力シート!$C$16</definedName>
    <definedName name="住居号">入力シート!$F$19</definedName>
    <definedName name="住居番">入力シート!$E$19</definedName>
    <definedName name="所在地">このファイルについて!$B$29</definedName>
    <definedName name="上池袋">このファイルについて!$B$52:$B$54</definedName>
    <definedName name="振動規制法">このファイルについて!$B$23:$B$24</definedName>
    <definedName name="振動規制法金属加工機械">このファイルについて!$B$159:$B$163</definedName>
    <definedName name="振動規制法特定施設">このファイルについて!$B$147:$B$158</definedName>
    <definedName name="振動規制法木材加工機械">このファイルについて!$B$164:$B$165</definedName>
    <definedName name="数変更後１">入力シート!$C$33</definedName>
    <definedName name="数変更後２">入力シート!$C$46</definedName>
    <definedName name="数変更後３">入力シート!$C$57</definedName>
    <definedName name="数変更前１">入力シート!$C$32</definedName>
    <definedName name="数変更前２">入力シート!$C$45</definedName>
    <definedName name="数変更前３">入力シート!$C$56</definedName>
    <definedName name="西巣鴨">このファイルについて!$B$42:$B$45</definedName>
    <definedName name="西池袋">このファイルについて!$B$65:$B$69</definedName>
    <definedName name="千川">このファイルについて!$B$111:$B$112</definedName>
    <definedName name="千早">このファイルについて!$B$101:$B$104</definedName>
    <definedName name="巣鴨">このファイルについて!$B$37:$B$41</definedName>
    <definedName name="騒音・振動の別">入力シート!$C$5</definedName>
    <definedName name="騒音規制法金属加工機械">このファイルについて!$B$125:$B$135</definedName>
    <definedName name="騒音規制法建設用資材製造機械">このファイルについて!$B$136:$B$137</definedName>
    <definedName name="騒音規制法特定施設">このファイルについて!$B$114:$B$124</definedName>
    <definedName name="騒音規制法木材加工機械">このファイルについて!$B$138:$B$143</definedName>
    <definedName name="池袋">このファイルについて!$B$70:$C$73</definedName>
    <definedName name="池袋本町">このファイルについて!$B$74:$B$77</definedName>
    <definedName name="丁目">入力シート!$D$19</definedName>
    <definedName name="町名">入力シート!$C$19</definedName>
    <definedName name="長崎">このファイルについて!$B$95:$B$100</definedName>
    <definedName name="添付資料">このファイルについて!$B$29</definedName>
    <definedName name="東池袋">このファイルについて!$B$56:$B$60</definedName>
    <definedName name="特定施設の種類１ａ">入力シート!$C$26</definedName>
    <definedName name="特定施設の種類１b">入力シート!$E$26</definedName>
    <definedName name="特定施設の種類２ａ">入力シート!$C$42</definedName>
    <definedName name="特定施設の種類２ｂ">入力シート!$E$42</definedName>
    <definedName name="特定施設の種類３ａ">入力シート!$C$53</definedName>
    <definedName name="特定施設の種類３ｂ">入力シート!$E$53</definedName>
    <definedName name="届出者氏名">入力シート!$C$13</definedName>
    <definedName name="届出者住所">入力シート!$C$11</definedName>
    <definedName name="届出日">入力シート!$C$8</definedName>
    <definedName name="南大塚">このファイルについて!$B$49:$B$51</definedName>
    <definedName name="南池袋">このファイルについて!$B$61:$B$64</definedName>
    <definedName name="南長崎">このファイルについて!$B$89:$B$94</definedName>
    <definedName name="北大塚">このファイルについて!$B$46:$B$48</definedName>
    <definedName name="目白">このファイルについて!$B$84:$B$88</definedName>
    <definedName name="要町">このファイルについて!$B$105:$B$107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5" i="4" l="1"/>
  <c r="D64" i="4"/>
  <c r="D62" i="4"/>
  <c r="A20" i="11" l="1"/>
  <c r="A19" i="11"/>
  <c r="A18" i="11"/>
  <c r="B23" i="4" l="1"/>
  <c r="C61" i="4" l="1"/>
  <c r="C60" i="4"/>
  <c r="C59" i="4"/>
  <c r="C57" i="4"/>
  <c r="C56" i="4"/>
  <c r="C50" i="4"/>
  <c r="C49" i="4"/>
  <c r="C48" i="4"/>
  <c r="C47" i="4"/>
  <c r="C46" i="4"/>
  <c r="C45" i="4"/>
  <c r="C43" i="4"/>
  <c r="B45" i="4"/>
  <c r="C53" i="4" l="1"/>
  <c r="E53" i="4" s="1"/>
  <c r="C42" i="4" l="1"/>
  <c r="E42" i="4" l="1"/>
  <c r="C54" i="4"/>
  <c r="C44" i="4"/>
  <c r="C55" i="4" l="1"/>
  <c r="E26" i="4"/>
  <c r="B28" i="8" l="1"/>
  <c r="B26" i="8"/>
  <c r="B27" i="8"/>
  <c r="A24" i="11" l="1"/>
  <c r="A10" i="11" l="1"/>
  <c r="A8" i="11"/>
  <c r="H8" i="11"/>
  <c r="A23" i="11" l="1"/>
  <c r="A22" i="11"/>
  <c r="A21" i="11"/>
  <c r="B50" i="4" l="1"/>
  <c r="B48" i="4"/>
  <c r="D8" i="11" l="1"/>
  <c r="D9" i="11"/>
  <c r="D18" i="11"/>
  <c r="A1" i="11"/>
  <c r="A3" i="11"/>
  <c r="A2" i="11" l="1"/>
  <c r="F2" i="11"/>
  <c r="F18" i="11" l="1"/>
  <c r="B39" i="4"/>
  <c r="B38" i="4"/>
  <c r="B36" i="4"/>
  <c r="B35" i="4"/>
  <c r="B60" i="4"/>
  <c r="B61" i="4"/>
  <c r="B59" i="4"/>
  <c r="B58" i="4"/>
  <c r="B47" i="4"/>
  <c r="B49" i="4"/>
  <c r="B56" i="4"/>
  <c r="B57" i="4"/>
  <c r="E19" i="11"/>
  <c r="B46" i="4"/>
  <c r="E18" i="11"/>
  <c r="B33" i="4"/>
  <c r="B32" i="4"/>
  <c r="C58" i="4" l="1"/>
  <c r="E20" i="11"/>
  <c r="C52" i="4" l="1"/>
  <c r="B55" i="4" l="1"/>
  <c r="B54" i="4"/>
  <c r="B53" i="4"/>
  <c r="B44" i="4" l="1"/>
  <c r="B43" i="4"/>
  <c r="B42" i="4"/>
  <c r="C41" i="4"/>
  <c r="C20" i="4" l="1"/>
  <c r="C17" i="4"/>
  <c r="B29" i="8" l="1"/>
  <c r="I20" i="11" l="1"/>
  <c r="I19" i="11"/>
  <c r="I18" i="11"/>
  <c r="J20" i="11"/>
  <c r="J19" i="11"/>
  <c r="J18" i="11"/>
  <c r="G20" i="11"/>
  <c r="G19" i="11"/>
  <c r="G18" i="11"/>
  <c r="F20" i="11"/>
  <c r="F19" i="11"/>
  <c r="D20" i="11"/>
  <c r="C20" i="11"/>
  <c r="B20" i="11"/>
  <c r="D19" i="11"/>
  <c r="C19" i="11"/>
  <c r="B19" i="11"/>
  <c r="C18" i="11"/>
  <c r="B18" i="11"/>
  <c r="F7" i="11" l="1"/>
  <c r="F6" i="11"/>
  <c r="B12" i="11" l="1"/>
  <c r="B11" i="11"/>
  <c r="H4" i="11" l="1"/>
</calcChain>
</file>

<file path=xl/comments1.xml><?xml version="1.0" encoding="utf-8"?>
<comments xmlns="http://schemas.openxmlformats.org/spreadsheetml/2006/main">
  <authors>
    <author>作成者</author>
    <author>宮﨑 正生</author>
  </authors>
  <commentList>
    <comment ref="C8" authorId="0" shapeId="0">
      <text>
        <r>
          <rPr>
            <b/>
            <sz val="12"/>
            <color indexed="81"/>
            <rFont val="MS P ゴシック"/>
            <family val="3"/>
            <charset val="128"/>
          </rPr>
          <t>記入例）令和〇〇年〇〇月〇〇日</t>
        </r>
      </text>
    </comment>
    <comment ref="C11" authorId="1" shapeId="0">
      <text>
        <r>
          <rPr>
            <b/>
            <sz val="12"/>
            <color indexed="81"/>
            <rFont val="MS P ゴシック"/>
            <family val="3"/>
            <charset val="128"/>
          </rPr>
          <t>記入例）○○区○○二丁目45番1号</t>
        </r>
      </text>
    </comment>
    <comment ref="C13" authorId="1" shapeId="0">
      <text>
        <r>
          <rPr>
            <b/>
            <sz val="12"/>
            <color indexed="81"/>
            <rFont val="MS P ゴシック"/>
            <family val="3"/>
            <charset val="128"/>
          </rPr>
          <t>記入例）株式会社 ○○
　　　　　代表取締役　○○　○○</t>
        </r>
      </text>
    </comment>
    <comment ref="C16" authorId="1" shapeId="0">
      <text>
        <r>
          <rPr>
            <b/>
            <sz val="12"/>
            <color indexed="81"/>
            <rFont val="MS P ゴシック"/>
            <family val="3"/>
            <charset val="128"/>
          </rPr>
          <t>記入例）〇〇製造工場</t>
        </r>
      </text>
    </comment>
    <comment ref="C28" authorId="1" shapeId="0">
      <text>
        <r>
          <rPr>
            <b/>
            <sz val="12"/>
            <color indexed="81"/>
            <rFont val="MS P ゴシック"/>
            <family val="3"/>
            <charset val="128"/>
          </rPr>
          <t>記入例）DLR2ｰ○○○○DC</t>
        </r>
      </text>
    </comment>
    <comment ref="C30" authorId="1" shapeId="0">
      <text>
        <r>
          <rPr>
            <b/>
            <sz val="12"/>
            <color indexed="81"/>
            <rFont val="MS P ゴシック"/>
            <family val="3"/>
            <charset val="128"/>
          </rPr>
          <t>記入例）○○.○kW</t>
        </r>
      </text>
    </comment>
    <comment ref="C32" authorId="1" shapeId="0">
      <text>
        <r>
          <rPr>
            <b/>
            <sz val="12"/>
            <color indexed="81"/>
            <rFont val="MS P ゴシック"/>
            <family val="3"/>
            <charset val="128"/>
          </rPr>
          <t>記入例）○台</t>
        </r>
      </text>
    </comment>
    <comment ref="C35" authorId="1" shapeId="0">
      <text>
        <r>
          <rPr>
            <b/>
            <sz val="12"/>
            <color indexed="81"/>
            <rFont val="MS P ゴシック"/>
            <family val="3"/>
            <charset val="128"/>
          </rPr>
          <t>記入例）○○時○○分</t>
        </r>
      </text>
    </comment>
    <comment ref="C38" authorId="1" shapeId="0">
      <text>
        <r>
          <rPr>
            <b/>
            <sz val="12"/>
            <color indexed="81"/>
            <rFont val="MS P ゴシック"/>
            <family val="3"/>
            <charset val="128"/>
          </rPr>
          <t>記入例）××時××分</t>
        </r>
      </text>
    </comment>
  </commentList>
</comments>
</file>

<file path=xl/sharedStrings.xml><?xml version="1.0" encoding="utf-8"?>
<sst xmlns="http://schemas.openxmlformats.org/spreadsheetml/2006/main" count="329" uniqueCount="187">
  <si>
    <t>外部に出すためのものなので入力項目以外にはロックをかけてあるので修正するときは解除すること。</t>
    <rPh sb="0" eb="2">
      <t>ガイブ</t>
    </rPh>
    <rPh sb="3" eb="4">
      <t>ダ</t>
    </rPh>
    <rPh sb="13" eb="19">
      <t>ニュウリョクコウモクイガイ</t>
    </rPh>
    <rPh sb="32" eb="34">
      <t>シュウセイ</t>
    </rPh>
    <rPh sb="39" eb="41">
      <t>カイジョ</t>
    </rPh>
    <phoneticPr fontId="4"/>
  </si>
  <si>
    <t>ファイルリスト</t>
    <phoneticPr fontId="4"/>
  </si>
  <si>
    <t>ファイル名</t>
    <rPh sb="4" eb="5">
      <t>メイ</t>
    </rPh>
    <phoneticPr fontId="4"/>
  </si>
  <si>
    <t>用途</t>
    <rPh sb="0" eb="2">
      <t>ヨウト</t>
    </rPh>
    <phoneticPr fontId="4"/>
  </si>
  <si>
    <t>kaitaiyoushiki.xlsx</t>
  </si>
  <si>
    <t>解体工事標識設置届出書</t>
  </si>
  <si>
    <t>tokken-excel.xlsx</t>
  </si>
  <si>
    <t>特定建設作業実施届出書 騒音・振動</t>
    <rPh sb="12" eb="14">
      <t>ソウオン</t>
    </rPh>
    <rPh sb="15" eb="17">
      <t>シンドウ</t>
    </rPh>
    <phoneticPr fontId="4"/>
  </si>
  <si>
    <t>工場・指定作業場 氏名等変更、廃止、承継 届出書、有害物質取扱状況報告書</t>
  </si>
  <si>
    <t>yousui-excel.elsx</t>
    <phoneticPr fontId="4"/>
  </si>
  <si>
    <t>地下水揚水施設設置（変更）届出</t>
  </si>
  <si>
    <t>名前</t>
    <rPh sb="0" eb="2">
      <t>ナマエ</t>
    </rPh>
    <phoneticPr fontId="4"/>
  </si>
  <si>
    <t>データ</t>
    <phoneticPr fontId="4"/>
  </si>
  <si>
    <t>環境保全課メールアドレス</t>
    <rPh sb="0" eb="5">
      <t>カンキョウホゼンカ</t>
    </rPh>
    <phoneticPr fontId="4"/>
  </si>
  <si>
    <t>A0015003@city.toshima.lg.jp</t>
  </si>
  <si>
    <t>名前(変数）リスト</t>
    <rPh sb="0" eb="2">
      <t>ナマエ</t>
    </rPh>
    <rPh sb="3" eb="5">
      <t>ヘンスウ</t>
    </rPh>
    <phoneticPr fontId="4"/>
  </si>
  <si>
    <t>　ファイル→オプション→詳細設定→次のシートで作業するときの表示設定→「ゼロ値のセルにゼロを表示する」のチェックを外す。</t>
    <rPh sb="38" eb="39">
      <t>アタイ</t>
    </rPh>
    <phoneticPr fontId="4"/>
  </si>
  <si>
    <t>関数は解り易いように名前（変数）で構成するようにしており、入力シートおよびこのシートで名前（変数）を指定している。</t>
    <rPh sb="0" eb="2">
      <t>カンスウ</t>
    </rPh>
    <rPh sb="3" eb="4">
      <t>ワカ</t>
    </rPh>
    <rPh sb="5" eb="6">
      <t>ヤス</t>
    </rPh>
    <rPh sb="10" eb="12">
      <t>ナマエ</t>
    </rPh>
    <rPh sb="13" eb="15">
      <t>ヘンスウ</t>
    </rPh>
    <rPh sb="17" eb="19">
      <t>コウセイ</t>
    </rPh>
    <rPh sb="29" eb="31">
      <t>ニュウリョク</t>
    </rPh>
    <rPh sb="43" eb="45">
      <t>ナマエ</t>
    </rPh>
    <rPh sb="50" eb="52">
      <t>シテイ</t>
    </rPh>
    <phoneticPr fontId="4"/>
  </si>
  <si>
    <t>特定施設の種類</t>
    <rPh sb="0" eb="4">
      <t>トクテイシセツ</t>
    </rPh>
    <rPh sb="5" eb="7">
      <t>シュルイ</t>
    </rPh>
    <phoneticPr fontId="2"/>
  </si>
  <si>
    <t>型式</t>
    <rPh sb="0" eb="2">
      <t>カタシキ</t>
    </rPh>
    <phoneticPr fontId="2"/>
  </si>
  <si>
    <t>数</t>
    <rPh sb="0" eb="1">
      <t>カズ</t>
    </rPh>
    <phoneticPr fontId="2"/>
  </si>
  <si>
    <t>※　整理番号</t>
    <rPh sb="2" eb="6">
      <t>セイリバンゴウ</t>
    </rPh>
    <phoneticPr fontId="2"/>
  </si>
  <si>
    <t>※　受理年月日</t>
    <rPh sb="2" eb="7">
      <t>ジュリネンガッピ</t>
    </rPh>
    <phoneticPr fontId="2"/>
  </si>
  <si>
    <t>※　施設番号</t>
    <rPh sb="2" eb="6">
      <t>シセツバンゴウ</t>
    </rPh>
    <phoneticPr fontId="2"/>
  </si>
  <si>
    <t>※　審査結果</t>
    <rPh sb="2" eb="6">
      <t>シンサケッカ</t>
    </rPh>
    <phoneticPr fontId="2"/>
  </si>
  <si>
    <t>　　　　ロ、ハ等の細分があるときはその記号並びに名称を記載すること。</t>
    <phoneticPr fontId="2"/>
  </si>
  <si>
    <t>　　　３　※印の欄には、記載しないこと。</t>
    <rPh sb="6" eb="7">
      <t>ジルシ</t>
    </rPh>
    <rPh sb="8" eb="9">
      <t>ラン</t>
    </rPh>
    <rPh sb="12" eb="14">
      <t>キサイ</t>
    </rPh>
    <phoneticPr fontId="2"/>
  </si>
  <si>
    <t>年　　月　　日</t>
    <phoneticPr fontId="2"/>
  </si>
  <si>
    <t>公称能力</t>
    <rPh sb="0" eb="2">
      <t>コウショウ</t>
    </rPh>
    <rPh sb="2" eb="4">
      <t>ノウリョク</t>
    </rPh>
    <phoneticPr fontId="2"/>
  </si>
  <si>
    <t>使用開始時刻</t>
    <rPh sb="0" eb="6">
      <t>シヨウカイシジコク</t>
    </rPh>
    <phoneticPr fontId="2"/>
  </si>
  <si>
    <t>使用終了時刻</t>
    <rPh sb="0" eb="2">
      <t>シヨウ</t>
    </rPh>
    <rPh sb="2" eb="4">
      <t>シュウリョウ</t>
    </rPh>
    <rPh sb="4" eb="6">
      <t>ジコク</t>
    </rPh>
    <phoneticPr fontId="2"/>
  </si>
  <si>
    <t>変更前
(時・分)</t>
    <rPh sb="0" eb="3">
      <t>ヘンコウマエ</t>
    </rPh>
    <phoneticPr fontId="2"/>
  </si>
  <si>
    <t>変更後
(時・分)</t>
    <rPh sb="0" eb="3">
      <t>ヘンコウゴ</t>
    </rPh>
    <phoneticPr fontId="2"/>
  </si>
  <si>
    <t>　　　４　用紙の大きさは、日本産業規格A4とすること。</t>
    <rPh sb="5" eb="7">
      <t>ヨウシ</t>
    </rPh>
    <rPh sb="13" eb="15">
      <t>ニホン</t>
    </rPh>
    <phoneticPr fontId="2"/>
  </si>
  <si>
    <t>※　備　　　　考</t>
    <rPh sb="2" eb="3">
      <t>ビ</t>
    </rPh>
    <rPh sb="7" eb="8">
      <t>コウ</t>
    </rPh>
    <phoneticPr fontId="2"/>
  </si>
  <si>
    <t>１．届出日</t>
  </si>
  <si>
    <t/>
  </si>
  <si>
    <t>２．届出者</t>
  </si>
  <si>
    <t>３．工場又は事業場</t>
  </si>
  <si>
    <t>事業場名称</t>
  </si>
  <si>
    <t>事業場所在地</t>
  </si>
  <si>
    <t>住所</t>
  </si>
  <si>
    <t>Ⅰ．共通項目</t>
  </si>
  <si>
    <t>Ⅱ．届出別項目</t>
    <phoneticPr fontId="2"/>
  </si>
  <si>
    <t>事業場所在地</t>
    <rPh sb="0" eb="3">
      <t>ジギョウジョウ</t>
    </rPh>
    <rPh sb="3" eb="6">
      <t>ショザイチ</t>
    </rPh>
    <phoneticPr fontId="2"/>
  </si>
  <si>
    <t>駒込</t>
  </si>
  <si>
    <t>一丁目</t>
    <rPh sb="0" eb="3">
      <t>イチチョウメ</t>
    </rPh>
    <phoneticPr fontId="4"/>
  </si>
  <si>
    <t>二丁目</t>
    <rPh sb="0" eb="3">
      <t>ニチョウメ</t>
    </rPh>
    <phoneticPr fontId="4"/>
  </si>
  <si>
    <t>三丁目</t>
    <rPh sb="0" eb="3">
      <t>サンチョウメ</t>
    </rPh>
    <phoneticPr fontId="4"/>
  </si>
  <si>
    <t>四丁目</t>
    <rPh sb="0" eb="3">
      <t>ヨンチョウメ</t>
    </rPh>
    <phoneticPr fontId="4"/>
  </si>
  <si>
    <t>五丁目</t>
    <rPh sb="0" eb="3">
      <t>ゴチョウメ</t>
    </rPh>
    <phoneticPr fontId="4"/>
  </si>
  <si>
    <t>六丁目</t>
    <rPh sb="0" eb="3">
      <t>ロクチョウメ</t>
    </rPh>
    <phoneticPr fontId="4"/>
  </si>
  <si>
    <t>七丁目</t>
    <rPh sb="0" eb="3">
      <t>ナナチョウメ</t>
    </rPh>
    <phoneticPr fontId="4"/>
  </si>
  <si>
    <t>巣鴨</t>
  </si>
  <si>
    <t>西巣鴨</t>
  </si>
  <si>
    <t>北大塚</t>
  </si>
  <si>
    <t>南大塚</t>
  </si>
  <si>
    <t>上池袋</t>
  </si>
  <si>
    <t>東池袋</t>
  </si>
  <si>
    <t>南池袋</t>
  </si>
  <si>
    <t>西池袋</t>
  </si>
  <si>
    <t>池袋</t>
  </si>
  <si>
    <t>池袋本町</t>
  </si>
  <si>
    <t>雑司が谷</t>
  </si>
  <si>
    <t>高田</t>
  </si>
  <si>
    <t>目白</t>
  </si>
  <si>
    <t>南長崎</t>
  </si>
  <si>
    <t>長崎</t>
  </si>
  <si>
    <t>千早</t>
  </si>
  <si>
    <t>要町</t>
  </si>
  <si>
    <t>高松</t>
  </si>
  <si>
    <t>千川</t>
  </si>
  <si>
    <t>町名</t>
    <rPh sb="0" eb="2">
      <t>チョウメイ</t>
    </rPh>
    <phoneticPr fontId="4"/>
  </si>
  <si>
    <t>住居番</t>
    <rPh sb="0" eb="2">
      <t>ジュウキョ</t>
    </rPh>
    <rPh sb="2" eb="3">
      <t>バン</t>
    </rPh>
    <phoneticPr fontId="4"/>
  </si>
  <si>
    <t>住居号</t>
    <rPh sb="0" eb="3">
      <t>ジュウキョゴウ</t>
    </rPh>
    <phoneticPr fontId="4"/>
  </si>
  <si>
    <t>選択してください</t>
    <rPh sb="0" eb="2">
      <t>センタク</t>
    </rPh>
    <phoneticPr fontId="2"/>
  </si>
  <si>
    <t>数値を記入</t>
    <rPh sb="0" eb="2">
      <t>スウチ</t>
    </rPh>
    <rPh sb="3" eb="5">
      <t>キニュウ</t>
    </rPh>
    <phoneticPr fontId="2"/>
  </si>
  <si>
    <t>選択してください</t>
    <rPh sb="0" eb="2">
      <t>センタク</t>
    </rPh>
    <phoneticPr fontId="2"/>
  </si>
  <si>
    <t>添付資料</t>
    <rPh sb="0" eb="4">
      <t>テンプシリョウ</t>
    </rPh>
    <phoneticPr fontId="2"/>
  </si>
  <si>
    <t>騒音規制法特定施設</t>
    <rPh sb="0" eb="9">
      <t>ソウオンキセイホウトクテイシセツ</t>
    </rPh>
    <phoneticPr fontId="2"/>
  </si>
  <si>
    <t>振動規制法特定既設</t>
    <rPh sb="0" eb="5">
      <t>シンドウキセイホウ</t>
    </rPh>
    <rPh sb="5" eb="9">
      <t>トクテイキセツ</t>
    </rPh>
    <phoneticPr fontId="2"/>
  </si>
  <si>
    <t>型式</t>
    <rPh sb="0" eb="2">
      <t>カタシキ</t>
    </rPh>
    <phoneticPr fontId="2"/>
  </si>
  <si>
    <t>公称能力</t>
    <rPh sb="0" eb="4">
      <t>コウショウノウリョク</t>
    </rPh>
    <phoneticPr fontId="2"/>
  </si>
  <si>
    <t>金属加工機械</t>
    <phoneticPr fontId="2"/>
  </si>
  <si>
    <t>空気圧縮機・送風機</t>
    <phoneticPr fontId="2"/>
  </si>
  <si>
    <t>土石用または鉱物用の 破砕機・摩砕機・ふるい・分級機</t>
    <phoneticPr fontId="2"/>
  </si>
  <si>
    <t>建設用資材製造機械</t>
    <phoneticPr fontId="2"/>
  </si>
  <si>
    <t>穀物用製粉機</t>
    <phoneticPr fontId="2"/>
  </si>
  <si>
    <t>木材加工機械</t>
    <phoneticPr fontId="2"/>
  </si>
  <si>
    <t>抄紙機</t>
    <phoneticPr fontId="2"/>
  </si>
  <si>
    <t>印刷機械</t>
    <phoneticPr fontId="2"/>
  </si>
  <si>
    <t>織機</t>
    <phoneticPr fontId="2"/>
  </si>
  <si>
    <t>合成樹脂用射出成型機</t>
    <phoneticPr fontId="2"/>
  </si>
  <si>
    <t>鋳型造型機</t>
    <phoneticPr fontId="2"/>
  </si>
  <si>
    <t>製管機械</t>
  </si>
  <si>
    <t>鍛造機</t>
  </si>
  <si>
    <t>ワイヤーフォーミングマシン</t>
  </si>
  <si>
    <t>タンブラー</t>
  </si>
  <si>
    <t>ドラムバーカー</t>
  </si>
  <si>
    <t>砕木機</t>
  </si>
  <si>
    <t>騒音・振動の別</t>
    <rPh sb="0" eb="2">
      <t>ソウオン</t>
    </rPh>
    <rPh sb="3" eb="5">
      <t>シンドウ</t>
    </rPh>
    <rPh sb="6" eb="7">
      <t>ベツ</t>
    </rPh>
    <phoneticPr fontId="2"/>
  </si>
  <si>
    <t xml:space="preserve">届出者
</t>
    <rPh sb="0" eb="3">
      <t>トドケデシャ</t>
    </rPh>
    <phoneticPr fontId="2"/>
  </si>
  <si>
    <t>の欄に記入例を参照して入力してください、赤いままの場合は再度確認してください。</t>
    <rPh sb="20" eb="21">
      <t>アカ</t>
    </rPh>
    <rPh sb="25" eb="27">
      <t>バアイ</t>
    </rPh>
    <rPh sb="28" eb="30">
      <t>サイド</t>
    </rPh>
    <rPh sb="30" eb="32">
      <t>カクニン</t>
    </rPh>
    <phoneticPr fontId="1"/>
  </si>
  <si>
    <t>届出日を記入してください</t>
    <rPh sb="0" eb="3">
      <t>トドケデビ</t>
    </rPh>
    <rPh sb="4" eb="6">
      <t>キニュウ</t>
    </rPh>
    <phoneticPr fontId="2"/>
  </si>
  <si>
    <t>氏名</t>
  </si>
  <si>
    <t>届出者住所を記入してください</t>
    <rPh sb="0" eb="5">
      <t>トドケデシャジュウショ</t>
    </rPh>
    <rPh sb="6" eb="8">
      <t>キニュウ</t>
    </rPh>
    <phoneticPr fontId="2"/>
  </si>
  <si>
    <t>届出者氏名を記入してください</t>
    <rPh sb="0" eb="5">
      <t>トドケデシャシメイ</t>
    </rPh>
    <rPh sb="6" eb="8">
      <t>キニュウ</t>
    </rPh>
    <phoneticPr fontId="2"/>
  </si>
  <si>
    <t>事業場名称を記入してください</t>
    <rPh sb="0" eb="5">
      <t>ジギョウジョウメイショウ</t>
    </rPh>
    <rPh sb="6" eb="8">
      <t>キニュウ</t>
    </rPh>
    <phoneticPr fontId="2"/>
  </si>
  <si>
    <t>種類</t>
    <rPh sb="0" eb="2">
      <t>シュルイ</t>
    </rPh>
    <phoneticPr fontId="2"/>
  </si>
  <si>
    <t>特定施設の種類を選択してください</t>
    <rPh sb="0" eb="4">
      <t>トクテイシセツ</t>
    </rPh>
    <rPh sb="5" eb="7">
      <t>シュルイ</t>
    </rPh>
    <rPh sb="8" eb="10">
      <t>センタク</t>
    </rPh>
    <phoneticPr fontId="2"/>
  </si>
  <si>
    <t>特定施設の型式を記入してください</t>
    <rPh sb="0" eb="4">
      <t>トクテイシセツ</t>
    </rPh>
    <rPh sb="5" eb="7">
      <t>カタシキ</t>
    </rPh>
    <rPh sb="8" eb="10">
      <t>キニュウ</t>
    </rPh>
    <phoneticPr fontId="2"/>
  </si>
  <si>
    <t>特定施設の公称能力を記入してください</t>
    <rPh sb="0" eb="2">
      <t>トクテイ</t>
    </rPh>
    <rPh sb="2" eb="4">
      <t>シセツ</t>
    </rPh>
    <rPh sb="5" eb="7">
      <t>コウショウ</t>
    </rPh>
    <rPh sb="7" eb="9">
      <t>ノウリョク</t>
    </rPh>
    <rPh sb="10" eb="12">
      <t>キニュウ</t>
    </rPh>
    <phoneticPr fontId="2"/>
  </si>
  <si>
    <t>大分類</t>
    <rPh sb="0" eb="3">
      <t>ダイブンルイ</t>
    </rPh>
    <phoneticPr fontId="2"/>
  </si>
  <si>
    <t>小分類</t>
    <rPh sb="0" eb="3">
      <t>ショウブンルイ</t>
    </rPh>
    <phoneticPr fontId="2"/>
  </si>
  <si>
    <t>金属加工機械</t>
    <phoneticPr fontId="2"/>
  </si>
  <si>
    <t>木材加工機械</t>
    <phoneticPr fontId="2"/>
  </si>
  <si>
    <t>合成樹脂用射出成型機</t>
    <phoneticPr fontId="2"/>
  </si>
  <si>
    <t>機械プレス</t>
    <phoneticPr fontId="2"/>
  </si>
  <si>
    <t>鍛造機</t>
    <phoneticPr fontId="2"/>
  </si>
  <si>
    <t>ドラムバーカー</t>
    <phoneticPr fontId="2"/>
  </si>
  <si>
    <t>コンクリートブロックマシン</t>
  </si>
  <si>
    <t>コンクリート管製造機械</t>
    <phoneticPr fontId="2"/>
  </si>
  <si>
    <t>コンクリート柱製造機械</t>
  </si>
  <si>
    <t>圧縮機</t>
    <phoneticPr fontId="2"/>
  </si>
  <si>
    <t>土石用または鉱物用の 破砕機・摩砕機・ふるい・分級機</t>
    <phoneticPr fontId="2"/>
  </si>
  <si>
    <t>織機</t>
    <phoneticPr fontId="2"/>
  </si>
  <si>
    <t>印刷機械</t>
    <phoneticPr fontId="2"/>
  </si>
  <si>
    <t>ゴム練用または合成樹脂練用のロール機</t>
    <phoneticPr fontId="2"/>
  </si>
  <si>
    <t>鋳型造型機</t>
    <phoneticPr fontId="2"/>
  </si>
  <si>
    <t>液圧プレス</t>
    <phoneticPr fontId="2"/>
  </si>
  <si>
    <t>せん断機</t>
    <phoneticPr fontId="2"/>
  </si>
  <si>
    <t>ワイヤーフォーミングマシン</t>
    <phoneticPr fontId="2"/>
  </si>
  <si>
    <t>チッパー</t>
    <phoneticPr fontId="2"/>
  </si>
  <si>
    <t>圧延機械</t>
    <phoneticPr fontId="2"/>
  </si>
  <si>
    <t>ベンディングマシーン</t>
    <phoneticPr fontId="2"/>
  </si>
  <si>
    <t>ブラスト</t>
    <phoneticPr fontId="2"/>
  </si>
  <si>
    <t>切断機</t>
    <phoneticPr fontId="2"/>
  </si>
  <si>
    <t>コンクリートプラント</t>
    <phoneticPr fontId="2"/>
  </si>
  <si>
    <t>アスファルトプラント</t>
    <phoneticPr fontId="2"/>
  </si>
  <si>
    <t>帯のこ盤</t>
    <phoneticPr fontId="2"/>
  </si>
  <si>
    <t>丸のこ盤</t>
    <phoneticPr fontId="2"/>
  </si>
  <si>
    <t>かんな盤</t>
    <phoneticPr fontId="2"/>
  </si>
  <si>
    <t>騒音規制法金属加工機械</t>
    <rPh sb="0" eb="5">
      <t>ソウオンキセイホウ</t>
    </rPh>
    <phoneticPr fontId="2"/>
  </si>
  <si>
    <t>振動規制法金属加工機械</t>
    <rPh sb="0" eb="2">
      <t>シンドウ</t>
    </rPh>
    <rPh sb="2" eb="5">
      <t>キセイホウ</t>
    </rPh>
    <rPh sb="5" eb="7">
      <t>キンゾク</t>
    </rPh>
    <phoneticPr fontId="2"/>
  </si>
  <si>
    <t>振動規制法木材加工機械</t>
    <rPh sb="0" eb="5">
      <t>シンドウキセイホウ</t>
    </rPh>
    <phoneticPr fontId="2"/>
  </si>
  <si>
    <t>騒音規制法建設用資材製造機械</t>
    <rPh sb="0" eb="5">
      <t>ソウオンキセイホウ</t>
    </rPh>
    <phoneticPr fontId="2"/>
  </si>
  <si>
    <t>騒音規制法木材加工機械</t>
    <rPh sb="0" eb="5">
      <t>ソウオンキセイホウ</t>
    </rPh>
    <phoneticPr fontId="2"/>
  </si>
  <si>
    <t xml:space="preserve">
</t>
    <phoneticPr fontId="2"/>
  </si>
  <si>
    <t>豊島区長</t>
    <rPh sb="0" eb="4">
      <t>トシマクチョウ</t>
    </rPh>
    <phoneticPr fontId="2"/>
  </si>
  <si>
    <t>変更
前</t>
    <rPh sb="0" eb="2">
      <t>ヘンコウ</t>
    </rPh>
    <rPh sb="3" eb="4">
      <t>マエ</t>
    </rPh>
    <phoneticPr fontId="2"/>
  </si>
  <si>
    <t>変更
後</t>
    <rPh sb="0" eb="2">
      <t>ヘンコウ</t>
    </rPh>
    <rPh sb="3" eb="4">
      <t>ゴ</t>
    </rPh>
    <phoneticPr fontId="2"/>
  </si>
  <si>
    <t>工場又は事業場の名
称</t>
    <rPh sb="0" eb="3">
      <t>コウジョウマタ</t>
    </rPh>
    <rPh sb="4" eb="7">
      <t>ジギョウジョウ</t>
    </rPh>
    <rPh sb="8" eb="9">
      <t>メイ</t>
    </rPh>
    <rPh sb="10" eb="11">
      <t>ショウ</t>
    </rPh>
    <phoneticPr fontId="2"/>
  </si>
  <si>
    <t>工場又は事業場の所
在地</t>
    <rPh sb="0" eb="3">
      <t>コウジョウマタ</t>
    </rPh>
    <rPh sb="4" eb="7">
      <t>ジギョウジョウ</t>
    </rPh>
    <rPh sb="8" eb="9">
      <t>ショ</t>
    </rPh>
    <rPh sb="10" eb="12">
      <t>ザイチ</t>
    </rPh>
    <phoneticPr fontId="2"/>
  </si>
  <si>
    <t>騒音規制法施行令別表１</t>
    <rPh sb="0" eb="2">
      <t>ソウオン</t>
    </rPh>
    <rPh sb="2" eb="5">
      <t>キセイホウ</t>
    </rPh>
    <rPh sb="8" eb="10">
      <t>ベッピョウ</t>
    </rPh>
    <phoneticPr fontId="2"/>
  </si>
  <si>
    <t>振動規制法施行令別表１</t>
    <rPh sb="8" eb="10">
      <t>ベッピョウ</t>
    </rPh>
    <phoneticPr fontId="2"/>
  </si>
  <si>
    <t>特定施設の種類及び能力ごとの数</t>
    <phoneticPr fontId="2"/>
  </si>
  <si>
    <t>特定施設の使用の方法</t>
    <phoneticPr fontId="2"/>
  </si>
  <si>
    <t>メール本文</t>
    <rPh sb="3" eb="5">
      <t>ホンブン</t>
    </rPh>
    <phoneticPr fontId="2"/>
  </si>
  <si>
    <t>メール送信ボタン表示１</t>
    <rPh sb="3" eb="5">
      <t>ソウシン</t>
    </rPh>
    <rPh sb="8" eb="10">
      <t>ヒョウジ</t>
    </rPh>
    <phoneticPr fontId="2"/>
  </si>
  <si>
    <t>メール送信ボタン表示２</t>
    <rPh sb="3" eb="5">
      <t>ソウシン</t>
    </rPh>
    <rPh sb="8" eb="10">
      <t>ヒョウジ</t>
    </rPh>
    <phoneticPr fontId="2"/>
  </si>
  <si>
    <t>振動規制法</t>
    <rPh sb="0" eb="5">
      <t>シンドウキセイホウ</t>
    </rPh>
    <phoneticPr fontId="2"/>
  </si>
  <si>
    <t>特定施設の種類及び能力ごとの数変更届出書</t>
  </si>
  <si>
    <t>特定施設の使用の方法変更届出書</t>
    <phoneticPr fontId="2"/>
  </si>
  <si>
    <t>振動規制法特定施設</t>
    <rPh sb="0" eb="5">
      <t>シンドウキセイホウ</t>
    </rPh>
    <phoneticPr fontId="2"/>
  </si>
  <si>
    <t>名前（変数）は提出用Excelファイルで共通化してあるのでExcelファイルを追加するときは引き継ぐこと</t>
    <rPh sb="0" eb="2">
      <t>ナマエ</t>
    </rPh>
    <rPh sb="7" eb="10">
      <t>テイシュツヨウ</t>
    </rPh>
    <rPh sb="20" eb="23">
      <t>キョウツウカ</t>
    </rPh>
    <rPh sb="29" eb="49">
      <t>エxセlファイルヲツイカスルトキハヒキツ</t>
    </rPh>
    <phoneticPr fontId="4"/>
  </si>
  <si>
    <t>入力シートの欄が空欄だった場合0の表示が出ないようシート毎の設定を修正してある。</t>
    <rPh sb="0" eb="2">
      <t>ニュウリョク</t>
    </rPh>
    <rPh sb="6" eb="7">
      <t>ラン</t>
    </rPh>
    <rPh sb="8" eb="10">
      <t>クウラン</t>
    </rPh>
    <rPh sb="13" eb="15">
      <t>バアイ</t>
    </rPh>
    <rPh sb="17" eb="19">
      <t>ヒョウジ</t>
    </rPh>
    <rPh sb="20" eb="21">
      <t>デ</t>
    </rPh>
    <rPh sb="28" eb="29">
      <t>ゴト</t>
    </rPh>
    <rPh sb="30" eb="32">
      <t>セッテイ</t>
    </rPh>
    <rPh sb="33" eb="35">
      <t>シュウセイ</t>
    </rPh>
    <phoneticPr fontId="4"/>
  </si>
  <si>
    <t>　ファイル単位では設定できずシートごととなるので注意。</t>
    <rPh sb="5" eb="7">
      <t>タンイ</t>
    </rPh>
    <rPh sb="9" eb="11">
      <t>セッテイ</t>
    </rPh>
    <phoneticPr fontId="4"/>
  </si>
  <si>
    <t>jigyoujou-kyoutu.xlsx</t>
    <phoneticPr fontId="2"/>
  </si>
  <si>
    <t>当初「様式６　氏名等変更届出書」「様式７　使用全廃届出書」「様式８　承継届出書」も作成したが、添付資料が少ないのでメールでも提出できるよう別ファイルとした。</t>
    <rPh sb="0" eb="2">
      <t>トウショ</t>
    </rPh>
    <rPh sb="41" eb="43">
      <t>サクセイ</t>
    </rPh>
    <rPh sb="47" eb="51">
      <t>テンプシリョウ</t>
    </rPh>
    <rPh sb="52" eb="53">
      <t>スク</t>
    </rPh>
    <rPh sb="62" eb="64">
      <t>テイシュツ</t>
    </rPh>
    <rPh sb="69" eb="70">
      <t>ベツ</t>
    </rPh>
    <phoneticPr fontId="2"/>
  </si>
  <si>
    <t>Tokutei-shisetu-Zenpai-excel.xlsx</t>
    <phoneticPr fontId="2"/>
  </si>
  <si>
    <t>振動規制法・騒音規制法特定施設 氏名等変更届出書、使用全廃届出書、承継届出書</t>
    <rPh sb="0" eb="5">
      <t>シンドウキセイホウ</t>
    </rPh>
    <rPh sb="6" eb="11">
      <t>ソウオンキセイホウ</t>
    </rPh>
    <rPh sb="11" eb="15">
      <t>トクテイシセツ</t>
    </rPh>
    <rPh sb="16" eb="24">
      <t>シメイトウヘンコウトドケデショ</t>
    </rPh>
    <rPh sb="25" eb="32">
      <t>シヨウゼンパイトドケデショ</t>
    </rPh>
    <rPh sb="33" eb="38">
      <t>ショウケイトドケデショ</t>
    </rPh>
    <phoneticPr fontId="2"/>
  </si>
  <si>
    <t>振動規制法・騒音規制法特定施設 設置届出書、変更届出書、防止の方法変更届出書（このファイル）</t>
    <rPh sb="0" eb="5">
      <t>シンドウキセイホウ</t>
    </rPh>
    <rPh sb="6" eb="11">
      <t>ソウオンキセイホウ</t>
    </rPh>
    <rPh sb="11" eb="15">
      <t>トクテイシセツ</t>
    </rPh>
    <rPh sb="16" eb="21">
      <t>セッチトドケデショ</t>
    </rPh>
    <rPh sb="22" eb="27">
      <t>ヘンコウトドケデショ</t>
    </rPh>
    <rPh sb="28" eb="30">
      <t>ボウシ</t>
    </rPh>
    <rPh sb="31" eb="38">
      <t>ホウホウヘンコウトドケデショ</t>
    </rPh>
    <phoneticPr fontId="2"/>
  </si>
  <si>
    <t>Tokutei-shisetu-Sechi-excel.xlsx</t>
    <phoneticPr fontId="2"/>
  </si>
  <si>
    <t>このファイルは騒音規制法・振動規制法の特定施設の設置、の提出用ファイルである。</t>
    <rPh sb="7" eb="12">
      <t>ソウオンキセイホウ</t>
    </rPh>
    <rPh sb="13" eb="18">
      <t>シンドウキセイホウ</t>
    </rPh>
    <rPh sb="19" eb="21">
      <t>トクテイ</t>
    </rPh>
    <rPh sb="21" eb="23">
      <t>シセツ</t>
    </rPh>
    <rPh sb="24" eb="26">
      <t>セッチ</t>
    </rPh>
    <rPh sb="28" eb="31">
      <t>テイシュツヨウ</t>
    </rPh>
    <phoneticPr fontId="4"/>
  </si>
  <si>
    <t>入力シートの項目を入力することで「様式１　設置届出書」「様式３　変更届出書」「様式４　防止の方法変更届出書」が完成する。</t>
    <rPh sb="0" eb="2">
      <t>ニュウリョク</t>
    </rPh>
    <rPh sb="6" eb="8">
      <t>コウモク</t>
    </rPh>
    <rPh sb="9" eb="11">
      <t>ニュウリョク</t>
    </rPh>
    <rPh sb="55" eb="57">
      <t>カンセイ</t>
    </rPh>
    <phoneticPr fontId="4"/>
  </si>
  <si>
    <t>見やすいように「ルーラー」「数式バー」「目盛線」「見出し」は非表示にしてある必要な時は表示タブの「表示」でチェックを入れること。</t>
    <rPh sb="0" eb="1">
      <t>ミ</t>
    </rPh>
    <rPh sb="14" eb="16">
      <t>スウシキ</t>
    </rPh>
    <rPh sb="20" eb="23">
      <t>メモリセン</t>
    </rPh>
    <rPh sb="25" eb="27">
      <t>ミダ</t>
    </rPh>
    <rPh sb="30" eb="33">
      <t>ヒヒョウジ</t>
    </rPh>
    <rPh sb="38" eb="40">
      <t>ヒツヨウ</t>
    </rPh>
    <rPh sb="41" eb="42">
      <t>トキ</t>
    </rPh>
    <rPh sb="43" eb="45">
      <t>ヒョウジ</t>
    </rPh>
    <rPh sb="49" eb="51">
      <t>ヒョウジ</t>
    </rPh>
    <rPh sb="58" eb="59">
      <t>イ</t>
    </rPh>
    <phoneticPr fontId="2"/>
  </si>
  <si>
    <t>丁目</t>
    <rPh sb="0" eb="2">
      <t>チョウメ</t>
    </rPh>
    <phoneticPr fontId="4"/>
  </si>
  <si>
    <t>無し</t>
  </si>
  <si>
    <t>特定施設の数（変更前）を記入してください</t>
    <phoneticPr fontId="2"/>
  </si>
  <si>
    <t>特定施設の数（変更後）を記入してください</t>
    <phoneticPr fontId="2"/>
  </si>
  <si>
    <t>使用開始時刻（時・分）（変更前）を記入してください</t>
    <phoneticPr fontId="2"/>
  </si>
  <si>
    <t>使用開始時刻（時・分）（変更後）を記入してください</t>
    <phoneticPr fontId="2"/>
  </si>
  <si>
    <t>使用終了時刻（時・分）（変更前）を記入してください</t>
    <phoneticPr fontId="2"/>
  </si>
  <si>
    <t>入力後「様式第３　変更届出書」シートで記入内容を確認してください。</t>
    <rPh sb="4" eb="6">
      <t>ヨウシキ</t>
    </rPh>
    <rPh sb="6" eb="7">
      <t>ダイ</t>
    </rPh>
    <rPh sb="9" eb="11">
      <t>ヘンコウ</t>
    </rPh>
    <rPh sb="11" eb="14">
      <t>トドケデショ</t>
    </rPh>
    <rPh sb="19" eb="23">
      <t>キニュウナイヨウ</t>
    </rPh>
    <rPh sb="24" eb="26">
      <t>カクニン</t>
    </rPh>
    <phoneticPr fontId="1"/>
  </si>
  <si>
    <t>様式第３:</t>
    <rPh sb="0" eb="3">
      <t>ヨウシキダイ</t>
    </rPh>
    <phoneticPr fontId="2"/>
  </si>
  <si>
    <t>特定施設１</t>
    <rPh sb="0" eb="4">
      <t>トクテイシセツ</t>
    </rPh>
    <phoneticPr fontId="2"/>
  </si>
  <si>
    <t>特定施設の設置位置がわかる平面図</t>
    <rPh sb="2" eb="4">
      <t>シセツ</t>
    </rPh>
    <rPh sb="5" eb="7">
      <t>セッチ</t>
    </rPh>
    <rPh sb="7" eb="9">
      <t>イチ</t>
    </rPh>
    <rPh sb="13" eb="16">
      <t>ヘイメンズ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</si>
</sst>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h&quot;時&quot;mm&quot;分&quot;;@"/>
    <numFmt numFmtId="178" formatCode="0&quot;番&quot;"/>
    <numFmt numFmtId="179" formatCode="0&quot;号&quot;"/>
    <numFmt numFmtId="180" formatCode=";;;"/>
  </numFmts>
  <fonts count="16">
    <font>
      <sz val="14"/>
      <color theme="1"/>
      <name val="ＭＳ ゴシック"/>
      <family val="2"/>
      <charset val="128"/>
    </font>
    <font>
      <sz val="9"/>
      <color theme="1"/>
      <name val="ＭＳ 明朝"/>
      <family val="1"/>
      <charset val="128"/>
    </font>
    <font>
      <sz val="7"/>
      <name val="ＭＳ ゴシック"/>
      <family val="2"/>
      <charset val="128"/>
    </font>
    <font>
      <sz val="11"/>
      <color theme="1"/>
      <name val="ＭＳ Ｐゴシック"/>
      <family val="2"/>
      <scheme val="minor"/>
    </font>
    <font>
      <sz val="6"/>
      <name val="ＭＳ Ｐゴシック"/>
      <family val="3"/>
      <charset val="128"/>
      <scheme val="minor"/>
    </font>
    <font>
      <sz val="10.5"/>
      <color theme="1"/>
      <name val="ＭＳ 明朝"/>
      <family val="1"/>
      <charset val="128"/>
    </font>
    <font>
      <sz val="14"/>
      <color theme="1"/>
      <name val="ＭＳ ゴシック"/>
      <family val="3"/>
      <charset val="128"/>
    </font>
    <font>
      <sz val="11"/>
      <color theme="1"/>
      <name val="ＭＳ 明朝"/>
      <family val="1"/>
      <charset val="128"/>
    </font>
    <font>
      <sz val="12"/>
      <color theme="1"/>
      <name val="ＭＳ 明朝"/>
      <family val="1"/>
      <charset val="128"/>
    </font>
    <font>
      <sz val="12"/>
      <color theme="1"/>
      <name val="ＭＳ ゴシック"/>
      <family val="3"/>
      <charset val="128"/>
    </font>
    <font>
      <sz val="10.5"/>
      <color theme="1"/>
      <name val="ＭＳ ゴシック"/>
      <family val="2"/>
      <charset val="128"/>
    </font>
    <font>
      <sz val="10.5"/>
      <color theme="1"/>
      <name val="ＭＳ ゴシック"/>
      <family val="3"/>
      <charset val="128"/>
    </font>
    <font>
      <sz val="12"/>
      <color theme="1"/>
      <name val="ＭＳ Ｐゴシック"/>
      <family val="3"/>
      <charset val="128"/>
      <scheme val="minor"/>
    </font>
    <font>
      <b/>
      <sz val="12"/>
      <color indexed="81"/>
      <name val="MS P ゴシック"/>
      <family val="3"/>
      <charset val="128"/>
    </font>
    <font>
      <sz val="11"/>
      <color theme="1"/>
      <name val="ＭＳ ゴシック"/>
      <family val="3"/>
      <charset val="128"/>
    </font>
    <font>
      <b/>
      <sz val="8"/>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xf numFmtId="0" fontId="3" fillId="0" borderId="0"/>
  </cellStyleXfs>
  <cellXfs count="141">
    <xf numFmtId="0" fontId="0" fillId="0" borderId="0" xfId="0">
      <alignment vertical="center"/>
    </xf>
    <xf numFmtId="0" fontId="0" fillId="0" borderId="0" xfId="0" applyAlignment="1">
      <alignment vertical="center"/>
    </xf>
    <xf numFmtId="0" fontId="7" fillId="0" borderId="0" xfId="1" applyFont="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8" fillId="0" borderId="0" xfId="1" applyFont="1" applyAlignment="1">
      <alignment vertical="center"/>
    </xf>
    <xf numFmtId="0" fontId="8" fillId="2" borderId="0" xfId="0" applyFont="1" applyFill="1" applyBorder="1" applyAlignment="1">
      <alignment vertical="center"/>
    </xf>
    <xf numFmtId="0" fontId="9" fillId="2" borderId="0" xfId="1" applyFont="1" applyFill="1" applyAlignment="1">
      <alignment vertical="center"/>
    </xf>
    <xf numFmtId="0" fontId="7" fillId="0" borderId="0" xfId="1" applyFont="1" applyAlignment="1">
      <alignment vertical="center" wrapText="1"/>
    </xf>
    <xf numFmtId="0" fontId="7" fillId="0" borderId="0" xfId="0" applyFont="1" applyAlignment="1"/>
    <xf numFmtId="0" fontId="0" fillId="0" borderId="0" xfId="0"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5" fillId="0" borderId="0" xfId="0" applyFont="1" applyAlignment="1"/>
    <xf numFmtId="0" fontId="5" fillId="0" borderId="0" xfId="0" applyFont="1">
      <alignment vertical="center"/>
    </xf>
    <xf numFmtId="0" fontId="5" fillId="0" borderId="7" xfId="0" applyFont="1" applyBorder="1">
      <alignment vertical="center"/>
    </xf>
    <xf numFmtId="0" fontId="5" fillId="0" borderId="17" xfId="0" applyFont="1" applyBorder="1" applyAlignment="1">
      <alignment horizontal="center" vertical="center" wrapText="1"/>
    </xf>
    <xf numFmtId="0" fontId="5" fillId="0" borderId="0" xfId="0" applyFont="1" applyAlignment="1">
      <alignment vertical="top"/>
    </xf>
    <xf numFmtId="0" fontId="5" fillId="0" borderId="11" xfId="0" applyFont="1" applyBorder="1" applyAlignment="1">
      <alignment vertical="center" wrapText="1"/>
    </xf>
    <xf numFmtId="0" fontId="5" fillId="0" borderId="8" xfId="0" applyFont="1" applyBorder="1">
      <alignment vertical="center"/>
    </xf>
    <xf numFmtId="0" fontId="5" fillId="0" borderId="12" xfId="0" applyFont="1" applyBorder="1">
      <alignment vertical="center"/>
    </xf>
    <xf numFmtId="0" fontId="5" fillId="0" borderId="15" xfId="0" applyFont="1" applyBorder="1" applyAlignment="1">
      <alignment vertical="center" wrapText="1"/>
    </xf>
    <xf numFmtId="0" fontId="5" fillId="0" borderId="0" xfId="0" applyFont="1" applyBorder="1">
      <alignment vertical="center"/>
    </xf>
    <xf numFmtId="0" fontId="5" fillId="0" borderId="16" xfId="0" applyFont="1" applyBorder="1">
      <alignment vertical="center"/>
    </xf>
    <xf numFmtId="0" fontId="5" fillId="0" borderId="13" xfId="0" applyFont="1" applyBorder="1" applyAlignment="1">
      <alignment horizontal="distributed" vertical="center" wrapText="1"/>
    </xf>
    <xf numFmtId="0" fontId="5" fillId="0" borderId="10" xfId="0" applyFont="1" applyBorder="1">
      <alignment vertical="center"/>
    </xf>
    <xf numFmtId="0" fontId="5" fillId="0" borderId="14" xfId="0" applyFont="1" applyBorder="1">
      <alignment vertical="center"/>
    </xf>
    <xf numFmtId="0" fontId="5" fillId="0" borderId="5" xfId="0" applyFont="1" applyBorder="1">
      <alignment vertical="center"/>
    </xf>
    <xf numFmtId="0" fontId="5" fillId="0" borderId="7" xfId="0" applyFont="1" applyBorder="1" applyAlignment="1">
      <alignment horizontal="right" vertical="center"/>
    </xf>
    <xf numFmtId="0" fontId="10" fillId="0" borderId="6" xfId="0" applyFont="1" applyBorder="1" applyAlignment="1">
      <alignment vertical="center"/>
    </xf>
    <xf numFmtId="0" fontId="5" fillId="0" borderId="0" xfId="0" applyFont="1" applyAlignment="1">
      <alignment horizontal="distributed" indent="1"/>
    </xf>
    <xf numFmtId="0" fontId="9" fillId="2" borderId="0" xfId="1" applyFont="1" applyFill="1" applyAlignment="1">
      <alignment horizontal="left" vertical="center" indent="1"/>
    </xf>
    <xf numFmtId="0" fontId="9" fillId="2" borderId="0" xfId="1" applyFont="1" applyFill="1" applyAlignment="1">
      <alignment horizontal="left" vertical="center" indent="2"/>
    </xf>
    <xf numFmtId="0" fontId="9" fillId="2" borderId="0" xfId="1" applyFont="1" applyFill="1" applyBorder="1" applyAlignment="1">
      <alignment vertical="center"/>
    </xf>
    <xf numFmtId="0" fontId="8" fillId="2" borderId="0" xfId="1" applyFont="1" applyFill="1" applyAlignment="1">
      <alignment horizontal="center" vertical="center" wrapText="1"/>
    </xf>
    <xf numFmtId="0" fontId="8" fillId="4" borderId="9" xfId="1" applyFont="1" applyFill="1" applyBorder="1" applyAlignment="1">
      <alignment vertical="center"/>
    </xf>
    <xf numFmtId="0" fontId="12" fillId="0" borderId="1" xfId="0" applyFont="1" applyFill="1" applyBorder="1" applyAlignment="1" applyProtection="1">
      <alignment horizontal="left" vertical="center" indent="1" shrinkToFit="1"/>
      <protection locked="0"/>
    </xf>
    <xf numFmtId="178" fontId="12" fillId="0" borderId="1" xfId="0" applyNumberFormat="1" applyFont="1" applyFill="1" applyBorder="1" applyAlignment="1" applyProtection="1">
      <alignment horizontal="left" vertical="center" indent="1" shrinkToFit="1"/>
      <protection locked="0"/>
    </xf>
    <xf numFmtId="0" fontId="9" fillId="2" borderId="0" xfId="1" applyFont="1" applyFill="1" applyAlignment="1">
      <alignment horizontal="left" vertical="center" indent="2" shrinkToFit="1"/>
    </xf>
    <xf numFmtId="0" fontId="8" fillId="2" borderId="0" xfId="1" applyFont="1" applyFill="1" applyBorder="1" applyAlignment="1">
      <alignment horizontal="center" vertical="center" wrapText="1"/>
    </xf>
    <xf numFmtId="0" fontId="9" fillId="2" borderId="0" xfId="1" applyFont="1" applyFill="1" applyBorder="1" applyAlignment="1">
      <alignment horizontal="left" vertical="center" indent="2"/>
    </xf>
    <xf numFmtId="0" fontId="9" fillId="2" borderId="0" xfId="1" applyFont="1" applyFill="1" applyAlignment="1">
      <alignment horizontal="left" vertical="center" indent="1"/>
    </xf>
    <xf numFmtId="0" fontId="0" fillId="0" borderId="0" xfId="0" applyAlignment="1">
      <alignment vertical="center"/>
    </xf>
    <xf numFmtId="0" fontId="9" fillId="2" borderId="0" xfId="1" applyFont="1" applyFill="1" applyAlignment="1">
      <alignment horizontal="left" vertical="center" indent="1"/>
    </xf>
    <xf numFmtId="0" fontId="5" fillId="0" borderId="6" xfId="0" applyFont="1" applyBorder="1" applyAlignment="1">
      <alignment horizontal="center" vertical="center" wrapText="1"/>
    </xf>
    <xf numFmtId="0" fontId="9" fillId="2" borderId="0" xfId="1" applyFont="1" applyFill="1" applyAlignment="1">
      <alignment horizontal="left" vertical="center" indent="1"/>
    </xf>
    <xf numFmtId="0" fontId="9" fillId="2" borderId="0" xfId="1" applyFont="1" applyFill="1" applyAlignment="1">
      <alignment horizontal="centerContinuous" vertical="center"/>
    </xf>
    <xf numFmtId="0" fontId="5" fillId="0" borderId="0" xfId="0" applyFont="1" applyAlignment="1">
      <alignment vertical="center" wrapText="1"/>
    </xf>
    <xf numFmtId="0" fontId="14" fillId="2" borderId="0" xfId="0" applyFont="1" applyFill="1" applyAlignment="1" applyProtection="1">
      <alignment vertical="center"/>
    </xf>
    <xf numFmtId="0" fontId="7" fillId="0" borderId="0" xfId="0" applyFont="1" applyBorder="1" applyAlignment="1">
      <alignment vertical="center"/>
    </xf>
    <xf numFmtId="0" fontId="7" fillId="0" borderId="0" xfId="1" applyFont="1" applyBorder="1" applyAlignment="1">
      <alignment vertical="center"/>
    </xf>
    <xf numFmtId="0" fontId="7" fillId="0" borderId="0" xfId="1" applyFont="1" applyBorder="1" applyAlignment="1">
      <alignment vertical="center" wrapText="1"/>
    </xf>
    <xf numFmtId="0" fontId="5" fillId="0" borderId="17" xfId="0" applyFont="1" applyBorder="1" applyAlignment="1">
      <alignment horizontal="center" vertical="center" wrapText="1"/>
    </xf>
    <xf numFmtId="0" fontId="5" fillId="0" borderId="0" xfId="0" applyFont="1" applyAlignment="1">
      <alignment vertical="center"/>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177" fontId="11" fillId="0" borderId="8" xfId="0" applyNumberFormat="1" applyFont="1" applyBorder="1" applyAlignment="1">
      <alignment horizontal="left" vertical="center" wrapText="1"/>
    </xf>
    <xf numFmtId="177" fontId="0" fillId="0" borderId="8" xfId="0" applyNumberFormat="1" applyBorder="1" applyAlignment="1">
      <alignment horizontal="left" vertical="center" wrapText="1"/>
    </xf>
    <xf numFmtId="177" fontId="11" fillId="0" borderId="0" xfId="0" applyNumberFormat="1" applyFont="1" applyBorder="1" applyAlignment="1">
      <alignment horizontal="left" vertical="center" wrapText="1"/>
    </xf>
    <xf numFmtId="177" fontId="0" fillId="0" borderId="0" xfId="0" applyNumberForma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distributed" indent="1"/>
    </xf>
    <xf numFmtId="0" fontId="0" fillId="0" borderId="0" xfId="0" applyAlignment="1">
      <alignment horizontal="right" vertical="center" indent="1"/>
    </xf>
    <xf numFmtId="0" fontId="5" fillId="0" borderId="7" xfId="0" applyFont="1" applyBorder="1" applyAlignment="1">
      <alignment horizontal="centerContinuous" vertical="center"/>
    </xf>
    <xf numFmtId="0" fontId="9" fillId="2" borderId="0" xfId="1" applyFont="1" applyFill="1" applyBorder="1" applyAlignment="1">
      <alignment horizontal="left" vertical="center"/>
    </xf>
    <xf numFmtId="0" fontId="5" fillId="0" borderId="6" xfId="0" applyFont="1" applyBorder="1" applyAlignment="1">
      <alignment horizontal="centerContinuous" vertical="center"/>
    </xf>
    <xf numFmtId="0" fontId="5" fillId="0" borderId="17" xfId="0" applyFont="1" applyBorder="1" applyAlignment="1">
      <alignment horizontal="centerContinuous" vertical="center"/>
    </xf>
    <xf numFmtId="179" fontId="12" fillId="0" borderId="1" xfId="0" applyNumberFormat="1" applyFont="1" applyFill="1" applyBorder="1" applyAlignment="1" applyProtection="1">
      <alignment horizontal="left" vertical="center" indent="1" shrinkToFit="1"/>
      <protection locked="0"/>
    </xf>
    <xf numFmtId="0" fontId="11" fillId="0" borderId="17" xfId="0" applyFont="1" applyBorder="1" applyAlignment="1">
      <alignment horizontal="center" vertical="center" wrapText="1"/>
    </xf>
    <xf numFmtId="0" fontId="11" fillId="0" borderId="6" xfId="0" applyFont="1" applyBorder="1" applyAlignment="1">
      <alignment horizontal="center" vertical="center" wrapText="1"/>
    </xf>
    <xf numFmtId="177" fontId="11" fillId="0" borderId="17" xfId="0" applyNumberFormat="1" applyFont="1" applyBorder="1" applyAlignment="1">
      <alignment horizontal="center" vertical="center" wrapText="1"/>
    </xf>
    <xf numFmtId="177" fontId="11" fillId="0" borderId="6" xfId="0" applyNumberFormat="1" applyFont="1" applyBorder="1" applyAlignment="1">
      <alignment horizontal="center" vertical="center" wrapText="1"/>
    </xf>
    <xf numFmtId="0" fontId="9" fillId="0" borderId="9" xfId="1" applyFont="1" applyFill="1" applyBorder="1" applyAlignment="1" applyProtection="1">
      <alignment horizontal="left" vertical="center" indent="1" shrinkToFit="1"/>
      <protection locked="0"/>
    </xf>
    <xf numFmtId="0" fontId="9" fillId="2" borderId="0" xfId="1" applyFont="1" applyFill="1" applyAlignment="1" applyProtection="1">
      <alignment horizontal="left" vertical="center" indent="2"/>
      <protection locked="0"/>
    </xf>
    <xf numFmtId="180" fontId="9" fillId="2" borderId="0" xfId="1" applyNumberFormat="1" applyFont="1" applyFill="1" applyAlignment="1">
      <alignment vertical="center"/>
    </xf>
    <xf numFmtId="0" fontId="9" fillId="2" borderId="9" xfId="1" applyFont="1" applyFill="1" applyBorder="1" applyAlignment="1" applyProtection="1">
      <alignment horizontal="left" vertical="center" indent="2"/>
      <protection locked="0"/>
    </xf>
    <xf numFmtId="0" fontId="9" fillId="2" borderId="0" xfId="1" applyFont="1" applyFill="1" applyAlignment="1">
      <alignment horizontal="left" vertical="center" indent="1"/>
    </xf>
    <xf numFmtId="0" fontId="15" fillId="0" borderId="17" xfId="0" applyFont="1" applyBorder="1" applyAlignment="1">
      <alignment horizontal="left" vertical="center" wrapText="1"/>
    </xf>
    <xf numFmtId="0" fontId="9" fillId="2" borderId="0" xfId="1" applyFont="1" applyFill="1" applyBorder="1" applyAlignment="1">
      <alignment horizontal="left" vertical="center" indent="1"/>
    </xf>
    <xf numFmtId="0" fontId="0" fillId="0" borderId="0" xfId="0" applyBorder="1" applyAlignment="1">
      <alignment horizontal="left" vertical="center" indent="1"/>
    </xf>
    <xf numFmtId="0" fontId="9" fillId="0" borderId="9" xfId="1" applyFont="1" applyFill="1" applyBorder="1" applyAlignment="1" applyProtection="1">
      <alignment horizontal="left" vertical="center" wrapText="1" indent="1"/>
      <protection locked="0"/>
    </xf>
    <xf numFmtId="0" fontId="9" fillId="0" borderId="9" xfId="1" applyNumberFormat="1" applyFont="1" applyFill="1" applyBorder="1" applyAlignment="1" applyProtection="1">
      <alignment horizontal="left" vertical="center" wrapText="1" indent="1"/>
      <protection locked="0"/>
    </xf>
    <xf numFmtId="0" fontId="8" fillId="0" borderId="9" xfId="1" applyNumberFormat="1" applyFont="1" applyFill="1" applyBorder="1" applyAlignment="1" applyProtection="1">
      <alignment horizontal="left" vertical="center" wrapText="1" indent="1"/>
      <protection locked="0"/>
    </xf>
    <xf numFmtId="177" fontId="9" fillId="0" borderId="9" xfId="1" applyNumberFormat="1" applyFont="1" applyFill="1" applyBorder="1" applyAlignment="1" applyProtection="1">
      <alignment horizontal="left" vertical="center" wrapText="1" indent="1"/>
      <protection locked="0"/>
    </xf>
    <xf numFmtId="177" fontId="8" fillId="0" borderId="9" xfId="1" applyNumberFormat="1" applyFont="1" applyFill="1" applyBorder="1" applyAlignment="1" applyProtection="1">
      <alignment horizontal="left" vertical="center" wrapText="1" indent="1"/>
      <protection locked="0"/>
    </xf>
    <xf numFmtId="177" fontId="9" fillId="0" borderId="1" xfId="1" applyNumberFormat="1" applyFont="1" applyFill="1" applyBorder="1" applyAlignment="1" applyProtection="1">
      <alignment horizontal="left" vertical="center" wrapText="1" indent="1"/>
      <protection locked="0"/>
    </xf>
    <xf numFmtId="177" fontId="9" fillId="0" borderId="2" xfId="1" applyNumberFormat="1" applyFont="1" applyFill="1" applyBorder="1" applyAlignment="1" applyProtection="1">
      <alignment horizontal="left" vertical="center" wrapText="1" indent="1"/>
      <protection locked="0"/>
    </xf>
    <xf numFmtId="177" fontId="9" fillId="0" borderId="4" xfId="1" applyNumberFormat="1" applyFont="1" applyFill="1" applyBorder="1" applyAlignment="1" applyProtection="1">
      <alignment horizontal="left" vertical="center" wrapText="1" indent="1"/>
      <protection locked="0"/>
    </xf>
    <xf numFmtId="177" fontId="8" fillId="0" borderId="2" xfId="1" applyNumberFormat="1" applyFont="1" applyFill="1" applyBorder="1" applyAlignment="1" applyProtection="1">
      <alignment horizontal="left" vertical="center" wrapText="1" indent="1"/>
      <protection locked="0"/>
    </xf>
    <xf numFmtId="177" fontId="8" fillId="0" borderId="4" xfId="1" applyNumberFormat="1" applyFont="1" applyFill="1" applyBorder="1" applyAlignment="1" applyProtection="1">
      <alignment horizontal="left" vertical="center" wrapText="1" indent="1"/>
      <protection locked="0"/>
    </xf>
    <xf numFmtId="0" fontId="9" fillId="2" borderId="0" xfId="1" applyFont="1" applyFill="1" applyAlignment="1">
      <alignment horizontal="left" vertical="center" indent="1"/>
    </xf>
    <xf numFmtId="0" fontId="0" fillId="0" borderId="0" xfId="0" applyAlignment="1">
      <alignment horizontal="left" vertical="center" indent="1"/>
    </xf>
    <xf numFmtId="0" fontId="9" fillId="0" borderId="9" xfId="1" applyFont="1" applyFill="1" applyBorder="1" applyAlignment="1" applyProtection="1">
      <alignment horizontal="left" vertical="center" indent="1" shrinkToFit="1"/>
      <protection locked="0"/>
    </xf>
    <xf numFmtId="0" fontId="9" fillId="0" borderId="1" xfId="1" applyNumberFormat="1" applyFont="1" applyFill="1" applyBorder="1" applyAlignment="1" applyProtection="1">
      <alignment horizontal="left" vertical="center" wrapText="1" indent="1"/>
      <protection locked="0"/>
    </xf>
    <xf numFmtId="0" fontId="8" fillId="0" borderId="2" xfId="1" applyNumberFormat="1" applyFont="1" applyFill="1" applyBorder="1" applyAlignment="1" applyProtection="1">
      <alignment horizontal="left" vertical="center" wrapText="1" indent="1"/>
      <protection locked="0"/>
    </xf>
    <xf numFmtId="0" fontId="8" fillId="0" borderId="4" xfId="1" applyNumberFormat="1" applyFont="1" applyFill="1" applyBorder="1" applyAlignment="1" applyProtection="1">
      <alignment horizontal="left" vertical="center" wrapText="1" indent="1"/>
      <protection locked="0"/>
    </xf>
    <xf numFmtId="0" fontId="8" fillId="2" borderId="3" xfId="1" applyFont="1" applyFill="1" applyBorder="1" applyAlignment="1">
      <alignment vertical="center" shrinkToFit="1"/>
    </xf>
    <xf numFmtId="0" fontId="0" fillId="0" borderId="3" xfId="0" applyBorder="1" applyAlignment="1">
      <alignment vertical="center" shrinkToFit="1"/>
    </xf>
    <xf numFmtId="0" fontId="9" fillId="0" borderId="1" xfId="1" applyFont="1" applyFill="1" applyBorder="1" applyAlignment="1" applyProtection="1">
      <alignment horizontal="left" vertical="center" wrapText="1" indent="1"/>
      <protection locked="0"/>
    </xf>
    <xf numFmtId="0" fontId="9" fillId="0" borderId="2" xfId="1" applyFont="1" applyFill="1" applyBorder="1" applyAlignment="1" applyProtection="1">
      <alignment horizontal="left" vertical="center" wrapText="1" indent="1"/>
      <protection locked="0"/>
    </xf>
    <xf numFmtId="0" fontId="9" fillId="0" borderId="4" xfId="1" applyFont="1" applyFill="1" applyBorder="1" applyAlignment="1" applyProtection="1">
      <alignment horizontal="left" vertical="center" wrapText="1" indent="1"/>
      <protection locked="0"/>
    </xf>
    <xf numFmtId="0" fontId="9" fillId="0" borderId="1" xfId="1" applyFont="1" applyFill="1" applyBorder="1" applyAlignment="1" applyProtection="1">
      <alignment horizontal="left" vertical="center" indent="1" shrinkToFit="1"/>
      <protection locked="0"/>
    </xf>
    <xf numFmtId="0" fontId="0" fillId="0" borderId="4" xfId="0" applyFill="1" applyBorder="1" applyAlignment="1" applyProtection="1">
      <alignment horizontal="left" vertical="center" indent="1" shrinkToFit="1"/>
      <protection locked="0"/>
    </xf>
    <xf numFmtId="0" fontId="9" fillId="0" borderId="2" xfId="1" applyFont="1" applyFill="1" applyBorder="1" applyAlignment="1">
      <alignment horizontal="left" vertical="center" indent="1" shrinkToFit="1"/>
    </xf>
    <xf numFmtId="0" fontId="0" fillId="0" borderId="4" xfId="0" applyFill="1" applyBorder="1" applyAlignment="1">
      <alignment horizontal="left" vertical="center" indent="1" shrinkToFit="1"/>
    </xf>
    <xf numFmtId="0" fontId="0" fillId="0" borderId="9" xfId="0" applyFill="1" applyBorder="1" applyAlignment="1" applyProtection="1">
      <alignment horizontal="left" vertical="center" indent="1" shrinkToFit="1"/>
      <protection locked="0"/>
    </xf>
    <xf numFmtId="176" fontId="9" fillId="3" borderId="1" xfId="1" applyNumberFormat="1" applyFont="1" applyFill="1" applyBorder="1" applyAlignment="1" applyProtection="1">
      <alignment horizontal="left" vertical="center" indent="1"/>
      <protection locked="0"/>
    </xf>
    <xf numFmtId="176" fontId="9" fillId="3" borderId="2" xfId="1" applyNumberFormat="1" applyFont="1" applyFill="1" applyBorder="1" applyAlignment="1" applyProtection="1">
      <alignment horizontal="left" vertical="center" indent="1"/>
      <protection locked="0"/>
    </xf>
    <xf numFmtId="176" fontId="9" fillId="3" borderId="4" xfId="1" applyNumberFormat="1" applyFont="1" applyFill="1" applyBorder="1" applyAlignment="1" applyProtection="1">
      <alignment horizontal="left" vertical="center" indent="1"/>
      <protection locked="0"/>
    </xf>
    <xf numFmtId="177" fontId="11" fillId="0" borderId="6" xfId="0" applyNumberFormat="1" applyFont="1" applyBorder="1" applyAlignment="1">
      <alignment horizontal="center" vertical="center" wrapText="1"/>
    </xf>
    <xf numFmtId="177" fontId="0" fillId="0" borderId="7" xfId="0" applyNumberFormat="1" applyBorder="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xf numFmtId="0" fontId="5" fillId="0" borderId="0" xfId="0" applyFont="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0" fontId="0" fillId="0" borderId="0" xfId="0"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1" fillId="0" borderId="6" xfId="0" applyFont="1" applyBorder="1" applyAlignment="1">
      <alignment horizontal="left" vertical="center" shrinkToFit="1"/>
    </xf>
    <xf numFmtId="0" fontId="0" fillId="0" borderId="5" xfId="0" applyBorder="1" applyAlignment="1">
      <alignment horizontal="left" vertical="center" shrinkToFit="1"/>
    </xf>
    <xf numFmtId="0" fontId="0" fillId="0" borderId="7" xfId="0" applyBorder="1" applyAlignment="1">
      <alignment horizontal="left" vertical="center" shrinkToFit="1"/>
    </xf>
    <xf numFmtId="0" fontId="5" fillId="0" borderId="6" xfId="0" applyFont="1" applyBorder="1" applyAlignment="1">
      <alignment horizontal="distributed" vertical="center"/>
    </xf>
    <xf numFmtId="0" fontId="0" fillId="0" borderId="7" xfId="0" applyBorder="1" applyAlignment="1">
      <alignment horizontal="distributed" vertical="center"/>
    </xf>
    <xf numFmtId="0" fontId="5" fillId="0" borderId="0" xfId="0" applyFont="1" applyAlignment="1">
      <alignment horizontal="right" vertical="center" shrinkToFit="1"/>
    </xf>
    <xf numFmtId="0" fontId="11" fillId="0" borderId="0" xfId="0" applyFont="1" applyAlignment="1">
      <alignment horizontal="left" vertical="center" wrapText="1"/>
    </xf>
    <xf numFmtId="176" fontId="11" fillId="0" borderId="0" xfId="0" applyNumberFormat="1" applyFont="1" applyAlignment="1">
      <alignment horizontal="right"/>
    </xf>
    <xf numFmtId="0" fontId="6" fillId="0" borderId="0" xfId="0" applyFont="1" applyAlignment="1">
      <alignment vertical="center"/>
    </xf>
    <xf numFmtId="0" fontId="11" fillId="0" borderId="0" xfId="0" applyFont="1" applyAlignment="1">
      <alignment vertical="center" shrinkToFit="1"/>
    </xf>
    <xf numFmtId="0" fontId="0" fillId="0" borderId="0" xfId="0" applyAlignment="1">
      <alignment vertical="center" shrinkToFit="1"/>
    </xf>
    <xf numFmtId="0" fontId="5" fillId="0" borderId="0" xfId="0" applyFont="1" applyAlignment="1">
      <alignment horizontal="right" vertical="center" indent="1"/>
    </xf>
    <xf numFmtId="0" fontId="0" fillId="0" borderId="0" xfId="0" applyAlignment="1">
      <alignment horizontal="right" vertical="center" indent="1"/>
    </xf>
    <xf numFmtId="0" fontId="9" fillId="2" borderId="0" xfId="1" applyFont="1" applyFill="1" applyAlignment="1">
      <alignment horizontal="left" vertical="top" indent="2"/>
    </xf>
    <xf numFmtId="0" fontId="9" fillId="4" borderId="9" xfId="1" applyFont="1" applyFill="1" applyBorder="1" applyAlignment="1" applyProtection="1">
      <alignment horizontal="center" vertical="center" shrinkToFit="1"/>
      <protection locked="0"/>
    </xf>
    <xf numFmtId="0" fontId="9" fillId="2" borderId="18" xfId="1" applyFont="1" applyFill="1" applyBorder="1" applyAlignment="1">
      <alignment horizontal="left" vertical="center" wrapText="1" indent="1"/>
    </xf>
    <xf numFmtId="0" fontId="0" fillId="0" borderId="0" xfId="0" applyAlignment="1">
      <alignment horizontal="left" vertical="center" wrapText="1" indent="1"/>
    </xf>
    <xf numFmtId="0" fontId="9" fillId="2" borderId="18" xfId="1" applyFont="1" applyFill="1" applyBorder="1" applyAlignment="1">
      <alignment horizontal="left" vertical="center" indent="1"/>
    </xf>
  </cellXfs>
  <cellStyles count="3">
    <cellStyle name="標準" xfId="0" builtinId="0"/>
    <cellStyle name="標準 2" xfId="1"/>
    <cellStyle name="標準 2 2" xfId="2"/>
  </cellStyles>
  <dxfs count="115">
    <dxf>
      <fill>
        <patternFill patternType="none">
          <bgColor auto="1"/>
        </patternFill>
      </fill>
    </dxf>
    <dxf>
      <fill>
        <patternFill patternType="none">
          <bgColor auto="1"/>
        </patternFill>
      </fill>
    </dxf>
    <dxf>
      <fill>
        <patternFill patternType="none">
          <bgColor auto="1"/>
        </patternFill>
      </fill>
    </dxf>
    <dxf>
      <font>
        <strike/>
      </font>
    </dxf>
    <dxf>
      <font>
        <strike/>
      </font>
    </dxf>
    <dxf>
      <fill>
        <patternFill>
          <bgColor rgb="FFFF0000"/>
        </patternFill>
      </fill>
    </dxf>
    <dxf>
      <font>
        <strike/>
      </font>
    </dxf>
    <dxf>
      <fill>
        <patternFill patternType="solid">
          <bgColor theme="8" tint="0.79998168889431442"/>
        </patternFill>
      </fill>
      <border>
        <right/>
        <top/>
      </border>
    </dxf>
    <dxf>
      <fill>
        <patternFill>
          <bgColor rgb="FFFF0000"/>
        </patternFill>
      </fill>
      <border>
        <left/>
      </border>
    </dxf>
    <dxf>
      <fill>
        <patternFill>
          <bgColor rgb="FFFF0000"/>
        </patternFill>
      </fill>
      <border>
        <left/>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border>
        <left/>
        <right/>
        <top/>
        <bottom/>
        <vertical/>
        <horizontal/>
      </border>
    </dxf>
    <dxf>
      <fill>
        <patternFill>
          <bgColor rgb="FFFF0000"/>
        </patternFill>
      </fill>
    </dxf>
    <dxf>
      <fill>
        <patternFill>
          <bgColor theme="8" tint="0.79998168889431442"/>
        </patternFill>
      </fill>
      <border>
        <left/>
        <right/>
        <top/>
        <bottom/>
        <vertical/>
        <horizontal/>
      </border>
    </dxf>
    <dxf>
      <fill>
        <patternFill>
          <bgColor rgb="FFFF0000"/>
        </patternFill>
      </fill>
    </dxf>
    <dxf>
      <fill>
        <patternFill>
          <bgColor theme="8" tint="0.79998168889431442"/>
        </patternFill>
      </fill>
      <border>
        <left/>
        <right/>
        <top/>
        <bottom/>
        <vertical/>
        <horizontal/>
      </border>
    </dxf>
    <dxf>
      <fill>
        <patternFill>
          <bgColor rgb="FFFF0000"/>
        </patternFill>
      </fill>
    </dxf>
    <dxf>
      <fill>
        <patternFill>
          <bgColor theme="8" tint="0.79998168889431442"/>
        </patternFill>
      </fill>
      <border>
        <left/>
        <right/>
        <top/>
        <bottom/>
        <vertical/>
        <horizontal/>
      </border>
    </dxf>
    <dxf>
      <fill>
        <patternFill>
          <bgColor theme="8" tint="0.79998168889431442"/>
        </patternFill>
      </fill>
      <border>
        <left/>
        <right/>
        <top/>
        <bottom/>
        <vertical/>
        <horizontal/>
      </border>
    </dxf>
    <dxf>
      <fill>
        <patternFill>
          <bgColor rgb="FFFF0000"/>
        </patternFill>
      </fill>
    </dxf>
    <dxf>
      <fill>
        <patternFill>
          <bgColor theme="8" tint="0.79998168889431442"/>
        </patternFill>
      </fill>
      <border>
        <left/>
        <right/>
        <top/>
        <bottom/>
        <vertical/>
        <horizontal/>
      </border>
    </dxf>
    <dxf>
      <fill>
        <patternFill>
          <bgColor theme="8" tint="0.79998168889431442"/>
        </patternFill>
      </fill>
      <border>
        <left/>
        <right/>
        <top/>
        <bottom/>
      </border>
    </dxf>
    <dxf>
      <fill>
        <patternFill>
          <bgColor rgb="FFFF0000"/>
        </patternFill>
      </fill>
    </dxf>
    <dxf>
      <fill>
        <patternFill>
          <bgColor theme="8" tint="0.79998168889431442"/>
        </patternFill>
      </fill>
      <border>
        <left/>
        <right/>
        <top/>
        <bottom/>
        <vertical/>
        <horizontal/>
      </border>
    </dxf>
    <dxf>
      <fill>
        <patternFill>
          <bgColor rgb="FFFF0000"/>
        </patternFill>
      </fill>
    </dxf>
    <dxf>
      <fill>
        <patternFill>
          <bgColor theme="8" tint="0.79998168889431442"/>
        </patternFill>
      </fill>
      <border>
        <left/>
        <right/>
        <top/>
        <bottom/>
        <vertical/>
        <horizontal/>
      </border>
    </dxf>
    <dxf>
      <fill>
        <patternFill>
          <bgColor theme="8" tint="0.79998168889431442"/>
        </patternFill>
      </fill>
      <border>
        <left/>
        <right/>
        <top/>
        <bottom/>
      </border>
    </dxf>
    <dxf>
      <fill>
        <patternFill>
          <bgColor theme="8" tint="0.79998168889431442"/>
        </patternFill>
      </fill>
      <border>
        <right/>
        <top/>
        <vertical/>
        <horizontal/>
      </border>
    </dxf>
    <dxf>
      <fill>
        <patternFill>
          <bgColor rgb="FFFF0000"/>
        </patternFill>
      </fill>
      <border>
        <left/>
      </border>
    </dxf>
    <dxf>
      <fill>
        <patternFill>
          <bgColor rgb="FFFF0000"/>
        </patternFill>
      </fill>
      <border>
        <left/>
      </border>
    </dxf>
    <dxf>
      <fill>
        <patternFill>
          <bgColor theme="8" tint="0.79998168889431442"/>
        </patternFill>
      </fill>
      <border>
        <left/>
        <right/>
        <top/>
        <bottom/>
        <vertical/>
        <horizontal/>
      </border>
    </dxf>
    <dxf>
      <fill>
        <patternFill>
          <bgColor theme="8" tint="0.79998168889431442"/>
        </patternFill>
      </fill>
      <border>
        <left/>
        <right/>
      </border>
    </dxf>
    <dxf>
      <fill>
        <patternFill>
          <bgColor rgb="FFFF0000"/>
        </patternFill>
      </fill>
    </dxf>
    <dxf>
      <fill>
        <patternFill>
          <bgColor theme="8" tint="0.79998168889431442"/>
        </patternFill>
      </fill>
      <border>
        <left/>
        <right/>
      </border>
    </dxf>
    <dxf>
      <fill>
        <patternFill>
          <bgColor rgb="FFFF0000"/>
        </patternFill>
      </fill>
    </dxf>
    <dxf>
      <fill>
        <patternFill>
          <bgColor theme="8" tint="0.79998168889431442"/>
        </patternFill>
      </fill>
      <border>
        <left/>
        <right/>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border>
        <left/>
        <right/>
        <top/>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
      <fill>
        <patternFill>
          <bgColor theme="8" tint="0.79998168889431442"/>
        </patternFill>
      </fill>
      <border>
        <left/>
        <right/>
      </border>
    </dxf>
    <dxf>
      <fill>
        <patternFill>
          <bgColor rgb="FFFF0000"/>
        </patternFill>
      </fill>
    </dxf>
    <dxf>
      <fill>
        <patternFill>
          <bgColor theme="8" tint="0.79998168889431442"/>
        </patternFill>
      </fill>
      <border>
        <left/>
        <right/>
      </border>
    </dxf>
    <dxf>
      <fill>
        <patternFill>
          <bgColor rgb="FFFF0000"/>
        </patternFill>
      </fill>
    </dxf>
    <dxf>
      <fill>
        <patternFill>
          <bgColor theme="8" tint="0.79998168889431442"/>
        </patternFill>
      </fill>
      <border>
        <left/>
        <right/>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
      <fill>
        <patternFill>
          <bgColor theme="8" tint="0.79998168889431442"/>
        </patternFill>
      </fill>
      <border>
        <left/>
        <right/>
        <top/>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theme="8" tint="0.79998168889431442"/>
        </patternFill>
      </fill>
      <border>
        <right/>
        <top/>
        <bottom/>
      </border>
    </dxf>
    <dxf>
      <fill>
        <patternFill>
          <bgColor rgb="FFFF0000"/>
        </patternFill>
      </fill>
      <border>
        <left/>
      </border>
    </dxf>
    <dxf>
      <fill>
        <patternFill>
          <bgColor rgb="FFFF0000"/>
        </patternFill>
      </fill>
      <border>
        <left/>
      </border>
    </dxf>
    <dxf>
      <fill>
        <patternFill>
          <bgColor theme="8" tint="0.79998168889431442"/>
        </patternFill>
      </fill>
      <border>
        <left/>
        <right/>
        <bottom/>
      </border>
    </dxf>
    <dxf>
      <fill>
        <patternFill>
          <bgColor rgb="FFFF0000"/>
        </patternFill>
      </fill>
    </dxf>
    <dxf>
      <font>
        <strike val="0"/>
      </font>
      <fill>
        <patternFill>
          <bgColor theme="8" tint="0.79998168889431442"/>
        </patternFill>
      </fill>
      <border>
        <left/>
        <right/>
        <bottom/>
      </border>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8" tint="0.79998168889431442"/>
        </patternFill>
      </fill>
      <border>
        <left/>
        <right/>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bgColor rgb="FFFF0000"/>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hyperlink" Target="#&#39442;&#38899;&#12539;&#25391;&#21205;&#12398;&#21029;"/></Relationships>
</file>

<file path=xl/drawings/drawing1.xml><?xml version="1.0" encoding="utf-8"?>
<xdr:wsDr xmlns:xdr="http://schemas.openxmlformats.org/drawingml/2006/spreadsheetDrawing" xmlns:a="http://schemas.openxmlformats.org/drawingml/2006/main">
  <xdr:twoCellAnchor>
    <xdr:from>
      <xdr:col>7</xdr:col>
      <xdr:colOff>14288</xdr:colOff>
      <xdr:row>6</xdr:row>
      <xdr:rowOff>0</xdr:rowOff>
    </xdr:from>
    <xdr:to>
      <xdr:col>9</xdr:col>
      <xdr:colOff>0</xdr:colOff>
      <xdr:row>9</xdr:row>
      <xdr:rowOff>0</xdr:rowOff>
    </xdr:to>
    <xdr:sp macro="" textlink="">
      <xdr:nvSpPr>
        <xdr:cNvPr id="14" name="左矢印吹き出し 13"/>
        <xdr:cNvSpPr/>
      </xdr:nvSpPr>
      <xdr:spPr>
        <a:xfrm>
          <a:off x="8943976" y="1700213"/>
          <a:ext cx="3919537" cy="757237"/>
        </a:xfrm>
        <a:prstGeom prst="leftArrowCallout">
          <a:avLst>
            <a:gd name="adj1" fmla="val 25000"/>
            <a:gd name="adj2" fmla="val 23734"/>
            <a:gd name="adj3" fmla="val 36146"/>
            <a:gd name="adj4" fmla="val 9301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提出した日付を記入してください。</a:t>
          </a:r>
          <a:endParaRPr lang="en-US" altLang="ja-JP">
            <a:effectLst/>
          </a:endParaRPr>
        </a:p>
        <a:p>
          <a:r>
            <a:rPr lang="ja-JP" altLang="en-US">
              <a:effectLst/>
            </a:rPr>
            <a:t>受理の日付は郵送の場合余裕をもって送付ください。</a:t>
          </a:r>
          <a:endParaRPr lang="en-US" altLang="ja-JP">
            <a:effectLst/>
          </a:endParaRPr>
        </a:p>
        <a:p>
          <a:r>
            <a:rPr lang="ja-JP" altLang="en-US">
              <a:effectLst/>
            </a:rPr>
            <a:t>休日特に年末年始と連休には気を付けてください。</a:t>
          </a:r>
          <a:endParaRPr lang="ja-JP" altLang="ja-JP">
            <a:effectLst/>
          </a:endParaRPr>
        </a:p>
      </xdr:txBody>
    </xdr:sp>
    <xdr:clientData/>
  </xdr:twoCellAnchor>
  <xdr:twoCellAnchor>
    <xdr:from>
      <xdr:col>6</xdr:col>
      <xdr:colOff>247649</xdr:colOff>
      <xdr:row>14</xdr:row>
      <xdr:rowOff>76200</xdr:rowOff>
    </xdr:from>
    <xdr:to>
      <xdr:col>9</xdr:col>
      <xdr:colOff>0</xdr:colOff>
      <xdr:row>16</xdr:row>
      <xdr:rowOff>76200</xdr:rowOff>
    </xdr:to>
    <xdr:sp macro="" textlink="">
      <xdr:nvSpPr>
        <xdr:cNvPr id="13" name="左矢印吹き出し 12"/>
        <xdr:cNvSpPr/>
      </xdr:nvSpPr>
      <xdr:spPr>
        <a:xfrm>
          <a:off x="9015412" y="4305300"/>
          <a:ext cx="3767138" cy="504825"/>
        </a:xfrm>
        <a:prstGeom prst="leftArrowCallout">
          <a:avLst>
            <a:gd name="adj1" fmla="val 25000"/>
            <a:gd name="adj2" fmla="val 23734"/>
            <a:gd name="adj3" fmla="val 51586"/>
            <a:gd name="adj4" fmla="val 95713"/>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新築の場合は仮称でも受け付けますが、</a:t>
          </a:r>
          <a:endParaRPr lang="en-US" altLang="ja-JP">
            <a:effectLst/>
          </a:endParaRPr>
        </a:p>
        <a:p>
          <a:r>
            <a:rPr lang="ja-JP" altLang="en-US">
              <a:effectLst/>
            </a:rPr>
            <a:t>竣工時に氏名等変更届出書を提出します。</a:t>
          </a:r>
          <a:endParaRPr lang="ja-JP" altLang="ja-JP">
            <a:effectLst/>
          </a:endParaRPr>
        </a:p>
      </xdr:txBody>
    </xdr:sp>
    <xdr:clientData/>
  </xdr:twoCellAnchor>
  <xdr:twoCellAnchor>
    <xdr:from>
      <xdr:col>7</xdr:col>
      <xdr:colOff>4762</xdr:colOff>
      <xdr:row>16</xdr:row>
      <xdr:rowOff>247651</xdr:rowOff>
    </xdr:from>
    <xdr:to>
      <xdr:col>9</xdr:col>
      <xdr:colOff>0</xdr:colOff>
      <xdr:row>20</xdr:row>
      <xdr:rowOff>0</xdr:rowOff>
    </xdr:to>
    <xdr:sp macro="" textlink="">
      <xdr:nvSpPr>
        <xdr:cNvPr id="20" name="左矢印吹き出し 19"/>
        <xdr:cNvSpPr/>
      </xdr:nvSpPr>
      <xdr:spPr>
        <a:xfrm>
          <a:off x="9034462" y="4981576"/>
          <a:ext cx="3748088" cy="766762"/>
        </a:xfrm>
        <a:prstGeom prst="leftArrowCallout">
          <a:avLst>
            <a:gd name="adj1" fmla="val 25000"/>
            <a:gd name="adj2" fmla="val 23734"/>
            <a:gd name="adj3" fmla="val 34290"/>
            <a:gd name="adj4" fmla="val 95750"/>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住居表示で記載するようにできています</a:t>
          </a:r>
          <a:endParaRPr lang="en-US" altLang="ja-JP">
            <a:effectLst/>
          </a:endParaRPr>
        </a:p>
        <a:p>
          <a:r>
            <a:rPr lang="ja-JP" altLang="en-US">
              <a:effectLst/>
            </a:rPr>
            <a:t>新築の場合は住居番で止めておき、竣工時に</a:t>
          </a:r>
          <a:endParaRPr lang="en-US" altLang="ja-JP">
            <a:effectLst/>
          </a:endParaRPr>
        </a:p>
        <a:p>
          <a:r>
            <a:rPr lang="ja-JP" altLang="en-US">
              <a:effectLst/>
            </a:rPr>
            <a:t>氏名等変更届出書を提出してください。</a:t>
          </a:r>
          <a:endParaRPr lang="ja-JP" altLang="ja-JP">
            <a:effectLst/>
          </a:endParaRPr>
        </a:p>
      </xdr:txBody>
    </xdr:sp>
    <xdr:clientData/>
  </xdr:twoCellAnchor>
  <xdr:twoCellAnchor>
    <xdr:from>
      <xdr:col>7</xdr:col>
      <xdr:colOff>0</xdr:colOff>
      <xdr:row>3</xdr:row>
      <xdr:rowOff>157163</xdr:rowOff>
    </xdr:from>
    <xdr:to>
      <xdr:col>9</xdr:col>
      <xdr:colOff>0</xdr:colOff>
      <xdr:row>5</xdr:row>
      <xdr:rowOff>157163</xdr:rowOff>
    </xdr:to>
    <xdr:sp macro="" textlink="">
      <xdr:nvSpPr>
        <xdr:cNvPr id="27" name="左矢印吹き出し 26"/>
        <xdr:cNvSpPr/>
      </xdr:nvSpPr>
      <xdr:spPr>
        <a:xfrm>
          <a:off x="9029700" y="1100138"/>
          <a:ext cx="3933825" cy="504825"/>
        </a:xfrm>
        <a:prstGeom prst="leftArrowCallout">
          <a:avLst>
            <a:gd name="adj1" fmla="val 36321"/>
            <a:gd name="adj2" fmla="val 23734"/>
            <a:gd name="adj3" fmla="val 52530"/>
            <a:gd name="adj4" fmla="val 95704"/>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最初に施設の対象が騒音規制法か振動規制法かを</a:t>
          </a:r>
          <a:endParaRPr lang="en-US" altLang="ja-JP">
            <a:effectLst/>
          </a:endParaRPr>
        </a:p>
        <a:p>
          <a:r>
            <a:rPr lang="ja-JP" altLang="en-US">
              <a:effectLst/>
            </a:rPr>
            <a:t>選択してください。</a:t>
          </a:r>
          <a:endParaRPr lang="en-US" altLang="ja-JP">
            <a:effectLst/>
          </a:endParaRPr>
        </a:p>
      </xdr:txBody>
    </xdr:sp>
    <xdr:clientData/>
  </xdr:twoCellAnchor>
  <xdr:twoCellAnchor>
    <xdr:from>
      <xdr:col>7</xdr:col>
      <xdr:colOff>0</xdr:colOff>
      <xdr:row>9</xdr:row>
      <xdr:rowOff>157163</xdr:rowOff>
    </xdr:from>
    <xdr:to>
      <xdr:col>9</xdr:col>
      <xdr:colOff>0</xdr:colOff>
      <xdr:row>11</xdr:row>
      <xdr:rowOff>319088</xdr:rowOff>
    </xdr:to>
    <xdr:sp macro="" textlink="">
      <xdr:nvSpPr>
        <xdr:cNvPr id="24" name="左矢印吹き出し 23"/>
        <xdr:cNvSpPr/>
      </xdr:nvSpPr>
      <xdr:spPr>
        <a:xfrm>
          <a:off x="9029700" y="1857376"/>
          <a:ext cx="3752850" cy="666750"/>
        </a:xfrm>
        <a:prstGeom prst="leftArrowCallout">
          <a:avLst>
            <a:gd name="adj1" fmla="val 25000"/>
            <a:gd name="adj2" fmla="val 23734"/>
            <a:gd name="adj3" fmla="val 40707"/>
            <a:gd name="adj4" fmla="val 95603"/>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変更・承継の場合は、変更・承継後の住所氏名を入力してください。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代表者印は</a:t>
          </a:r>
          <a:r>
            <a:rPr kumimoji="1" lang="ja-JP" altLang="ja-JP" sz="1100">
              <a:solidFill>
                <a:srgbClr val="FF0000"/>
              </a:solidFill>
              <a:effectLst/>
              <a:latin typeface="+mn-lt"/>
              <a:ea typeface="+mn-ea"/>
              <a:cs typeface="+mn-cs"/>
            </a:rPr>
            <a:t>不要</a:t>
          </a:r>
          <a:endParaRPr lang="ja-JP" altLang="ja-JP">
            <a:solidFill>
              <a:srgbClr val="FF0000"/>
            </a:solidFill>
            <a:effectLst/>
          </a:endParaRPr>
        </a:p>
      </xdr:txBody>
    </xdr:sp>
    <xdr:clientData/>
  </xdr:twoCellAnchor>
  <xdr:twoCellAnchor>
    <xdr:from>
      <xdr:col>7</xdr:col>
      <xdr:colOff>1</xdr:colOff>
      <xdr:row>12</xdr:row>
      <xdr:rowOff>0</xdr:rowOff>
    </xdr:from>
    <xdr:to>
      <xdr:col>9</xdr:col>
      <xdr:colOff>0</xdr:colOff>
      <xdr:row>12</xdr:row>
      <xdr:rowOff>500062</xdr:rowOff>
    </xdr:to>
    <xdr:sp macro="" textlink="">
      <xdr:nvSpPr>
        <xdr:cNvPr id="28" name="左矢印吹き出し 27"/>
        <xdr:cNvSpPr/>
      </xdr:nvSpPr>
      <xdr:spPr>
        <a:xfrm>
          <a:off x="8929689" y="3724275"/>
          <a:ext cx="3933824" cy="500062"/>
        </a:xfrm>
        <a:prstGeom prst="leftArrowCallout">
          <a:avLst>
            <a:gd name="adj1" fmla="val 25000"/>
            <a:gd name="adj2" fmla="val 23734"/>
            <a:gd name="adj3" fmla="val 49377"/>
            <a:gd name="adj4" fmla="val 95981"/>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法人にあっては、会社名、役職、代表者氏名</a:t>
          </a:r>
        </a:p>
      </xdr:txBody>
    </xdr:sp>
    <xdr:clientData/>
  </xdr:twoCellAnchor>
  <xdr:twoCellAnchor>
    <xdr:from>
      <xdr:col>7</xdr:col>
      <xdr:colOff>0</xdr:colOff>
      <xdr:row>25</xdr:row>
      <xdr:rowOff>0</xdr:rowOff>
    </xdr:from>
    <xdr:to>
      <xdr:col>9</xdr:col>
      <xdr:colOff>0</xdr:colOff>
      <xdr:row>30</xdr:row>
      <xdr:rowOff>0</xdr:rowOff>
    </xdr:to>
    <xdr:sp macro="" textlink="">
      <xdr:nvSpPr>
        <xdr:cNvPr id="30" name="左矢印吹き出し 29"/>
        <xdr:cNvSpPr/>
      </xdr:nvSpPr>
      <xdr:spPr>
        <a:xfrm>
          <a:off x="9029700" y="9534525"/>
          <a:ext cx="3571875" cy="1766888"/>
        </a:xfrm>
        <a:prstGeom prst="leftArrowCallout">
          <a:avLst>
            <a:gd name="adj1" fmla="val 25000"/>
            <a:gd name="adj2" fmla="val 23734"/>
            <a:gd name="adj3" fmla="val 13805"/>
            <a:gd name="adj4" fmla="val 95866"/>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小分類があるのは</a:t>
          </a:r>
          <a:endParaRPr lang="en-US" altLang="ja-JP">
            <a:effectLst/>
          </a:endParaRPr>
        </a:p>
        <a:p>
          <a:r>
            <a:rPr lang="ja-JP" altLang="en-US">
              <a:effectLst/>
            </a:rPr>
            <a:t>騒音規制法の特定施設は金属加工機械、</a:t>
          </a:r>
        </a:p>
        <a:p>
          <a:r>
            <a:rPr lang="ja-JP" altLang="en-US">
              <a:effectLst/>
            </a:rPr>
            <a:t>建設用資材製造機械、木材加工機械の３種類。</a:t>
          </a:r>
        </a:p>
        <a:p>
          <a:r>
            <a:rPr lang="ja-JP" altLang="en-US">
              <a:effectLst/>
            </a:rPr>
            <a:t>振動規制法の特定施設は、金属加工機械、</a:t>
          </a:r>
        </a:p>
        <a:p>
          <a:r>
            <a:rPr lang="ja-JP" altLang="en-US">
              <a:effectLst/>
            </a:rPr>
            <a:t>木材加工機械の２種類です。</a:t>
          </a:r>
          <a:endParaRPr lang="en-US" altLang="ja-JP">
            <a:effectLst/>
          </a:endParaRPr>
        </a:p>
        <a:p>
          <a:r>
            <a:rPr lang="ja-JP" altLang="en-US">
              <a:effectLst/>
            </a:rPr>
            <a:t>届け出対象の条件が複雑なので必ず</a:t>
          </a:r>
          <a:r>
            <a:rPr lang="ja-JP" altLang="en-US">
              <a:solidFill>
                <a:srgbClr val="FF0000"/>
              </a:solidFill>
              <a:effectLst/>
            </a:rPr>
            <a:t>確認</a:t>
          </a:r>
          <a:r>
            <a:rPr lang="ja-JP" altLang="en-US">
              <a:effectLst/>
            </a:rPr>
            <a:t>してください。</a:t>
          </a:r>
        </a:p>
      </xdr:txBody>
    </xdr:sp>
    <xdr:clientData/>
  </xdr:twoCellAnchor>
  <xdr:twoCellAnchor>
    <xdr:from>
      <xdr:col>7</xdr:col>
      <xdr:colOff>0</xdr:colOff>
      <xdr:row>34</xdr:row>
      <xdr:rowOff>0</xdr:rowOff>
    </xdr:from>
    <xdr:to>
      <xdr:col>9</xdr:col>
      <xdr:colOff>0</xdr:colOff>
      <xdr:row>39</xdr:row>
      <xdr:rowOff>0</xdr:rowOff>
    </xdr:to>
    <xdr:sp macro="" textlink="">
      <xdr:nvSpPr>
        <xdr:cNvPr id="23" name="左矢印吹き出し 22"/>
        <xdr:cNvSpPr/>
      </xdr:nvSpPr>
      <xdr:spPr>
        <a:xfrm>
          <a:off x="8929688" y="12815888"/>
          <a:ext cx="3933825" cy="1514475"/>
        </a:xfrm>
        <a:prstGeom prst="leftArrowCallout">
          <a:avLst>
            <a:gd name="adj1" fmla="val 18711"/>
            <a:gd name="adj2" fmla="val 23734"/>
            <a:gd name="adj3" fmla="val 17579"/>
            <a:gd name="adj4" fmla="val 95866"/>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時刻の記載は</a:t>
          </a:r>
          <a:r>
            <a:rPr lang="en-US" altLang="ja-JP">
              <a:effectLst/>
            </a:rPr>
            <a:t>24</a:t>
          </a:r>
          <a:r>
            <a:rPr lang="ja-JP" altLang="en-US">
              <a:effectLst/>
            </a:rPr>
            <a:t>時間表記で記入してください。</a:t>
          </a:r>
          <a:endParaRPr lang="en-US" altLang="ja-JP">
            <a:effectLst/>
          </a:endParaRPr>
        </a:p>
        <a:p>
          <a:r>
            <a:rPr lang="ja-JP" altLang="en-US">
              <a:effectLst/>
            </a:rPr>
            <a:t>例）</a:t>
          </a:r>
          <a:r>
            <a:rPr lang="en-US" altLang="ja-JP">
              <a:effectLst/>
            </a:rPr>
            <a:t>8</a:t>
          </a:r>
          <a:r>
            <a:rPr lang="ja-JP" altLang="en-US">
              <a:effectLst/>
            </a:rPr>
            <a:t>時</a:t>
          </a:r>
          <a:r>
            <a:rPr lang="en-US" altLang="ja-JP">
              <a:effectLst/>
            </a:rPr>
            <a:t>30</a:t>
          </a:r>
          <a:r>
            <a:rPr lang="ja-JP" altLang="en-US">
              <a:effectLst/>
            </a:rPr>
            <a:t>分、</a:t>
          </a:r>
          <a:r>
            <a:rPr lang="en-US" altLang="ja-JP">
              <a:effectLst/>
            </a:rPr>
            <a:t>17</a:t>
          </a:r>
          <a:r>
            <a:rPr lang="ja-JP" altLang="en-US">
              <a:effectLst/>
            </a:rPr>
            <a:t>時</a:t>
          </a:r>
          <a:r>
            <a:rPr lang="en-US" altLang="ja-JP">
              <a:effectLst/>
            </a:rPr>
            <a:t>15</a:t>
          </a:r>
          <a:r>
            <a:rPr lang="ja-JP" altLang="en-US">
              <a:effectLst/>
            </a:rPr>
            <a:t>分</a:t>
          </a:r>
        </a:p>
      </xdr:txBody>
    </xdr:sp>
    <xdr:clientData/>
  </xdr:twoCellAnchor>
  <xdr:twoCellAnchor>
    <xdr:from>
      <xdr:col>7</xdr:col>
      <xdr:colOff>0</xdr:colOff>
      <xdr:row>60</xdr:row>
      <xdr:rowOff>254307</xdr:rowOff>
    </xdr:from>
    <xdr:to>
      <xdr:col>8</xdr:col>
      <xdr:colOff>3671286</xdr:colOff>
      <xdr:row>64</xdr:row>
      <xdr:rowOff>254306</xdr:rowOff>
    </xdr:to>
    <xdr:sp macro="" textlink="">
      <xdr:nvSpPr>
        <xdr:cNvPr id="11" name="左矢印吹き出し 10"/>
        <xdr:cNvSpPr/>
      </xdr:nvSpPr>
      <xdr:spPr>
        <a:xfrm>
          <a:off x="8986838" y="17866032"/>
          <a:ext cx="3933223" cy="1262062"/>
        </a:xfrm>
        <a:prstGeom prst="leftArrowCallout">
          <a:avLst>
            <a:gd name="adj1" fmla="val 25000"/>
            <a:gd name="adj2" fmla="val 23734"/>
            <a:gd name="adj3" fmla="val 14084"/>
            <a:gd name="adj4" fmla="val 96021"/>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図面、表等を利用してください。</a:t>
          </a:r>
          <a:endParaRPr lang="en-US" altLang="ja-JP">
            <a:effectLst/>
          </a:endParaRPr>
        </a:p>
        <a:p>
          <a:r>
            <a:rPr lang="ja-JP" altLang="en-US">
              <a:effectLst/>
            </a:rPr>
            <a:t>各届出書の欄外の追記を確認してください。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0</xdr:colOff>
      <xdr:row>1</xdr:row>
      <xdr:rowOff>0</xdr:rowOff>
    </xdr:from>
    <xdr:ext cx="5691188" cy="1621450"/>
    <xdr:sp macro="" textlink="">
      <xdr:nvSpPr>
        <xdr:cNvPr id="3" name="テキスト ボックス 2">
          <a:hlinkClick xmlns:r="http://schemas.openxmlformats.org/officeDocument/2006/relationships" r:id="rId1"/>
        </xdr:cNvPr>
        <xdr:cNvSpPr txBox="1"/>
      </xdr:nvSpPr>
      <xdr:spPr>
        <a:xfrm>
          <a:off x="7229475" y="157163"/>
          <a:ext cx="5691188"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100">
              <a:solidFill>
                <a:schemeClr val="dk1"/>
              </a:solidFill>
              <a:effectLst/>
              <a:latin typeface="+mn-lt"/>
              <a:ea typeface="+mn-ea"/>
              <a:cs typeface="+mn-cs"/>
            </a:rPr>
            <a:t>このシートは記入できません</a:t>
          </a:r>
          <a:endParaRPr lang="ja-JP" altLang="ja-JP" sz="2100">
            <a:effectLst/>
          </a:endParaRPr>
        </a:p>
        <a:p>
          <a:pPr algn="ctr"/>
          <a:r>
            <a:rPr kumimoji="1" lang="ja-JP" altLang="ja-JP" sz="2100">
              <a:solidFill>
                <a:schemeClr val="dk1"/>
              </a:solidFill>
              <a:effectLst/>
              <a:latin typeface="+mn-lt"/>
              <a:ea typeface="+mn-ea"/>
              <a:cs typeface="+mn-cs"/>
            </a:rPr>
            <a:t>記入は入力シートにお願いします</a:t>
          </a:r>
          <a:endParaRPr lang="ja-JP" altLang="ja-JP" sz="2100">
            <a:effectLst/>
          </a:endParaRPr>
        </a:p>
        <a:p>
          <a:pPr algn="ctr"/>
          <a:r>
            <a:rPr kumimoji="1" lang="ja-JP" altLang="en-US" sz="2100">
              <a:solidFill>
                <a:schemeClr val="dk1"/>
              </a:solidFill>
              <a:effectLst/>
              <a:latin typeface="+mn-lt"/>
              <a:ea typeface="+mn-ea"/>
              <a:cs typeface="+mn-cs"/>
            </a:rPr>
            <a:t>こちらを</a:t>
          </a:r>
          <a:r>
            <a:rPr kumimoji="1" lang="ja-JP" altLang="ja-JP" sz="2100">
              <a:solidFill>
                <a:schemeClr val="dk1"/>
              </a:solidFill>
              <a:effectLst/>
              <a:latin typeface="+mn-lt"/>
              <a:ea typeface="+mn-ea"/>
              <a:cs typeface="+mn-cs"/>
            </a:rPr>
            <a:t>クリックすると</a:t>
          </a:r>
          <a:r>
            <a:rPr kumimoji="1" lang="ja-JP" altLang="en-US" sz="2100">
              <a:solidFill>
                <a:schemeClr val="dk1"/>
              </a:solidFill>
              <a:effectLst/>
              <a:latin typeface="+mn-lt"/>
              <a:ea typeface="+mn-ea"/>
              <a:cs typeface="+mn-cs"/>
            </a:rPr>
            <a:t>入力シートにジャンプします</a:t>
          </a:r>
          <a:endParaRPr lang="ja-JP" altLang="ja-JP" sz="21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65"/>
  <sheetViews>
    <sheetView workbookViewId="0">
      <selection activeCell="A23" sqref="A23:XFD23"/>
    </sheetView>
  </sheetViews>
  <sheetFormatPr defaultRowHeight="12.75"/>
  <cols>
    <col min="1" max="1" width="22.15625" style="50" bestFit="1" customWidth="1"/>
    <col min="2" max="2" width="90.578125" style="8" customWidth="1"/>
    <col min="3" max="3" width="8.83984375" style="50"/>
    <col min="4" max="4" width="18.3125" style="2" bestFit="1" customWidth="1"/>
    <col min="5" max="5" width="19.26171875" style="2" bestFit="1" customWidth="1"/>
    <col min="6" max="16384" width="8.83984375" style="2"/>
  </cols>
  <sheetData>
    <row r="1" spans="1:3">
      <c r="A1" s="9" t="s">
        <v>173</v>
      </c>
      <c r="C1" s="2"/>
    </row>
    <row r="2" spans="1:3">
      <c r="A2" s="9" t="s">
        <v>174</v>
      </c>
      <c r="C2" s="2"/>
    </row>
    <row r="3" spans="1:3">
      <c r="A3" s="9" t="s">
        <v>168</v>
      </c>
      <c r="C3" s="2"/>
    </row>
    <row r="4" spans="1:3">
      <c r="A4" s="9" t="s">
        <v>0</v>
      </c>
      <c r="C4" s="2"/>
    </row>
    <row r="5" spans="1:3">
      <c r="A5" s="9" t="s">
        <v>17</v>
      </c>
      <c r="C5" s="2"/>
    </row>
    <row r="6" spans="1:3">
      <c r="A6" s="9" t="s">
        <v>164</v>
      </c>
      <c r="C6" s="2"/>
    </row>
    <row r="7" spans="1:3">
      <c r="A7" s="9" t="s">
        <v>175</v>
      </c>
      <c r="C7" s="2"/>
    </row>
    <row r="8" spans="1:3" s="1" customFormat="1" ht="16.149999999999999">
      <c r="A8" s="11" t="s">
        <v>165</v>
      </c>
      <c r="B8" s="12"/>
    </row>
    <row r="9" spans="1:3" s="1" customFormat="1" ht="16.149999999999999">
      <c r="A9" s="11" t="s">
        <v>16</v>
      </c>
      <c r="B9" s="12"/>
    </row>
    <row r="10" spans="1:3" s="1" customFormat="1" ht="16.149999999999999">
      <c r="A10" s="11" t="s">
        <v>166</v>
      </c>
      <c r="B10" s="12"/>
    </row>
    <row r="11" spans="1:3">
      <c r="A11" s="2"/>
      <c r="C11" s="2"/>
    </row>
    <row r="12" spans="1:3">
      <c r="A12" s="2" t="s">
        <v>1</v>
      </c>
      <c r="C12" s="2"/>
    </row>
    <row r="13" spans="1:3">
      <c r="A13" s="2" t="s">
        <v>2</v>
      </c>
      <c r="B13" s="8" t="s">
        <v>3</v>
      </c>
      <c r="C13" s="2"/>
    </row>
    <row r="14" spans="1:3">
      <c r="A14" s="2" t="s">
        <v>4</v>
      </c>
      <c r="B14" s="8" t="s">
        <v>5</v>
      </c>
      <c r="C14" s="2"/>
    </row>
    <row r="15" spans="1:3">
      <c r="A15" s="2" t="s">
        <v>6</v>
      </c>
      <c r="B15" s="8" t="s">
        <v>7</v>
      </c>
      <c r="C15" s="2"/>
    </row>
    <row r="16" spans="1:3">
      <c r="A16" s="2" t="s">
        <v>167</v>
      </c>
      <c r="B16" s="8" t="s">
        <v>8</v>
      </c>
      <c r="C16" s="2"/>
    </row>
    <row r="17" spans="1:3">
      <c r="A17" s="2" t="s">
        <v>9</v>
      </c>
      <c r="B17" s="8" t="s">
        <v>10</v>
      </c>
      <c r="C17" s="2"/>
    </row>
    <row r="18" spans="1:3">
      <c r="A18" s="2" t="s">
        <v>172</v>
      </c>
      <c r="B18" s="8" t="s">
        <v>171</v>
      </c>
      <c r="C18" s="2"/>
    </row>
    <row r="19" spans="1:3">
      <c r="A19" s="2" t="s">
        <v>169</v>
      </c>
      <c r="B19" s="8" t="s">
        <v>170</v>
      </c>
      <c r="C19" s="2"/>
    </row>
    <row r="20" spans="1:3">
      <c r="A20" s="2"/>
      <c r="C20" s="2"/>
    </row>
    <row r="21" spans="1:3">
      <c r="A21" s="2" t="s">
        <v>15</v>
      </c>
      <c r="C21" s="2"/>
    </row>
    <row r="22" spans="1:3">
      <c r="A22" s="2" t="s">
        <v>11</v>
      </c>
      <c r="B22" s="8" t="s">
        <v>12</v>
      </c>
      <c r="C22" s="2"/>
    </row>
    <row r="23" spans="1:3">
      <c r="A23" s="2" t="s">
        <v>160</v>
      </c>
      <c r="B23" s="8" t="s">
        <v>161</v>
      </c>
      <c r="C23" s="2"/>
    </row>
    <row r="24" spans="1:3">
      <c r="A24" s="2"/>
      <c r="B24" s="8" t="s">
        <v>162</v>
      </c>
      <c r="C24" s="2"/>
    </row>
    <row r="25" spans="1:3">
      <c r="A25" s="2" t="s">
        <v>13</v>
      </c>
      <c r="B25" s="8" t="s">
        <v>14</v>
      </c>
      <c r="C25" s="2"/>
    </row>
    <row r="26" spans="1:3">
      <c r="A26" s="2" t="s">
        <v>157</v>
      </c>
      <c r="B26" s="8" t="str">
        <f>"に資料を添えてを提出する。%0a"&amp;届出者氏名&amp;"%0a"&amp;"%0a日中に連絡のつく%0a担 当 者：%0a電話番号："</f>
        <v>に資料を添えてを提出する。%0a届出者氏名を記入してください%0a%0a日中に連絡のつく%0a担 当 者：%0a電話番号：</v>
      </c>
      <c r="C26" s="2"/>
    </row>
    <row r="27" spans="1:3" ht="25.5">
      <c r="A27" s="2" t="s">
        <v>158</v>
      </c>
      <c r="B27" s="8" t="str">
        <f>"をメールで提出するには、こちらをクリックしてください。"&amp;CHAR(10)&amp;"メールが立ち上がるので"</f>
        <v>をメールで提出するには、こちらをクリックしてください。
メールが立ち上がるので</v>
      </c>
      <c r="C27" s="2"/>
    </row>
    <row r="28" spans="1:3" ht="38.25">
      <c r="A28" s="2" t="s">
        <v>159</v>
      </c>
      <c r="B28" s="8" t="str">
        <f>"資料を添付し、送信してください。"&amp;CHAR(10)&amp;"内容について問い合わせることがあります。"&amp;CHAR(10)&amp;"日中連絡のつく担当者と電話番号を記載してください。"</f>
        <v>資料を添付し、送信してください。
内容について問い合わせることがあります。
日中連絡のつく担当者と電話番号を記載してください。</v>
      </c>
      <c r="C28" s="2"/>
    </row>
    <row r="29" spans="1:3">
      <c r="A29" s="2" t="s">
        <v>44</v>
      </c>
      <c r="B29" s="8" t="str">
        <f>町名&amp;丁目&amp;住居番&amp;"番"&amp;住居号&amp;"号"</f>
        <v>選択してください選択してください数値を記入番数値を記入号</v>
      </c>
      <c r="C29" s="2"/>
    </row>
    <row r="30" spans="1:3">
      <c r="A30" s="49" t="s">
        <v>45</v>
      </c>
      <c r="B30" s="12" t="s">
        <v>46</v>
      </c>
      <c r="C30" s="2"/>
    </row>
    <row r="31" spans="1:3">
      <c r="A31" s="49"/>
      <c r="B31" s="12" t="s">
        <v>47</v>
      </c>
      <c r="C31" s="2"/>
    </row>
    <row r="32" spans="1:3">
      <c r="A32" s="49"/>
      <c r="B32" s="12" t="s">
        <v>48</v>
      </c>
      <c r="C32" s="2"/>
    </row>
    <row r="33" spans="1:3">
      <c r="A33" s="49"/>
      <c r="B33" s="12" t="s">
        <v>49</v>
      </c>
      <c r="C33" s="2"/>
    </row>
    <row r="34" spans="1:3">
      <c r="A34" s="49"/>
      <c r="B34" s="12" t="s">
        <v>50</v>
      </c>
      <c r="C34" s="2"/>
    </row>
    <row r="35" spans="1:3">
      <c r="A35" s="49"/>
      <c r="B35" s="12" t="s">
        <v>51</v>
      </c>
      <c r="C35" s="2"/>
    </row>
    <row r="36" spans="1:3">
      <c r="A36" s="49"/>
      <c r="B36" s="12" t="s">
        <v>52</v>
      </c>
      <c r="C36" s="2"/>
    </row>
    <row r="37" spans="1:3">
      <c r="A37" s="49" t="s">
        <v>53</v>
      </c>
      <c r="B37" s="12" t="s">
        <v>46</v>
      </c>
      <c r="C37" s="2"/>
    </row>
    <row r="38" spans="1:3">
      <c r="A38" s="49"/>
      <c r="B38" s="12" t="s">
        <v>47</v>
      </c>
      <c r="C38" s="2"/>
    </row>
    <row r="39" spans="1:3">
      <c r="A39" s="49"/>
      <c r="B39" s="12" t="s">
        <v>48</v>
      </c>
      <c r="C39" s="2"/>
    </row>
    <row r="40" spans="1:3">
      <c r="A40" s="49"/>
      <c r="B40" s="12" t="s">
        <v>49</v>
      </c>
      <c r="C40" s="2"/>
    </row>
    <row r="41" spans="1:3">
      <c r="A41" s="49"/>
      <c r="B41" s="12" t="s">
        <v>50</v>
      </c>
      <c r="C41" s="2"/>
    </row>
    <row r="42" spans="1:3">
      <c r="A42" s="49" t="s">
        <v>54</v>
      </c>
      <c r="B42" s="12" t="s">
        <v>46</v>
      </c>
      <c r="C42" s="2"/>
    </row>
    <row r="43" spans="1:3">
      <c r="A43" s="49"/>
      <c r="B43" s="12" t="s">
        <v>47</v>
      </c>
      <c r="C43" s="2"/>
    </row>
    <row r="44" spans="1:3">
      <c r="A44" s="49"/>
      <c r="B44" s="12" t="s">
        <v>48</v>
      </c>
      <c r="C44" s="2"/>
    </row>
    <row r="45" spans="1:3">
      <c r="A45" s="49"/>
      <c r="B45" s="12" t="s">
        <v>49</v>
      </c>
      <c r="C45" s="2"/>
    </row>
    <row r="46" spans="1:3">
      <c r="A46" s="49" t="s">
        <v>55</v>
      </c>
      <c r="B46" s="12" t="s">
        <v>46</v>
      </c>
      <c r="C46" s="2"/>
    </row>
    <row r="47" spans="1:3">
      <c r="A47" s="49"/>
      <c r="B47" s="12" t="s">
        <v>47</v>
      </c>
      <c r="C47" s="2"/>
    </row>
    <row r="48" spans="1:3">
      <c r="A48" s="49"/>
      <c r="B48" s="12" t="s">
        <v>48</v>
      </c>
      <c r="C48" s="2"/>
    </row>
    <row r="49" spans="1:3">
      <c r="A49" s="49" t="s">
        <v>56</v>
      </c>
      <c r="B49" s="12" t="s">
        <v>46</v>
      </c>
      <c r="C49" s="2"/>
    </row>
    <row r="50" spans="1:3">
      <c r="A50" s="49"/>
      <c r="B50" s="12" t="s">
        <v>47</v>
      </c>
      <c r="C50" s="2"/>
    </row>
    <row r="51" spans="1:3">
      <c r="A51" s="49"/>
      <c r="B51" s="12" t="s">
        <v>48</v>
      </c>
      <c r="C51" s="2"/>
    </row>
    <row r="52" spans="1:3">
      <c r="A52" s="49" t="s">
        <v>57</v>
      </c>
      <c r="B52" s="12" t="s">
        <v>46</v>
      </c>
      <c r="C52" s="2"/>
    </row>
    <row r="53" spans="1:3">
      <c r="A53" s="49"/>
      <c r="B53" s="12" t="s">
        <v>47</v>
      </c>
      <c r="C53" s="2"/>
    </row>
    <row r="54" spans="1:3">
      <c r="A54" s="49"/>
      <c r="B54" s="12" t="s">
        <v>48</v>
      </c>
      <c r="C54" s="2"/>
    </row>
    <row r="55" spans="1:3">
      <c r="A55" s="49"/>
      <c r="B55" s="12" t="s">
        <v>49</v>
      </c>
      <c r="C55" s="2"/>
    </row>
    <row r="56" spans="1:3">
      <c r="A56" s="49" t="s">
        <v>58</v>
      </c>
      <c r="B56" s="12" t="s">
        <v>46</v>
      </c>
      <c r="C56" s="2"/>
    </row>
    <row r="57" spans="1:3">
      <c r="A57" s="49"/>
      <c r="B57" s="12" t="s">
        <v>47</v>
      </c>
      <c r="C57" s="2"/>
    </row>
    <row r="58" spans="1:3">
      <c r="A58" s="49"/>
      <c r="B58" s="12" t="s">
        <v>48</v>
      </c>
      <c r="C58" s="2"/>
    </row>
    <row r="59" spans="1:3">
      <c r="A59" s="49"/>
      <c r="B59" s="12" t="s">
        <v>49</v>
      </c>
      <c r="C59" s="2"/>
    </row>
    <row r="60" spans="1:3">
      <c r="A60" s="49"/>
      <c r="B60" s="12" t="s">
        <v>50</v>
      </c>
      <c r="C60" s="2"/>
    </row>
    <row r="61" spans="1:3">
      <c r="A61" s="49" t="s">
        <v>59</v>
      </c>
      <c r="B61" s="12" t="s">
        <v>46</v>
      </c>
      <c r="C61" s="2"/>
    </row>
    <row r="62" spans="1:3">
      <c r="A62" s="49"/>
      <c r="B62" s="12" t="s">
        <v>47</v>
      </c>
      <c r="C62" s="2"/>
    </row>
    <row r="63" spans="1:3">
      <c r="A63" s="49"/>
      <c r="B63" s="12" t="s">
        <v>48</v>
      </c>
      <c r="C63" s="2"/>
    </row>
    <row r="64" spans="1:3">
      <c r="A64" s="49"/>
      <c r="B64" s="12" t="s">
        <v>49</v>
      </c>
      <c r="C64" s="2"/>
    </row>
    <row r="65" spans="1:3">
      <c r="A65" s="49" t="s">
        <v>60</v>
      </c>
      <c r="B65" s="12" t="s">
        <v>46</v>
      </c>
      <c r="C65" s="2"/>
    </row>
    <row r="66" spans="1:3">
      <c r="A66" s="49"/>
      <c r="B66" s="12" t="s">
        <v>47</v>
      </c>
      <c r="C66" s="2"/>
    </row>
    <row r="67" spans="1:3">
      <c r="A67" s="49"/>
      <c r="B67" s="12" t="s">
        <v>48</v>
      </c>
      <c r="C67" s="2"/>
    </row>
    <row r="68" spans="1:3">
      <c r="A68" s="49"/>
      <c r="B68" s="12" t="s">
        <v>49</v>
      </c>
      <c r="C68" s="2"/>
    </row>
    <row r="69" spans="1:3">
      <c r="A69" s="49"/>
      <c r="B69" s="12" t="s">
        <v>50</v>
      </c>
      <c r="C69" s="2"/>
    </row>
    <row r="70" spans="1:3">
      <c r="A70" s="49" t="s">
        <v>61</v>
      </c>
      <c r="B70" s="12" t="s">
        <v>46</v>
      </c>
      <c r="C70" s="2"/>
    </row>
    <row r="71" spans="1:3">
      <c r="A71" s="49"/>
      <c r="B71" s="12" t="s">
        <v>47</v>
      </c>
      <c r="C71" s="2"/>
    </row>
    <row r="72" spans="1:3">
      <c r="A72" s="49"/>
      <c r="B72" s="12" t="s">
        <v>48</v>
      </c>
      <c r="C72" s="2"/>
    </row>
    <row r="73" spans="1:3">
      <c r="A73" s="49"/>
      <c r="B73" s="12" t="s">
        <v>49</v>
      </c>
      <c r="C73" s="2"/>
    </row>
    <row r="74" spans="1:3">
      <c r="A74" s="49" t="s">
        <v>62</v>
      </c>
      <c r="B74" s="12" t="s">
        <v>46</v>
      </c>
      <c r="C74" s="2"/>
    </row>
    <row r="75" spans="1:3">
      <c r="A75" s="49"/>
      <c r="B75" s="12" t="s">
        <v>47</v>
      </c>
      <c r="C75" s="2"/>
    </row>
    <row r="76" spans="1:3">
      <c r="A76" s="49"/>
      <c r="B76" s="12" t="s">
        <v>48</v>
      </c>
      <c r="C76" s="2"/>
    </row>
    <row r="77" spans="1:3">
      <c r="A77" s="49"/>
      <c r="B77" s="12" t="s">
        <v>49</v>
      </c>
      <c r="C77" s="2"/>
    </row>
    <row r="78" spans="1:3">
      <c r="A78" s="49" t="s">
        <v>63</v>
      </c>
      <c r="B78" s="12" t="s">
        <v>46</v>
      </c>
      <c r="C78" s="2"/>
    </row>
    <row r="79" spans="1:3">
      <c r="A79" s="49"/>
      <c r="B79" s="12" t="s">
        <v>47</v>
      </c>
      <c r="C79" s="2"/>
    </row>
    <row r="80" spans="1:3">
      <c r="A80" s="49"/>
      <c r="B80" s="12" t="s">
        <v>48</v>
      </c>
      <c r="C80" s="2"/>
    </row>
    <row r="81" spans="1:3">
      <c r="A81" s="49" t="s">
        <v>64</v>
      </c>
      <c r="B81" s="12" t="s">
        <v>46</v>
      </c>
      <c r="C81" s="2"/>
    </row>
    <row r="82" spans="1:3">
      <c r="A82" s="49"/>
      <c r="B82" s="12" t="s">
        <v>47</v>
      </c>
      <c r="C82" s="2"/>
    </row>
    <row r="83" spans="1:3">
      <c r="A83" s="49"/>
      <c r="B83" s="12" t="s">
        <v>48</v>
      </c>
      <c r="C83" s="2"/>
    </row>
    <row r="84" spans="1:3">
      <c r="A84" s="49" t="s">
        <v>65</v>
      </c>
      <c r="B84" s="12" t="s">
        <v>46</v>
      </c>
      <c r="C84" s="2"/>
    </row>
    <row r="85" spans="1:3">
      <c r="A85" s="49"/>
      <c r="B85" s="12" t="s">
        <v>47</v>
      </c>
      <c r="C85" s="2"/>
    </row>
    <row r="86" spans="1:3">
      <c r="A86" s="49"/>
      <c r="B86" s="12" t="s">
        <v>48</v>
      </c>
      <c r="C86" s="2"/>
    </row>
    <row r="87" spans="1:3">
      <c r="A87" s="49"/>
      <c r="B87" s="12" t="s">
        <v>49</v>
      </c>
      <c r="C87" s="2"/>
    </row>
    <row r="88" spans="1:3">
      <c r="A88" s="49"/>
      <c r="B88" s="12" t="s">
        <v>50</v>
      </c>
      <c r="C88" s="2"/>
    </row>
    <row r="89" spans="1:3">
      <c r="A89" s="49" t="s">
        <v>66</v>
      </c>
      <c r="B89" s="12" t="s">
        <v>46</v>
      </c>
      <c r="C89" s="2"/>
    </row>
    <row r="90" spans="1:3">
      <c r="A90" s="49"/>
      <c r="B90" s="12" t="s">
        <v>47</v>
      </c>
      <c r="C90" s="2"/>
    </row>
    <row r="91" spans="1:3">
      <c r="A91" s="49"/>
      <c r="B91" s="12" t="s">
        <v>48</v>
      </c>
      <c r="C91" s="2"/>
    </row>
    <row r="92" spans="1:3">
      <c r="A92" s="49"/>
      <c r="B92" s="12" t="s">
        <v>49</v>
      </c>
      <c r="C92" s="2"/>
    </row>
    <row r="93" spans="1:3">
      <c r="A93" s="49"/>
      <c r="B93" s="12" t="s">
        <v>50</v>
      </c>
      <c r="C93" s="2"/>
    </row>
    <row r="94" spans="1:3">
      <c r="A94" s="49"/>
      <c r="B94" s="12" t="s">
        <v>51</v>
      </c>
      <c r="C94" s="2"/>
    </row>
    <row r="95" spans="1:3">
      <c r="A95" s="49" t="s">
        <v>67</v>
      </c>
      <c r="B95" s="12" t="s">
        <v>46</v>
      </c>
      <c r="C95" s="2"/>
    </row>
    <row r="96" spans="1:3">
      <c r="A96" s="49"/>
      <c r="B96" s="12" t="s">
        <v>47</v>
      </c>
      <c r="C96" s="2"/>
    </row>
    <row r="97" spans="1:3">
      <c r="A97" s="49"/>
      <c r="B97" s="12" t="s">
        <v>48</v>
      </c>
      <c r="C97" s="2"/>
    </row>
    <row r="98" spans="1:3">
      <c r="A98" s="49"/>
      <c r="B98" s="12" t="s">
        <v>49</v>
      </c>
      <c r="C98" s="2"/>
    </row>
    <row r="99" spans="1:3">
      <c r="A99" s="49"/>
      <c r="B99" s="12" t="s">
        <v>50</v>
      </c>
      <c r="C99" s="2"/>
    </row>
    <row r="100" spans="1:3">
      <c r="A100" s="49"/>
      <c r="B100" s="12" t="s">
        <v>51</v>
      </c>
      <c r="C100" s="2"/>
    </row>
    <row r="101" spans="1:3">
      <c r="A101" s="49" t="s">
        <v>68</v>
      </c>
      <c r="B101" s="12" t="s">
        <v>46</v>
      </c>
      <c r="C101" s="2"/>
    </row>
    <row r="102" spans="1:3">
      <c r="A102" s="49"/>
      <c r="B102" s="12" t="s">
        <v>47</v>
      </c>
      <c r="C102" s="2"/>
    </row>
    <row r="103" spans="1:3">
      <c r="A103" s="49"/>
      <c r="B103" s="12" t="s">
        <v>48</v>
      </c>
      <c r="C103" s="2"/>
    </row>
    <row r="104" spans="1:3">
      <c r="A104" s="49"/>
      <c r="B104" s="12" t="s">
        <v>49</v>
      </c>
      <c r="C104" s="2"/>
    </row>
    <row r="105" spans="1:3">
      <c r="A105" s="49" t="s">
        <v>69</v>
      </c>
      <c r="B105" s="12" t="s">
        <v>46</v>
      </c>
      <c r="C105" s="2"/>
    </row>
    <row r="106" spans="1:3">
      <c r="A106" s="49"/>
      <c r="B106" s="12" t="s">
        <v>47</v>
      </c>
      <c r="C106" s="2"/>
    </row>
    <row r="107" spans="1:3">
      <c r="A107" s="49"/>
      <c r="B107" s="12" t="s">
        <v>48</v>
      </c>
      <c r="C107" s="2"/>
    </row>
    <row r="108" spans="1:3">
      <c r="A108" s="49" t="s">
        <v>70</v>
      </c>
      <c r="B108" s="12" t="s">
        <v>46</v>
      </c>
      <c r="C108" s="2"/>
    </row>
    <row r="109" spans="1:3">
      <c r="A109" s="49"/>
      <c r="B109" s="12" t="s">
        <v>47</v>
      </c>
      <c r="C109" s="2"/>
    </row>
    <row r="110" spans="1:3">
      <c r="A110" s="49"/>
      <c r="B110" s="12" t="s">
        <v>48</v>
      </c>
      <c r="C110" s="2"/>
    </row>
    <row r="111" spans="1:3">
      <c r="A111" s="49" t="s">
        <v>71</v>
      </c>
      <c r="B111" s="12" t="s">
        <v>46</v>
      </c>
      <c r="C111" s="2"/>
    </row>
    <row r="112" spans="1:3">
      <c r="A112" s="49"/>
      <c r="B112" s="12" t="s">
        <v>47</v>
      </c>
      <c r="C112" s="2"/>
    </row>
    <row r="113" spans="1:3">
      <c r="A113" s="50" t="s">
        <v>153</v>
      </c>
      <c r="B113" s="2"/>
      <c r="C113" s="2"/>
    </row>
    <row r="114" spans="1:3">
      <c r="A114" s="50" t="s">
        <v>79</v>
      </c>
      <c r="B114" s="50" t="s">
        <v>83</v>
      </c>
    </row>
    <row r="115" spans="1:3">
      <c r="B115" s="50" t="s">
        <v>84</v>
      </c>
    </row>
    <row r="116" spans="1:3">
      <c r="B116" s="50" t="s">
        <v>85</v>
      </c>
    </row>
    <row r="117" spans="1:3">
      <c r="B117" s="50" t="s">
        <v>91</v>
      </c>
    </row>
    <row r="118" spans="1:3">
      <c r="B118" s="50" t="s">
        <v>86</v>
      </c>
    </row>
    <row r="119" spans="1:3">
      <c r="B119" s="50" t="s">
        <v>87</v>
      </c>
    </row>
    <row r="120" spans="1:3">
      <c r="B120" s="50" t="s">
        <v>88</v>
      </c>
    </row>
    <row r="121" spans="1:3">
      <c r="B121" s="50" t="s">
        <v>89</v>
      </c>
    </row>
    <row r="122" spans="1:3">
      <c r="B122" s="50" t="s">
        <v>90</v>
      </c>
    </row>
    <row r="123" spans="1:3">
      <c r="B123" s="50" t="s">
        <v>92</v>
      </c>
    </row>
    <row r="124" spans="1:3">
      <c r="B124" s="50" t="s">
        <v>93</v>
      </c>
    </row>
    <row r="125" spans="1:3">
      <c r="A125" s="50" t="s">
        <v>142</v>
      </c>
      <c r="B125" s="2" t="s">
        <v>133</v>
      </c>
    </row>
    <row r="126" spans="1:3">
      <c r="B126" s="2" t="s">
        <v>94</v>
      </c>
      <c r="C126" s="2"/>
    </row>
    <row r="127" spans="1:3">
      <c r="B127" s="2" t="s">
        <v>134</v>
      </c>
      <c r="C127" s="2"/>
    </row>
    <row r="128" spans="1:3">
      <c r="B128" s="2" t="s">
        <v>129</v>
      </c>
      <c r="C128" s="2"/>
    </row>
    <row r="129" spans="1:3">
      <c r="B129" s="2" t="s">
        <v>117</v>
      </c>
      <c r="C129" s="2"/>
    </row>
    <row r="130" spans="1:3">
      <c r="B130" s="2" t="s">
        <v>130</v>
      </c>
      <c r="C130" s="2"/>
    </row>
    <row r="131" spans="1:3">
      <c r="B131" s="2" t="s">
        <v>95</v>
      </c>
      <c r="C131" s="2"/>
    </row>
    <row r="132" spans="1:3">
      <c r="B132" s="2" t="s">
        <v>96</v>
      </c>
      <c r="C132" s="2"/>
    </row>
    <row r="133" spans="1:3">
      <c r="B133" s="2" t="s">
        <v>135</v>
      </c>
      <c r="C133" s="2"/>
    </row>
    <row r="134" spans="1:3">
      <c r="B134" s="2" t="s">
        <v>97</v>
      </c>
      <c r="C134" s="2"/>
    </row>
    <row r="135" spans="1:3">
      <c r="B135" s="2" t="s">
        <v>136</v>
      </c>
      <c r="C135" s="2"/>
    </row>
    <row r="136" spans="1:3">
      <c r="A136" s="50" t="s">
        <v>145</v>
      </c>
      <c r="B136" s="2" t="s">
        <v>137</v>
      </c>
      <c r="C136" s="2"/>
    </row>
    <row r="137" spans="1:3">
      <c r="B137" s="2" t="s">
        <v>138</v>
      </c>
      <c r="C137" s="2"/>
    </row>
    <row r="138" spans="1:3">
      <c r="A138" s="50" t="s">
        <v>146</v>
      </c>
      <c r="B138" s="2" t="s">
        <v>98</v>
      </c>
      <c r="C138" s="2"/>
    </row>
    <row r="139" spans="1:3">
      <c r="B139" s="2" t="s">
        <v>132</v>
      </c>
      <c r="C139" s="2"/>
    </row>
    <row r="140" spans="1:3">
      <c r="B140" s="2" t="s">
        <v>99</v>
      </c>
      <c r="C140" s="2"/>
    </row>
    <row r="141" spans="1:3">
      <c r="B141" s="2" t="s">
        <v>139</v>
      </c>
      <c r="C141" s="2"/>
    </row>
    <row r="142" spans="1:3">
      <c r="B142" s="2" t="s">
        <v>140</v>
      </c>
      <c r="C142" s="2"/>
    </row>
    <row r="143" spans="1:3">
      <c r="B143" s="2" t="s">
        <v>141</v>
      </c>
      <c r="C143" s="2"/>
    </row>
    <row r="144" spans="1:3">
      <c r="A144" s="50" t="s">
        <v>154</v>
      </c>
      <c r="C144" s="2"/>
    </row>
    <row r="145" spans="1:3">
      <c r="A145" s="50" t="s">
        <v>163</v>
      </c>
      <c r="B145" s="8" t="s">
        <v>155</v>
      </c>
      <c r="C145" s="2"/>
    </row>
    <row r="146" spans="1:3">
      <c r="B146" s="8" t="s">
        <v>156</v>
      </c>
      <c r="C146" s="2"/>
    </row>
    <row r="147" spans="1:3">
      <c r="A147" s="50" t="s">
        <v>80</v>
      </c>
      <c r="B147" s="50" t="s">
        <v>114</v>
      </c>
    </row>
    <row r="148" spans="1:3">
      <c r="B148" s="50" t="s">
        <v>123</v>
      </c>
      <c r="C148" s="51"/>
    </row>
    <row r="149" spans="1:3">
      <c r="B149" s="50" t="s">
        <v>124</v>
      </c>
      <c r="C149" s="51"/>
    </row>
    <row r="150" spans="1:3">
      <c r="B150" s="50" t="s">
        <v>125</v>
      </c>
      <c r="C150" s="51"/>
    </row>
    <row r="151" spans="1:3">
      <c r="B151" s="50" t="s">
        <v>120</v>
      </c>
      <c r="C151" s="51"/>
    </row>
    <row r="152" spans="1:3">
      <c r="B152" s="50" t="s">
        <v>121</v>
      </c>
      <c r="C152" s="51"/>
    </row>
    <row r="153" spans="1:3">
      <c r="B153" s="50" t="s">
        <v>122</v>
      </c>
      <c r="C153" s="51"/>
    </row>
    <row r="154" spans="1:3">
      <c r="B154" s="50" t="s">
        <v>115</v>
      </c>
    </row>
    <row r="155" spans="1:3">
      <c r="B155" s="50" t="s">
        <v>126</v>
      </c>
      <c r="C155" s="51"/>
    </row>
    <row r="156" spans="1:3">
      <c r="B156" s="50" t="s">
        <v>127</v>
      </c>
      <c r="C156" s="51"/>
    </row>
    <row r="157" spans="1:3">
      <c r="B157" s="50" t="s">
        <v>116</v>
      </c>
      <c r="C157" s="51"/>
    </row>
    <row r="158" spans="1:3">
      <c r="B158" s="50" t="s">
        <v>128</v>
      </c>
      <c r="C158" s="51"/>
    </row>
    <row r="159" spans="1:3">
      <c r="A159" s="50" t="s">
        <v>143</v>
      </c>
      <c r="B159" s="8" t="s">
        <v>129</v>
      </c>
    </row>
    <row r="160" spans="1:3">
      <c r="B160" s="8" t="s">
        <v>117</v>
      </c>
    </row>
    <row r="161" spans="1:2">
      <c r="B161" s="8" t="s">
        <v>130</v>
      </c>
    </row>
    <row r="162" spans="1:2">
      <c r="B162" s="8" t="s">
        <v>118</v>
      </c>
    </row>
    <row r="163" spans="1:2">
      <c r="B163" s="8" t="s">
        <v>131</v>
      </c>
    </row>
    <row r="164" spans="1:2">
      <c r="A164" s="50" t="s">
        <v>144</v>
      </c>
      <c r="B164" s="50" t="s">
        <v>119</v>
      </c>
    </row>
    <row r="165" spans="1:2">
      <c r="B165" s="50" t="s">
        <v>132</v>
      </c>
    </row>
  </sheetData>
  <phoneticPr fontId="2"/>
  <pageMargins left="0.25" right="0.25" top="0.75" bottom="0.75" header="0.3" footer="0.3"/>
  <pageSetup paperSize="9" orientation="landscape" r:id="rId1"/>
  <rowBreaks count="1" manualBreakCount="1">
    <brk id="114"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77"/>
  <sheetViews>
    <sheetView showGridLines="0" tabSelected="1" zoomScale="101" zoomScaleNormal="101" workbookViewId="0">
      <selection activeCell="D65" sqref="D65"/>
    </sheetView>
  </sheetViews>
  <sheetFormatPr defaultColWidth="8.7890625" defaultRowHeight="14.25"/>
  <cols>
    <col min="1" max="1" width="2.89453125" style="5" customWidth="1"/>
    <col min="2" max="2" width="30.578125" style="5" customWidth="1"/>
    <col min="3" max="6" width="16.1015625" style="5" customWidth="1"/>
    <col min="7" max="8" width="2.89453125" style="5" customWidth="1"/>
    <col min="9" max="9" width="40.578125" style="5" customWidth="1"/>
    <col min="10" max="10" width="2.89453125" style="5" customWidth="1"/>
    <col min="11" max="16384" width="8.7890625" style="5"/>
  </cols>
  <sheetData>
    <row r="1" spans="1:7" ht="14.65" thickBot="1">
      <c r="A1" s="7" t="s">
        <v>36</v>
      </c>
      <c r="B1" s="3"/>
      <c r="C1" s="3"/>
      <c r="D1" s="3"/>
      <c r="E1" s="3"/>
      <c r="F1" s="3"/>
      <c r="G1" s="3"/>
    </row>
    <row r="2" spans="1:7" ht="20.100000000000001" customHeight="1" thickBot="1">
      <c r="A2" s="7" t="s">
        <v>36</v>
      </c>
      <c r="B2" s="35"/>
      <c r="C2" s="33" t="s">
        <v>102</v>
      </c>
      <c r="D2" s="33"/>
      <c r="E2" s="3"/>
      <c r="F2" s="33"/>
      <c r="G2" s="3"/>
    </row>
    <row r="3" spans="1:7" ht="20.100000000000001" customHeight="1">
      <c r="A3" s="7" t="s">
        <v>36</v>
      </c>
      <c r="B3" s="3"/>
      <c r="C3" s="7" t="s">
        <v>183</v>
      </c>
      <c r="D3" s="3"/>
      <c r="E3" s="3"/>
      <c r="F3" s="3"/>
      <c r="G3" s="3"/>
    </row>
    <row r="4" spans="1:7" ht="20.100000000000001" customHeight="1" thickBot="1">
      <c r="A4" s="7" t="s">
        <v>36</v>
      </c>
      <c r="B4" s="7" t="s">
        <v>36</v>
      </c>
      <c r="C4" s="4"/>
      <c r="D4" s="4"/>
      <c r="E4" s="3"/>
      <c r="F4" s="3"/>
      <c r="G4" s="3"/>
    </row>
    <row r="5" spans="1:7" ht="20.100000000000001" customHeight="1" thickBot="1">
      <c r="A5" s="7" t="s">
        <v>36</v>
      </c>
      <c r="B5" s="64" t="s">
        <v>100</v>
      </c>
      <c r="C5" s="72" t="s">
        <v>75</v>
      </c>
      <c r="D5" s="33"/>
      <c r="E5" s="3"/>
      <c r="F5" s="33"/>
      <c r="G5" s="3"/>
    </row>
    <row r="6" spans="1:7" ht="40.049999999999997" customHeight="1">
      <c r="A6" s="7" t="s">
        <v>36</v>
      </c>
      <c r="B6" s="33"/>
      <c r="C6" s="33"/>
      <c r="D6" s="33"/>
      <c r="E6" s="3"/>
      <c r="F6" s="33"/>
      <c r="G6" s="3"/>
    </row>
    <row r="7" spans="1:7" ht="20.100000000000001" customHeight="1" thickBot="1">
      <c r="A7" s="7" t="s">
        <v>36</v>
      </c>
      <c r="B7" s="7" t="s">
        <v>42</v>
      </c>
      <c r="C7" s="3"/>
      <c r="D7" s="3"/>
      <c r="E7" s="3"/>
      <c r="F7" s="3"/>
      <c r="G7" s="3"/>
    </row>
    <row r="8" spans="1:7" ht="20.100000000000001" customHeight="1" thickBot="1">
      <c r="A8" s="7" t="s">
        <v>36</v>
      </c>
      <c r="B8" s="31" t="s">
        <v>35</v>
      </c>
      <c r="C8" s="106" t="s">
        <v>103</v>
      </c>
      <c r="D8" s="107"/>
      <c r="E8" s="107"/>
      <c r="F8" s="108"/>
      <c r="G8" s="3"/>
    </row>
    <row r="9" spans="1:7" ht="20.100000000000001" customHeight="1">
      <c r="A9" s="7" t="s">
        <v>36</v>
      </c>
      <c r="B9" s="7" t="s">
        <v>36</v>
      </c>
      <c r="C9" s="3"/>
      <c r="D9" s="3"/>
      <c r="E9" s="3"/>
      <c r="F9" s="3"/>
      <c r="G9" s="3"/>
    </row>
    <row r="10" spans="1:7" ht="20.100000000000001" customHeight="1" thickBot="1">
      <c r="A10" s="7" t="s">
        <v>36</v>
      </c>
      <c r="B10" s="31" t="s">
        <v>37</v>
      </c>
      <c r="C10" s="3"/>
      <c r="D10" s="3"/>
      <c r="E10" s="3"/>
      <c r="F10" s="3"/>
      <c r="G10" s="3"/>
    </row>
    <row r="11" spans="1:7" ht="20.100000000000001" customHeight="1" thickBot="1">
      <c r="A11" s="7" t="s">
        <v>36</v>
      </c>
      <c r="B11" s="32" t="s">
        <v>41</v>
      </c>
      <c r="C11" s="98" t="s">
        <v>105</v>
      </c>
      <c r="D11" s="99"/>
      <c r="E11" s="99"/>
      <c r="F11" s="100"/>
      <c r="G11" s="3"/>
    </row>
    <row r="12" spans="1:7" ht="60" customHeight="1" thickBot="1">
      <c r="A12" s="7" t="s">
        <v>36</v>
      </c>
      <c r="B12" s="7"/>
      <c r="C12" s="4"/>
      <c r="D12" s="4"/>
      <c r="E12" s="3"/>
      <c r="F12" s="3"/>
      <c r="G12" s="3"/>
    </row>
    <row r="13" spans="1:7" ht="40.049999999999997" customHeight="1" thickBot="1">
      <c r="A13" s="7" t="s">
        <v>36</v>
      </c>
      <c r="B13" s="32" t="s">
        <v>104</v>
      </c>
      <c r="C13" s="98" t="s">
        <v>106</v>
      </c>
      <c r="D13" s="99"/>
      <c r="E13" s="99"/>
      <c r="F13" s="100"/>
      <c r="G13" s="3"/>
    </row>
    <row r="14" spans="1:7" ht="20" customHeight="1">
      <c r="A14" s="7" t="s">
        <v>36</v>
      </c>
      <c r="B14" s="3"/>
      <c r="C14" s="3"/>
      <c r="D14" s="3"/>
      <c r="E14" s="3"/>
      <c r="F14" s="3"/>
      <c r="G14" s="3"/>
    </row>
    <row r="15" spans="1:7" ht="20.100000000000001" customHeight="1" thickBot="1">
      <c r="A15" s="7" t="s">
        <v>36</v>
      </c>
      <c r="B15" s="31" t="s">
        <v>38</v>
      </c>
      <c r="C15" s="3"/>
      <c r="D15" s="3"/>
      <c r="E15" s="3"/>
      <c r="F15" s="3"/>
      <c r="G15" s="3"/>
    </row>
    <row r="16" spans="1:7" ht="20.100000000000001" customHeight="1" thickBot="1">
      <c r="A16" s="7" t="s">
        <v>36</v>
      </c>
      <c r="B16" s="32" t="s">
        <v>39</v>
      </c>
      <c r="C16" s="98" t="s">
        <v>107</v>
      </c>
      <c r="D16" s="99"/>
      <c r="E16" s="99"/>
      <c r="F16" s="100"/>
      <c r="G16" s="3"/>
    </row>
    <row r="17" spans="1:7" ht="20.100000000000001" customHeight="1">
      <c r="A17" s="7" t="s">
        <v>36</v>
      </c>
      <c r="B17" s="31"/>
      <c r="C17" s="96" t="str">
        <f>IF(IFERROR(SEARCH("仮称",事業場名称),"")&lt;&gt;"","↑新築の場合は（仮称）で受け付けますが、竣工後氏名等変更届出書を提出してください","")</f>
        <v/>
      </c>
      <c r="D17" s="97"/>
      <c r="E17" s="97"/>
      <c r="F17" s="97"/>
      <c r="G17" s="3"/>
    </row>
    <row r="18" spans="1:7" ht="20.100000000000001" customHeight="1" thickBot="1">
      <c r="A18" s="7" t="s">
        <v>36</v>
      </c>
      <c r="B18" s="31"/>
      <c r="C18" s="48" t="s">
        <v>72</v>
      </c>
      <c r="D18" s="48" t="s">
        <v>176</v>
      </c>
      <c r="E18" s="48" t="s">
        <v>73</v>
      </c>
      <c r="F18" s="48" t="s">
        <v>74</v>
      </c>
      <c r="G18" s="3"/>
    </row>
    <row r="19" spans="1:7" ht="20.100000000000001" customHeight="1" thickBot="1">
      <c r="A19" s="7" t="s">
        <v>36</v>
      </c>
      <c r="B19" s="32" t="s">
        <v>40</v>
      </c>
      <c r="C19" s="36" t="s">
        <v>77</v>
      </c>
      <c r="D19" s="36" t="s">
        <v>75</v>
      </c>
      <c r="E19" s="37" t="s">
        <v>76</v>
      </c>
      <c r="F19" s="67" t="s">
        <v>76</v>
      </c>
      <c r="G19" s="3"/>
    </row>
    <row r="20" spans="1:7" ht="20.100000000000001" customHeight="1">
      <c r="A20" s="7" t="s">
        <v>36</v>
      </c>
      <c r="B20" s="31"/>
      <c r="C20" s="96" t="str">
        <f>IF(IFERROR(SEARCH("仮称",事業場名称),"")&lt;&gt;"","↑新築の場合は住居番で止めておき、竣工時に氏名等変更届出書を提出してください","")</f>
        <v/>
      </c>
      <c r="D20" s="97"/>
      <c r="E20" s="97"/>
      <c r="F20" s="97"/>
      <c r="G20" s="3"/>
    </row>
    <row r="21" spans="1:7" ht="20.100000000000001" customHeight="1">
      <c r="A21" s="7" t="s">
        <v>36</v>
      </c>
      <c r="B21" s="7" t="s">
        <v>43</v>
      </c>
      <c r="C21" s="7"/>
      <c r="D21" s="4"/>
      <c r="E21" s="4"/>
      <c r="F21" s="3"/>
      <c r="G21" s="3"/>
    </row>
    <row r="22" spans="1:7" ht="20.100000000000001" customHeight="1">
      <c r="A22" s="7" t="s">
        <v>36</v>
      </c>
      <c r="B22" s="41" t="s">
        <v>184</v>
      </c>
      <c r="C22" s="7"/>
      <c r="D22" s="4"/>
      <c r="E22" s="4"/>
      <c r="F22" s="3"/>
      <c r="G22" s="3"/>
    </row>
    <row r="23" spans="1:7" ht="20.100000000000001" customHeight="1">
      <c r="A23" s="7" t="s">
        <v>36</v>
      </c>
      <c r="B23" s="73" t="str">
        <f>IF(騒音・振動の別="騒音規制法","特定施設の種類ごとの数変更届出書","選択してください")</f>
        <v>選択してください</v>
      </c>
      <c r="C23" s="7"/>
      <c r="D23" s="4"/>
      <c r="E23" s="3"/>
      <c r="F23" s="3"/>
      <c r="G23" s="3"/>
    </row>
    <row r="24" spans="1:7" ht="20.100000000000001" customHeight="1">
      <c r="A24" s="7" t="s">
        <v>36</v>
      </c>
      <c r="B24" s="31"/>
      <c r="C24" s="31"/>
      <c r="D24" s="31"/>
      <c r="E24" s="31"/>
      <c r="F24" s="31"/>
      <c r="G24" s="3"/>
    </row>
    <row r="25" spans="1:7" ht="20" customHeight="1" thickBot="1">
      <c r="A25" s="7" t="s">
        <v>36</v>
      </c>
      <c r="B25" s="31" t="s">
        <v>185</v>
      </c>
      <c r="C25" s="46" t="s">
        <v>112</v>
      </c>
      <c r="D25" s="46"/>
      <c r="E25" s="46" t="s">
        <v>113</v>
      </c>
      <c r="F25" s="46"/>
      <c r="G25" s="34"/>
    </row>
    <row r="26" spans="1:7" ht="20" customHeight="1" thickBot="1">
      <c r="A26" s="7" t="s">
        <v>36</v>
      </c>
      <c r="B26" s="32" t="s">
        <v>108</v>
      </c>
      <c r="C26" s="101" t="s">
        <v>109</v>
      </c>
      <c r="D26" s="102"/>
      <c r="E26" s="103" t="str">
        <f>IF(OR(C26="金属加工機械",C26="建設用資材製造機械",C26="木材加工機械"),"特定施設の種類を選択してください","")</f>
        <v/>
      </c>
      <c r="F26" s="104"/>
      <c r="G26" s="34"/>
    </row>
    <row r="27" spans="1:7" ht="40.049999999999997" customHeight="1" thickBot="1">
      <c r="A27" s="7" t="s">
        <v>36</v>
      </c>
      <c r="B27" s="43"/>
      <c r="C27" s="43"/>
      <c r="D27" s="43"/>
      <c r="E27" s="43"/>
      <c r="F27" s="43"/>
      <c r="G27" s="3"/>
    </row>
    <row r="28" spans="1:7" ht="20" customHeight="1" thickBot="1">
      <c r="A28" s="7" t="s">
        <v>36</v>
      </c>
      <c r="B28" s="32" t="s">
        <v>81</v>
      </c>
      <c r="C28" s="98" t="s">
        <v>110</v>
      </c>
      <c r="D28" s="99"/>
      <c r="E28" s="99"/>
      <c r="F28" s="100"/>
      <c r="G28" s="34"/>
    </row>
    <row r="29" spans="1:7" ht="40.049999999999997" customHeight="1" thickBot="1">
      <c r="A29" s="7" t="s">
        <v>36</v>
      </c>
      <c r="B29" s="45"/>
      <c r="C29" s="45"/>
      <c r="D29" s="45"/>
      <c r="E29" s="45"/>
      <c r="F29" s="45"/>
      <c r="G29" s="3"/>
    </row>
    <row r="30" spans="1:7" ht="20" customHeight="1" thickBot="1">
      <c r="A30" s="74" t="b">
        <v>0</v>
      </c>
      <c r="B30" s="32" t="s">
        <v>82</v>
      </c>
      <c r="C30" s="98" t="s">
        <v>111</v>
      </c>
      <c r="D30" s="99"/>
      <c r="E30" s="99"/>
      <c r="F30" s="100"/>
      <c r="G30" s="34"/>
    </row>
    <row r="31" spans="1:7" ht="40.049999999999997" customHeight="1" thickBot="1">
      <c r="A31" s="7" t="s">
        <v>36</v>
      </c>
      <c r="B31" s="45"/>
      <c r="C31" s="45"/>
      <c r="D31" s="45"/>
      <c r="E31" s="45"/>
      <c r="F31" s="45"/>
      <c r="G31" s="3"/>
    </row>
    <row r="32" spans="1:7" ht="20" customHeight="1" thickBot="1">
      <c r="A32" s="74" t="b">
        <v>0</v>
      </c>
      <c r="B32" s="32" t="str">
        <f>IF(B23="特定施設変更届出書","数（変更前）","数")</f>
        <v>数</v>
      </c>
      <c r="C32" s="93" t="s">
        <v>178</v>
      </c>
      <c r="D32" s="94"/>
      <c r="E32" s="94"/>
      <c r="F32" s="95"/>
      <c r="G32" s="34"/>
    </row>
    <row r="33" spans="1:7" ht="20.100000000000001" customHeight="1" thickBot="1">
      <c r="A33" s="7" t="s">
        <v>36</v>
      </c>
      <c r="B33" s="32" t="str">
        <f>IF(B23="特定施設変更届出書","数（変更後）","")</f>
        <v/>
      </c>
      <c r="C33" s="93" t="s">
        <v>179</v>
      </c>
      <c r="D33" s="94"/>
      <c r="E33" s="94"/>
      <c r="F33" s="95"/>
      <c r="G33" s="34"/>
    </row>
    <row r="34" spans="1:7" ht="40.049999999999997" customHeight="1" thickBot="1">
      <c r="A34" s="7" t="s">
        <v>36</v>
      </c>
      <c r="B34" s="45"/>
      <c r="C34" s="45"/>
      <c r="D34" s="45"/>
      <c r="E34" s="45"/>
      <c r="F34" s="45"/>
      <c r="G34" s="3"/>
    </row>
    <row r="35" spans="1:7" ht="20" customHeight="1" thickBot="1">
      <c r="A35" s="74" t="b">
        <v>0</v>
      </c>
      <c r="B35" s="38" t="str">
        <f>IF(B23="特定施設変更届出書","使用開始時刻（時・分）（変更前）","使用開始時刻（時・分）")</f>
        <v>使用開始時刻（時・分）</v>
      </c>
      <c r="C35" s="85" t="s">
        <v>180</v>
      </c>
      <c r="D35" s="86"/>
      <c r="E35" s="86"/>
      <c r="F35" s="87"/>
      <c r="G35" s="34"/>
    </row>
    <row r="36" spans="1:7" ht="20.100000000000001" customHeight="1" thickBot="1">
      <c r="A36" s="7" t="s">
        <v>36</v>
      </c>
      <c r="B36" s="38" t="str">
        <f>IF(B23="特定施設変更届出書","使用開始時刻（時・分）（変更後）","")</f>
        <v/>
      </c>
      <c r="C36" s="85" t="s">
        <v>181</v>
      </c>
      <c r="D36" s="86"/>
      <c r="E36" s="86"/>
      <c r="F36" s="87"/>
      <c r="G36" s="34"/>
    </row>
    <row r="37" spans="1:7" ht="40.049999999999997" customHeight="1" thickBot="1">
      <c r="A37" s="7" t="s">
        <v>36</v>
      </c>
      <c r="B37" s="45"/>
      <c r="C37" s="45"/>
      <c r="D37" s="45"/>
      <c r="E37" s="45"/>
      <c r="F37" s="45"/>
      <c r="G37" s="3"/>
    </row>
    <row r="38" spans="1:7" ht="20" customHeight="1" thickBot="1">
      <c r="A38" s="74" t="b">
        <v>0</v>
      </c>
      <c r="B38" s="38" t="str">
        <f>IF(B23="特定施設変更届出書","使用終了時刻（時・分）（変更前）","使用終了時刻（時・分）")</f>
        <v>使用終了時刻（時・分）</v>
      </c>
      <c r="C38" s="85" t="s">
        <v>182</v>
      </c>
      <c r="D38" s="86"/>
      <c r="E38" s="86"/>
      <c r="F38" s="87"/>
      <c r="G38" s="34"/>
    </row>
    <row r="39" spans="1:7" ht="20.100000000000001" customHeight="1" thickBot="1">
      <c r="A39" s="7" t="s">
        <v>36</v>
      </c>
      <c r="B39" s="38" t="str">
        <f>IF(B23="特定施設変更届出書","使用開始時刻（時・分）（変更後）","")</f>
        <v/>
      </c>
      <c r="C39" s="85" t="s">
        <v>181</v>
      </c>
      <c r="D39" s="88"/>
      <c r="E39" s="88"/>
      <c r="F39" s="89"/>
      <c r="G39" s="34"/>
    </row>
    <row r="40" spans="1:7" ht="20.100000000000001" customHeight="1" thickBot="1">
      <c r="A40" s="7" t="s">
        <v>36</v>
      </c>
      <c r="B40" s="31"/>
      <c r="C40" s="31"/>
      <c r="D40" s="31"/>
      <c r="E40" s="31"/>
      <c r="F40" s="31"/>
      <c r="G40" s="3"/>
    </row>
    <row r="41" spans="1:7" ht="20" customHeight="1" thickBot="1">
      <c r="A41" s="7" t="s">
        <v>36</v>
      </c>
      <c r="B41" s="75" t="s">
        <v>177</v>
      </c>
      <c r="C41" s="90" t="str">
        <f>IF(B41="無し","←２種類目以降があるときは特定施設２を選択","")</f>
        <v>←２種類目以降があるときは特定施設２を選択</v>
      </c>
      <c r="D41" s="91"/>
      <c r="E41" s="91"/>
      <c r="F41" s="91"/>
      <c r="G41" s="34"/>
    </row>
    <row r="42" spans="1:7" ht="20" customHeight="1" thickBot="1">
      <c r="A42" s="7" t="s">
        <v>36</v>
      </c>
      <c r="B42" s="32" t="str">
        <f>IF($B$41="無し","","特定施設の種類")</f>
        <v/>
      </c>
      <c r="C42" s="92" t="str">
        <f>IF($B$41="無し","","特定施設の種類を選択してください")</f>
        <v/>
      </c>
      <c r="D42" s="105"/>
      <c r="E42" s="92" t="str">
        <f>IF(OR(C42="金属加工機械",C42="建設用資材製造機械",C42="木材加工機械"),"特定施設の種類を選択してください","")</f>
        <v/>
      </c>
      <c r="F42" s="105"/>
      <c r="G42" s="34"/>
    </row>
    <row r="43" spans="1:7" ht="20" customHeight="1" thickBot="1">
      <c r="A43" s="7" t="s">
        <v>36</v>
      </c>
      <c r="B43" s="32" t="str">
        <f>IF($B$41="無し","","型式")</f>
        <v/>
      </c>
      <c r="C43" s="80" t="str">
        <f>IF($B$41="無し","","特定施設の型式を記入してください")</f>
        <v/>
      </c>
      <c r="D43" s="80"/>
      <c r="E43" s="80"/>
      <c r="F43" s="80"/>
      <c r="G43" s="39"/>
    </row>
    <row r="44" spans="1:7" ht="20" customHeight="1" thickBot="1">
      <c r="A44" s="74" t="b">
        <v>0</v>
      </c>
      <c r="B44" s="32" t="str">
        <f>IF($B$41="無し","","公称能力")</f>
        <v/>
      </c>
      <c r="C44" s="80" t="str">
        <f>IF($B$41="無し","","特定施設の公称能力を記入してください")</f>
        <v/>
      </c>
      <c r="D44" s="80"/>
      <c r="E44" s="80"/>
      <c r="F44" s="80"/>
      <c r="G44" s="34"/>
    </row>
    <row r="45" spans="1:7" ht="20" customHeight="1" thickBot="1">
      <c r="A45" s="74" t="b">
        <v>0</v>
      </c>
      <c r="B45" s="32" t="str">
        <f>IF($B$41="無し","",IF(B23="特定施設変更届出書","数（変更前）","数"))</f>
        <v/>
      </c>
      <c r="C45" s="81" t="str">
        <f>IF($B$41="無し","",IF($B$41="無し","","特定施設の数を記入してください"))</f>
        <v/>
      </c>
      <c r="D45" s="82"/>
      <c r="E45" s="82"/>
      <c r="F45" s="82"/>
      <c r="G45" s="34"/>
    </row>
    <row r="46" spans="1:7" ht="20.100000000000001" customHeight="1" thickBot="1">
      <c r="A46" s="7" t="s">
        <v>36</v>
      </c>
      <c r="B46" s="32" t="str">
        <f>IF($B$41="無し","",IF(B23="特定施設変更届出書","数（変更後）",""))</f>
        <v/>
      </c>
      <c r="C46" s="81" t="str">
        <f>IF($B$41="無し","","特定施設の数（変更後）を記入してください")</f>
        <v/>
      </c>
      <c r="D46" s="82"/>
      <c r="E46" s="82"/>
      <c r="F46" s="82"/>
      <c r="G46" s="34"/>
    </row>
    <row r="47" spans="1:7" ht="20" customHeight="1" thickBot="1">
      <c r="A47" s="74" t="b">
        <v>0</v>
      </c>
      <c r="B47" s="38" t="str">
        <f>IF($B$41="無し","",IF(B23="特定施設変更届出書","使用開始時刻（時・分）（変更前）","使用開始時刻（時・分）"))</f>
        <v/>
      </c>
      <c r="C47" s="83" t="str">
        <f>IF($B$41="無し","","使用開始時刻（時・分）（変更前）を記入してください")</f>
        <v/>
      </c>
      <c r="D47" s="84"/>
      <c r="E47" s="84"/>
      <c r="F47" s="84"/>
      <c r="G47" s="34"/>
    </row>
    <row r="48" spans="1:7" ht="20.100000000000001" customHeight="1" thickBot="1">
      <c r="A48" s="7" t="s">
        <v>36</v>
      </c>
      <c r="B48" s="38" t="str">
        <f>IF($B$41="無し","",IF(B23="特定施設変更届出書","使用開始時刻（時・分）（変更後）",""))</f>
        <v/>
      </c>
      <c r="C48" s="83" t="str">
        <f>IF($B$41="無し","","使用開始時刻（時・分）（変更後）を記入してください")</f>
        <v/>
      </c>
      <c r="D48" s="84"/>
      <c r="E48" s="84"/>
      <c r="F48" s="84"/>
      <c r="G48" s="34"/>
    </row>
    <row r="49" spans="1:7" ht="20" customHeight="1" thickBot="1">
      <c r="A49" s="74" t="b">
        <v>0</v>
      </c>
      <c r="B49" s="38" t="str">
        <f>IF($B$41="無し","",IF(B23="特定施設変更届出書","使用終了時刻（時・分）（変更前）","使用終了時刻（時・分）"))</f>
        <v/>
      </c>
      <c r="C49" s="83" t="str">
        <f>IF($B$41="無し","","使用終了時刻（時・分）（変更前）を記入してください")</f>
        <v/>
      </c>
      <c r="D49" s="84"/>
      <c r="E49" s="84"/>
      <c r="F49" s="84"/>
      <c r="G49" s="34"/>
    </row>
    <row r="50" spans="1:7" ht="20.100000000000001" customHeight="1" thickBot="1">
      <c r="A50" s="7" t="s">
        <v>36</v>
      </c>
      <c r="B50" s="38" t="str">
        <f>IF($B$41="無し","",IF(B23="特定施設変更届出書","使用終了時刻（時・分）（変更後）",""))</f>
        <v/>
      </c>
      <c r="C50" s="83" t="str">
        <f>IF($B$41="無し","","使用終了時刻（時・分）（変更後）を記入してください")</f>
        <v/>
      </c>
      <c r="D50" s="84"/>
      <c r="E50" s="84"/>
      <c r="F50" s="84"/>
      <c r="G50" s="34"/>
    </row>
    <row r="51" spans="1:7" ht="20.100000000000001" customHeight="1" thickBot="1">
      <c r="A51" s="7" t="s">
        <v>36</v>
      </c>
      <c r="B51" s="31"/>
      <c r="C51" s="31"/>
      <c r="D51" s="31"/>
      <c r="E51" s="31"/>
      <c r="F51" s="31"/>
      <c r="G51" s="3"/>
    </row>
    <row r="52" spans="1:7" ht="20" customHeight="1" thickBot="1">
      <c r="A52" s="7" t="s">
        <v>36</v>
      </c>
      <c r="B52" s="75" t="s">
        <v>177</v>
      </c>
      <c r="C52" s="78" t="str">
        <f>IF(B52="無し","←３種類目があるときは特定施設３を選択","")</f>
        <v>←３種類目があるときは特定施設３を選択</v>
      </c>
      <c r="D52" s="79"/>
      <c r="E52" s="79"/>
      <c r="F52" s="79"/>
      <c r="G52" s="34"/>
    </row>
    <row r="53" spans="1:7" ht="20" customHeight="1" thickBot="1">
      <c r="A53" s="7" t="s">
        <v>36</v>
      </c>
      <c r="B53" s="32" t="str">
        <f>IF($B$52="無し","","特定施設の種類")</f>
        <v/>
      </c>
      <c r="C53" s="92" t="str">
        <f>IF($B$52="無し","","特定施設の種類を選択してください")</f>
        <v/>
      </c>
      <c r="D53" s="92"/>
      <c r="E53" s="92" t="str">
        <f>IF(OR(C53="金属加工機械",C53="建設用資材製造機械",C53="木材加工機械"),"特定施設の種類を選択してください","")</f>
        <v/>
      </c>
      <c r="F53" s="92"/>
      <c r="G53" s="34"/>
    </row>
    <row r="54" spans="1:7" ht="20" customHeight="1" thickBot="1">
      <c r="A54" s="7" t="s">
        <v>36</v>
      </c>
      <c r="B54" s="32" t="str">
        <f>IF($B$52="無し","","型式")</f>
        <v/>
      </c>
      <c r="C54" s="80" t="str">
        <f>IF($B$52="無し","","特定施設の型式を記入してください")</f>
        <v/>
      </c>
      <c r="D54" s="80"/>
      <c r="E54" s="80"/>
      <c r="F54" s="80"/>
      <c r="G54" s="34"/>
    </row>
    <row r="55" spans="1:7" ht="20" customHeight="1" thickBot="1">
      <c r="A55" s="74" t="b">
        <v>0</v>
      </c>
      <c r="B55" s="32" t="str">
        <f>IF($B$52="無し","","公称能力")</f>
        <v/>
      </c>
      <c r="C55" s="80" t="str">
        <f>IF($B$52="無し","","特定施設の公称能力を記入してください")</f>
        <v/>
      </c>
      <c r="D55" s="80"/>
      <c r="E55" s="80"/>
      <c r="F55" s="80"/>
      <c r="G55" s="34"/>
    </row>
    <row r="56" spans="1:7" ht="20" customHeight="1" thickBot="1">
      <c r="A56" s="74" t="b">
        <v>0</v>
      </c>
      <c r="B56" s="32" t="str">
        <f>IF($B$52="無し","",IF(B23="特定施設変更届出書","数（変更前）","数"))</f>
        <v/>
      </c>
      <c r="C56" s="81" t="str">
        <f>IF($B$52="無し","","特定施設の数（変更前）を記入してください")</f>
        <v/>
      </c>
      <c r="D56" s="81"/>
      <c r="E56" s="81"/>
      <c r="F56" s="81"/>
      <c r="G56" s="39"/>
    </row>
    <row r="57" spans="1:7" ht="20.100000000000001" customHeight="1" thickBot="1">
      <c r="A57" s="7" t="s">
        <v>36</v>
      </c>
      <c r="B57" s="40" t="str">
        <f>IF($B$52="無し","",IF(B23="特定施設変更届出書","数（変更後）",""))</f>
        <v/>
      </c>
      <c r="C57" s="81" t="str">
        <f>IF($B$52="無し","","特定施設の数（変更後）を記入してください")</f>
        <v/>
      </c>
      <c r="D57" s="82"/>
      <c r="E57" s="82"/>
      <c r="F57" s="82"/>
      <c r="G57" s="39"/>
    </row>
    <row r="58" spans="1:7" ht="20" customHeight="1" thickBot="1">
      <c r="A58" s="74" t="b">
        <v>0</v>
      </c>
      <c r="B58" s="38" t="str">
        <f>IF($B$52="無し","",IF(B23="特定施設変更届出書","使用開始時刻（時・分）（変更前）","使用開始時刻（時・分）"))</f>
        <v/>
      </c>
      <c r="C58" s="83" t="str">
        <f>IF($B$52="無し","",IF(B35="特定施設変更届出書","使用開始時刻（時・分）（変更前）を記入してください","使用開始時刻（時・分）を記入してください"))</f>
        <v/>
      </c>
      <c r="D58" s="84"/>
      <c r="E58" s="84"/>
      <c r="F58" s="84"/>
      <c r="G58" s="34"/>
    </row>
    <row r="59" spans="1:7" ht="20.100000000000001" customHeight="1" thickBot="1">
      <c r="A59" s="7" t="s">
        <v>36</v>
      </c>
      <c r="B59" s="38" t="str">
        <f>IF($B$52="無し","",IF(B23="特定施設変更届出書","使用開始時刻（時・分）（変更後）",""))</f>
        <v/>
      </c>
      <c r="C59" s="83" t="str">
        <f>IF($B$52="無し","","使用開始時刻（時・分）（変更後）を記入してください")</f>
        <v/>
      </c>
      <c r="D59" s="84"/>
      <c r="E59" s="84"/>
      <c r="F59" s="84"/>
      <c r="G59" s="34"/>
    </row>
    <row r="60" spans="1:7" ht="20" customHeight="1" thickBot="1">
      <c r="A60" s="74" t="b">
        <v>0</v>
      </c>
      <c r="B60" s="38" t="str">
        <f>IF($B$52="無し","",IF(B23="特定施設変更届出書","使用終了時刻（時・分）（変更前）","使用終了時刻（時・分）"))</f>
        <v/>
      </c>
      <c r="C60" s="83" t="str">
        <f>IF($B$52="無し","","使用終了時刻（時・分）（変更前）を記入してください")</f>
        <v/>
      </c>
      <c r="D60" s="83"/>
      <c r="E60" s="83"/>
      <c r="F60" s="83"/>
      <c r="G60" s="34"/>
    </row>
    <row r="61" spans="1:7" ht="20.100000000000001" customHeight="1" thickBot="1">
      <c r="A61" s="7" t="s">
        <v>36</v>
      </c>
      <c r="B61" s="38" t="str">
        <f>IF($B$52="無し","",IF(B23="特定施設変更届出書","使用開始時刻（時・分）（変更後）",""))</f>
        <v/>
      </c>
      <c r="C61" s="83" t="str">
        <f>IF($B$52="無し","","使用終了時刻（時・分）（変更後）を記入してください")</f>
        <v/>
      </c>
      <c r="D61" s="84"/>
      <c r="E61" s="84"/>
      <c r="F61" s="84"/>
      <c r="G61" s="34"/>
    </row>
    <row r="62" spans="1:7" ht="40.049999999999997" customHeight="1" thickBot="1">
      <c r="A62" s="7" t="s">
        <v>36</v>
      </c>
      <c r="B62" s="136" t="s">
        <v>78</v>
      </c>
      <c r="C62" s="137" t="s">
        <v>75</v>
      </c>
      <c r="D62" s="138" t="str">
        <f>"特定工場等(特定施設を設置する工場又は事業場のこと)及び"&amp;CHAR(10)&amp;"その附近の見取図"&amp;IF(騒音・振動の別="騒音規制法","（遮音性能のわかるもの）","")</f>
        <v>特定工場等(特定施設を設置する工場又は事業場のこと)及び
その附近の見取図</v>
      </c>
      <c r="E62" s="139"/>
      <c r="F62" s="139"/>
      <c r="G62" s="139"/>
    </row>
    <row r="63" spans="1:7" ht="20.100000000000001" customHeight="1" thickBot="1">
      <c r="A63" s="7"/>
      <c r="B63" s="32"/>
      <c r="C63" s="137" t="s">
        <v>75</v>
      </c>
      <c r="D63" s="140" t="s">
        <v>186</v>
      </c>
      <c r="E63" s="76"/>
      <c r="F63" s="76"/>
      <c r="G63" s="3"/>
    </row>
    <row r="64" spans="1:7" ht="20.100000000000001" customHeight="1" thickBot="1">
      <c r="A64" s="7" t="s">
        <v>36</v>
      </c>
      <c r="B64" s="7"/>
      <c r="C64" s="137" t="s">
        <v>75</v>
      </c>
      <c r="D64" s="140" t="str">
        <f>"特定施設の"&amp;IF(騒音・振動の別="騒音規制法","騒音","振動")&amp;"発生量がわかる仕様書かカタログの写し"</f>
        <v>特定施設の振動発生量がわかる仕様書かカタログの写し</v>
      </c>
      <c r="E64" s="76"/>
      <c r="F64" s="76"/>
      <c r="G64" s="3"/>
    </row>
    <row r="65" spans="1:7" ht="20.100000000000001" customHeight="1" thickBot="1">
      <c r="A65" s="7"/>
      <c r="B65" s="7"/>
      <c r="C65" s="137" t="s">
        <v>75</v>
      </c>
      <c r="D65" s="140" t="str">
        <f>IF(騒音・振動の別="騒音規制法","騒音","振動")&amp;"の防止方法を示す仕様書かカタログの写し"</f>
        <v>振動の防止方法を示す仕様書かカタログの写し</v>
      </c>
      <c r="E65" s="76"/>
      <c r="F65" s="76"/>
      <c r="G65" s="3"/>
    </row>
    <row r="66" spans="1:7" ht="20.100000000000001" customHeight="1">
      <c r="A66" s="7"/>
      <c r="B66" s="7"/>
      <c r="C66" s="7"/>
      <c r="D66" s="6"/>
      <c r="E66" s="6"/>
      <c r="F66" s="6"/>
      <c r="G66" s="6"/>
    </row>
    <row r="67" spans="1:7" ht="20.100000000000001" customHeight="1"/>
    <row r="68" spans="1:7" ht="20.100000000000001" customHeight="1"/>
    <row r="69" spans="1:7" ht="20.100000000000001" customHeight="1"/>
    <row r="70" spans="1:7" ht="20.100000000000001" customHeight="1"/>
    <row r="71" spans="1:7" ht="20.100000000000001" customHeight="1"/>
    <row r="72" spans="1:7" ht="20.100000000000001" customHeight="1"/>
    <row r="73" spans="1:7" ht="20.100000000000001" customHeight="1"/>
    <row r="74" spans="1:7" ht="20.100000000000001" customHeight="1"/>
    <row r="75" spans="1:7" ht="20.100000000000001" customHeight="1"/>
    <row r="76" spans="1:7" ht="20.100000000000001" customHeight="1"/>
    <row r="77" spans="1:7" ht="20.100000000000001" customHeight="1"/>
  </sheetData>
  <dataConsolidate/>
  <mergeCells count="39">
    <mergeCell ref="C8:F8"/>
    <mergeCell ref="C11:F11"/>
    <mergeCell ref="C13:F13"/>
    <mergeCell ref="C16:F16"/>
    <mergeCell ref="C17:F17"/>
    <mergeCell ref="C33:F33"/>
    <mergeCell ref="C20:F20"/>
    <mergeCell ref="C30:F30"/>
    <mergeCell ref="C32:F32"/>
    <mergeCell ref="C26:D26"/>
    <mergeCell ref="E26:F26"/>
    <mergeCell ref="C28:F28"/>
    <mergeCell ref="C35:F35"/>
    <mergeCell ref="C36:F36"/>
    <mergeCell ref="C39:F39"/>
    <mergeCell ref="C41:F41"/>
    <mergeCell ref="C47:F47"/>
    <mergeCell ref="C46:F46"/>
    <mergeCell ref="C44:F44"/>
    <mergeCell ref="C45:F45"/>
    <mergeCell ref="C42:D42"/>
    <mergeCell ref="E42:F42"/>
    <mergeCell ref="C43:F43"/>
    <mergeCell ref="C38:F38"/>
    <mergeCell ref="C48:F48"/>
    <mergeCell ref="C60:F60"/>
    <mergeCell ref="C61:F61"/>
    <mergeCell ref="C58:F58"/>
    <mergeCell ref="C59:F59"/>
    <mergeCell ref="C49:F49"/>
    <mergeCell ref="C50:F50"/>
    <mergeCell ref="C53:D53"/>
    <mergeCell ref="E53:F53"/>
    <mergeCell ref="C52:F52"/>
    <mergeCell ref="C55:F55"/>
    <mergeCell ref="C56:F56"/>
    <mergeCell ref="C57:F57"/>
    <mergeCell ref="C54:F54"/>
    <mergeCell ref="D62:G62"/>
  </mergeCells>
  <phoneticPr fontId="2"/>
  <conditionalFormatting sqref="C19">
    <cfRule type="cellIs" dxfId="114" priority="314" operator="equal">
      <formula>""</formula>
    </cfRule>
    <cfRule type="cellIs" dxfId="113" priority="315" operator="equal">
      <formula>"選択してください"</formula>
    </cfRule>
  </conditionalFormatting>
  <conditionalFormatting sqref="E19">
    <cfRule type="cellIs" dxfId="112" priority="312" operator="equal">
      <formula>0</formula>
    </cfRule>
    <cfRule type="cellIs" dxfId="111" priority="313" operator="equal">
      <formula>"数値を記入"</formula>
    </cfRule>
  </conditionalFormatting>
  <conditionalFormatting sqref="D19">
    <cfRule type="cellIs" dxfId="110" priority="308" operator="equal">
      <formula>""</formula>
    </cfRule>
    <cfRule type="cellIs" dxfId="109" priority="309" operator="equal">
      <formula>"選択してください"</formula>
    </cfRule>
  </conditionalFormatting>
  <conditionalFormatting sqref="C8">
    <cfRule type="cellIs" dxfId="108" priority="307" operator="equal">
      <formula>"届出日を記入してください"</formula>
    </cfRule>
    <cfRule type="containsBlanks" dxfId="107" priority="333">
      <formula>LEN(TRIM(C8))=0</formula>
    </cfRule>
  </conditionalFormatting>
  <conditionalFormatting sqref="C11">
    <cfRule type="cellIs" dxfId="106" priority="304" operator="equal">
      <formula>"届出者住所を記入してください"</formula>
    </cfRule>
    <cfRule type="containsBlanks" dxfId="105" priority="334">
      <formula>LEN(TRIM(C11))=0</formula>
    </cfRule>
  </conditionalFormatting>
  <conditionalFormatting sqref="C13">
    <cfRule type="cellIs" dxfId="104" priority="302" operator="equal">
      <formula>"届出者氏名を記入してください"</formula>
    </cfRule>
    <cfRule type="containsBlanks" dxfId="103" priority="335">
      <formula>LEN(TRIM(C13))=0</formula>
    </cfRule>
  </conditionalFormatting>
  <conditionalFormatting sqref="C16">
    <cfRule type="cellIs" dxfId="102" priority="300" operator="equal">
      <formula>"事業場名称を記入してください"</formula>
    </cfRule>
    <cfRule type="containsBlanks" dxfId="101" priority="336">
      <formula>LEN(TRIM(C16))=0</formula>
    </cfRule>
  </conditionalFormatting>
  <conditionalFormatting sqref="F19">
    <cfRule type="cellIs" dxfId="100" priority="297" operator="equal">
      <formula>0</formula>
    </cfRule>
    <cfRule type="cellIs" dxfId="99" priority="298" operator="equal">
      <formula>"数値を記入"</formula>
    </cfRule>
  </conditionalFormatting>
  <conditionalFormatting sqref="C26">
    <cfRule type="cellIs" dxfId="96" priority="289" operator="equal">
      <formula>"特定施設の種類を選択してください"</formula>
    </cfRule>
  </conditionalFormatting>
  <conditionalFormatting sqref="C30">
    <cfRule type="cellIs" dxfId="95" priority="288" operator="equal">
      <formula>"特定施設の公称能力を記入してください"</formula>
    </cfRule>
    <cfRule type="containsBlanks" dxfId="94" priority="320">
      <formula>LEN(TRIM(C30))=0</formula>
    </cfRule>
  </conditionalFormatting>
  <conditionalFormatting sqref="C32">
    <cfRule type="cellIs" dxfId="93" priority="41" operator="equal">
      <formula>"特定施設の数（変更前）を記入してください"</formula>
    </cfRule>
    <cfRule type="cellIs" dxfId="92" priority="286" operator="equal">
      <formula>"特定施設の数を記入してください"</formula>
    </cfRule>
    <cfRule type="containsBlanks" dxfId="91" priority="321">
      <formula>LEN(TRIM(C32))=0</formula>
    </cfRule>
  </conditionalFormatting>
  <conditionalFormatting sqref="C26:D26">
    <cfRule type="containsBlanks" dxfId="90" priority="339">
      <formula>LEN(TRIM(C26))=0</formula>
    </cfRule>
  </conditionalFormatting>
  <conditionalFormatting sqref="C28">
    <cfRule type="cellIs" dxfId="89" priority="283" operator="equal">
      <formula>"特定施設の型式を記入してください"</formula>
    </cfRule>
    <cfRule type="containsBlanks" dxfId="88" priority="319">
      <formula>LEN(TRIM(C28))=0</formula>
    </cfRule>
  </conditionalFormatting>
  <conditionalFormatting sqref="C35">
    <cfRule type="cellIs" dxfId="87" priority="279" operator="equal">
      <formula>"使用開始時刻（時・分）（変更前）を記入してください"</formula>
    </cfRule>
    <cfRule type="containsBlanks" dxfId="86" priority="323">
      <formula>LEN(TRIM(C35))=0</formula>
    </cfRule>
  </conditionalFormatting>
  <conditionalFormatting sqref="C38">
    <cfRule type="cellIs" dxfId="85" priority="275" operator="equal">
      <formula>"使用終了時刻（時・分）（変更前）を記入してください"</formula>
    </cfRule>
    <cfRule type="containsBlanks" dxfId="84" priority="325">
      <formula>LEN(TRIM(C38))=0</formula>
    </cfRule>
  </conditionalFormatting>
  <conditionalFormatting sqref="C39:F39">
    <cfRule type="cellIs" dxfId="83" priority="272" stopIfTrue="1" operator="equal">
      <formula>"使用開始時刻（時・分）（変更後）を記入してください"</formula>
    </cfRule>
    <cfRule type="containsBlanks" dxfId="82" priority="346" stopIfTrue="1">
      <formula>LEN(TRIM(C39))=0</formula>
    </cfRule>
  </conditionalFormatting>
  <conditionalFormatting sqref="C17">
    <cfRule type="cellIs" dxfId="81" priority="266" operator="equal">
      <formula>"↑新築の場合は（仮称）で受け付けますが、竣工後氏名等変更届出書を提出してください"</formula>
    </cfRule>
  </conditionalFormatting>
  <conditionalFormatting sqref="C20">
    <cfRule type="cellIs" dxfId="80" priority="265" operator="equal">
      <formula>"↑新築の場合は住居番で止めておき、竣工時に氏名等変更届出書を提出してください"</formula>
    </cfRule>
  </conditionalFormatting>
  <conditionalFormatting sqref="C41:F41">
    <cfRule type="cellIs" dxfId="79" priority="219" operator="equal">
      <formula>"←２種類目以降があるときは特定施設２を選択"</formula>
    </cfRule>
  </conditionalFormatting>
  <conditionalFormatting sqref="C52">
    <cfRule type="cellIs" dxfId="78" priority="218" operator="equal">
      <formula>"←３種類目があるときは特定施設３を選択"</formula>
    </cfRule>
  </conditionalFormatting>
  <conditionalFormatting sqref="C33:F33">
    <cfRule type="cellIs" dxfId="77" priority="269" operator="equal">
      <formula>"特定施設の数（変更後）を記入してください"</formula>
    </cfRule>
    <cfRule type="containsBlanks" dxfId="76" priority="344">
      <formula>LEN(TRIM(C33))=0</formula>
    </cfRule>
  </conditionalFormatting>
  <conditionalFormatting sqref="C36:F36">
    <cfRule type="cellIs" dxfId="75" priority="271" stopIfTrue="1" operator="equal">
      <formula>"使用開始時刻（時・分）（変更後）を記入してください"</formula>
    </cfRule>
    <cfRule type="containsBlanks" dxfId="74" priority="345">
      <formula>LEN(TRIM(C36))=0</formula>
    </cfRule>
  </conditionalFormatting>
  <conditionalFormatting sqref="E26:F26">
    <cfRule type="expression" dxfId="73" priority="172" stopIfTrue="1">
      <formula>$C$26="特定施設の種類を選択してください"</formula>
    </cfRule>
    <cfRule type="cellIs" dxfId="72" priority="174" stopIfTrue="1" operator="equal">
      <formula>"特定施設の種類を選択してください"</formula>
    </cfRule>
    <cfRule type="containsBlanks" dxfId="71" priority="343">
      <formula>LEN(TRIM(E26))=0</formula>
    </cfRule>
  </conditionalFormatting>
  <conditionalFormatting sqref="C44">
    <cfRule type="cellIs" dxfId="70" priority="161" operator="equal">
      <formula>"特定施設の公称能力を記入してください"</formula>
    </cfRule>
    <cfRule type="containsBlanks" dxfId="69" priority="165">
      <formula>LEN(TRIM(C44))=0</formula>
    </cfRule>
  </conditionalFormatting>
  <conditionalFormatting sqref="C45">
    <cfRule type="cellIs" dxfId="68" priority="160" operator="equal">
      <formula>"特定施設の数（変更前）を記入してください"</formula>
    </cfRule>
    <cfRule type="containsBlanks" dxfId="67" priority="166">
      <formula>LEN(TRIM(C45))=0</formula>
    </cfRule>
  </conditionalFormatting>
  <conditionalFormatting sqref="C42:D42">
    <cfRule type="expression" dxfId="66" priority="123">
      <formula>$B$41="無し"</formula>
    </cfRule>
    <cfRule type="cellIs" dxfId="65" priority="162" operator="equal">
      <formula>"特定施設の種類を選択してください"</formula>
    </cfRule>
    <cfRule type="containsBlanks" dxfId="64" priority="327">
      <formula>LEN(TRIM(C42))=0</formula>
    </cfRule>
  </conditionalFormatting>
  <conditionalFormatting sqref="C43">
    <cfRule type="cellIs" dxfId="63" priority="158" operator="equal">
      <formula>"特定施設の型式を記入してください"</formula>
    </cfRule>
    <cfRule type="containsBlanks" dxfId="62" priority="164">
      <formula>LEN(TRIM(C43))=0</formula>
    </cfRule>
  </conditionalFormatting>
  <conditionalFormatting sqref="C47">
    <cfRule type="cellIs" dxfId="61" priority="157" operator="equal">
      <formula>"使用開始時刻（時・分）（変更前）を記入してください"</formula>
    </cfRule>
  </conditionalFormatting>
  <conditionalFormatting sqref="C49">
    <cfRule type="cellIs" dxfId="60" priority="155" operator="equal">
      <formula>"使用終了時刻（時・分）（変更前）を記入してください"</formula>
    </cfRule>
    <cfRule type="containsBlanks" dxfId="59" priority="170">
      <formula>LEN(TRIM(C49))=0</formula>
    </cfRule>
  </conditionalFormatting>
  <conditionalFormatting sqref="C50:F50">
    <cfRule type="cellIs" dxfId="58" priority="153" operator="equal">
      <formula>"使用終了時刻（時・分）（変更後）を記入してください"</formula>
    </cfRule>
    <cfRule type="containsBlanks" dxfId="57" priority="349">
      <formula>LEN(TRIM(C50))=0</formula>
    </cfRule>
  </conditionalFormatting>
  <conditionalFormatting sqref="C46:F46">
    <cfRule type="cellIs" dxfId="56" priority="151" operator="equal">
      <formula>"特定施設の数（変更後）を記入してください"</formula>
    </cfRule>
    <cfRule type="containsBlanks" dxfId="55" priority="355">
      <formula>LEN(TRIM(C46))=0</formula>
    </cfRule>
  </conditionalFormatting>
  <conditionalFormatting sqref="C48:F48">
    <cfRule type="cellIs" dxfId="54" priority="152" operator="equal">
      <formula>"使用開始時刻（時・分）（変更後）を記入してください"</formula>
    </cfRule>
    <cfRule type="containsBlanks" dxfId="53" priority="356">
      <formula>LEN(TRIM(C48))=0</formula>
    </cfRule>
  </conditionalFormatting>
  <conditionalFormatting sqref="C53">
    <cfRule type="cellIs" dxfId="52" priority="138" operator="equal">
      <formula>"特定施設の種類を選択してください"</formula>
    </cfRule>
  </conditionalFormatting>
  <conditionalFormatting sqref="C55">
    <cfRule type="cellIs" dxfId="51" priority="137" operator="equal">
      <formula>"特定施設の公称能力を記入してください"</formula>
    </cfRule>
    <cfRule type="containsBlanks" dxfId="50" priority="141">
      <formula>LEN(TRIM(C55))=0</formula>
    </cfRule>
  </conditionalFormatting>
  <conditionalFormatting sqref="C56">
    <cfRule type="cellIs" dxfId="49" priority="136" operator="equal">
      <formula>"特定施設の数（変更前）を記入してください"</formula>
    </cfRule>
    <cfRule type="containsBlanks" dxfId="48" priority="142">
      <formula>LEN(TRIM(C56))=0</formula>
    </cfRule>
  </conditionalFormatting>
  <conditionalFormatting sqref="C53:D53">
    <cfRule type="expression" dxfId="47" priority="115">
      <formula>$B$52="無し"</formula>
    </cfRule>
    <cfRule type="cellIs" dxfId="46" priority="135" operator="equal">
      <formula>0</formula>
    </cfRule>
  </conditionalFormatting>
  <conditionalFormatting sqref="C54">
    <cfRule type="cellIs" dxfId="45" priority="134" operator="equal">
      <formula>"特定施設の型式を記入してください"</formula>
    </cfRule>
    <cfRule type="containsBlanks" dxfId="44" priority="140">
      <formula>LEN(TRIM(C54))=0</formula>
    </cfRule>
  </conditionalFormatting>
  <conditionalFormatting sqref="C58">
    <cfRule type="cellIs" dxfId="43" priority="133" operator="equal">
      <formula>"使用開始時刻（時・分）（変更前）を記入してください"</formula>
    </cfRule>
    <cfRule type="containsBlanks" dxfId="42" priority="144">
      <formula>LEN(TRIM(C58))=0</formula>
    </cfRule>
  </conditionalFormatting>
  <conditionalFormatting sqref="C60">
    <cfRule type="cellIs" dxfId="41" priority="131" operator="equal">
      <formula>"使用終了時刻（時・分）（変更前）を記入してください"</formula>
    </cfRule>
    <cfRule type="containsBlanks" dxfId="40" priority="146">
      <formula>LEN(TRIM(C60))=0</formula>
    </cfRule>
  </conditionalFormatting>
  <conditionalFormatting sqref="C61:F61">
    <cfRule type="cellIs" dxfId="39" priority="130" stopIfTrue="1" operator="equal">
      <formula>"使用終了時刻（時・分）（変更後）を記入してください"</formula>
    </cfRule>
    <cfRule type="containsBlanks" dxfId="38" priority="352">
      <formula>LEN(TRIM(C61))=0</formula>
    </cfRule>
  </conditionalFormatting>
  <conditionalFormatting sqref="C57:F57">
    <cfRule type="cellIs" dxfId="37" priority="127" operator="equal">
      <formula>"特定施設の数（変更後）を記入してください"</formula>
    </cfRule>
    <cfRule type="containsBlanks" dxfId="36" priority="357">
      <formula>LEN(TRIM(C57))=0</formula>
    </cfRule>
  </conditionalFormatting>
  <conditionalFormatting sqref="C59:F59">
    <cfRule type="cellIs" dxfId="35" priority="132" operator="equal">
      <formula>"使用開始時刻（時・分）（変更後）を記入してください"</formula>
    </cfRule>
    <cfRule type="containsBlanks" dxfId="34" priority="358">
      <formula>LEN(TRIM(C59))=0</formula>
    </cfRule>
  </conditionalFormatting>
  <conditionalFormatting sqref="E53:F53">
    <cfRule type="expression" dxfId="33" priority="5" stopIfTrue="1">
      <formula>$B$52="無し"</formula>
    </cfRule>
    <cfRule type="expression" dxfId="32" priority="114" stopIfTrue="1">
      <formula>$C$53="特定施設の種類を選択してください"</formula>
    </cfRule>
    <cfRule type="cellIs" dxfId="31" priority="124" stopIfTrue="1" operator="equal">
      <formula>"特定施設の種類を選択してください"</formula>
    </cfRule>
    <cfRule type="containsBlanks" dxfId="30" priority="125">
      <formula>LEN(TRIM(E53))=0</formula>
    </cfRule>
  </conditionalFormatting>
  <conditionalFormatting sqref="C43:F43">
    <cfRule type="expression" dxfId="29" priority="121">
      <formula>$B$41="無し"</formula>
    </cfRule>
  </conditionalFormatting>
  <conditionalFormatting sqref="C44:F44">
    <cfRule type="expression" dxfId="28" priority="120">
      <formula>$B$41="無し"</formula>
    </cfRule>
  </conditionalFormatting>
  <conditionalFormatting sqref="C45:F45">
    <cfRule type="cellIs" dxfId="27" priority="35" operator="equal">
      <formula>"特定施設の数を記入してください"</formula>
    </cfRule>
    <cfRule type="expression" dxfId="26" priority="119">
      <formula>$B$41="無し"</formula>
    </cfRule>
  </conditionalFormatting>
  <conditionalFormatting sqref="C47:F47">
    <cfRule type="cellIs" dxfId="25" priority="33" operator="equal">
      <formula>"使用開始時刻（時・分）を記入してください"</formula>
    </cfRule>
    <cfRule type="expression" dxfId="24" priority="117">
      <formula>$B$41="無し"</formula>
    </cfRule>
  </conditionalFormatting>
  <conditionalFormatting sqref="C49:F49">
    <cfRule type="expression" dxfId="23" priority="32">
      <formula>$B$41="無し"</formula>
    </cfRule>
    <cfRule type="cellIs" dxfId="22" priority="116" operator="equal">
      <formula>"使用終了時刻（時・分）を記入してください"</formula>
    </cfRule>
  </conditionalFormatting>
  <conditionalFormatting sqref="C54:F54">
    <cfRule type="expression" dxfId="21" priority="113">
      <formula>$B$52="無し"</formula>
    </cfRule>
  </conditionalFormatting>
  <conditionalFormatting sqref="C55:F55">
    <cfRule type="expression" dxfId="20" priority="112">
      <formula>$B$52="無し"</formula>
    </cfRule>
  </conditionalFormatting>
  <conditionalFormatting sqref="C56:F56">
    <cfRule type="cellIs" dxfId="19" priority="27" operator="equal">
      <formula>"特定施設の数を記入してください"</formula>
    </cfRule>
    <cfRule type="expression" dxfId="18" priority="111">
      <formula>$B$52="無し"</formula>
    </cfRule>
  </conditionalFormatting>
  <conditionalFormatting sqref="C58:F58">
    <cfRule type="cellIs" dxfId="17" priority="26" operator="equal">
      <formula>"使用開始時刻（時・分）を記入してください"</formula>
    </cfRule>
    <cfRule type="expression" dxfId="16" priority="109">
      <formula>$B$52="無し"</formula>
    </cfRule>
  </conditionalFormatting>
  <conditionalFormatting sqref="C60:F60">
    <cfRule type="cellIs" dxfId="15" priority="25" operator="equal">
      <formula>"使用終了時刻（時・分）を記入してください"</formula>
    </cfRule>
    <cfRule type="expression" dxfId="14" priority="108">
      <formula>$B$52="無し"</formula>
    </cfRule>
  </conditionalFormatting>
  <conditionalFormatting sqref="C5">
    <cfRule type="cellIs" dxfId="13" priority="63" operator="equal">
      <formula>"選択してください"</formula>
    </cfRule>
    <cfRule type="containsBlanks" dxfId="12" priority="332">
      <formula>LEN(TRIM(C5))=0</formula>
    </cfRule>
  </conditionalFormatting>
  <conditionalFormatting sqref="C35:F35">
    <cfRule type="cellIs" dxfId="11" priority="40" operator="equal">
      <formula>"使用開始時刻（時・分）を記入してください"</formula>
    </cfRule>
  </conditionalFormatting>
  <conditionalFormatting sqref="C38:F38">
    <cfRule type="cellIs" dxfId="10" priority="39" operator="equal">
      <formula>"使用終了時刻（時・分）を記入してください"</formula>
    </cfRule>
  </conditionalFormatting>
  <conditionalFormatting sqref="E42:F42">
    <cfRule type="expression" dxfId="9" priority="37" stopIfTrue="1">
      <formula>$C$42="特定施設の種類を選択してください"</formula>
    </cfRule>
    <cfRule type="cellIs" dxfId="8" priority="38" stopIfTrue="1" operator="equal">
      <formula>"特定施設の種類を選択してください"</formula>
    </cfRule>
    <cfRule type="containsBlanks" dxfId="7" priority="341">
      <formula>LEN(TRIM(E42))=0</formula>
    </cfRule>
  </conditionalFormatting>
  <conditionalFormatting sqref="F9:I9">
    <cfRule type="expression" dxfId="6" priority="342">
      <formula>#REF!="特定施設の使用の方法"</formula>
    </cfRule>
  </conditionalFormatting>
  <conditionalFormatting sqref="B23">
    <cfRule type="cellIs" dxfId="5" priority="4" operator="equal">
      <formula>"選択してください"</formula>
    </cfRule>
  </conditionalFormatting>
  <conditionalFormatting sqref="C62:C63">
    <cfRule type="cellIs" dxfId="2" priority="3" operator="equal">
      <formula>"済"</formula>
    </cfRule>
  </conditionalFormatting>
  <conditionalFormatting sqref="C64">
    <cfRule type="cellIs" dxfId="1" priority="2" operator="equal">
      <formula>"済"</formula>
    </cfRule>
  </conditionalFormatting>
  <conditionalFormatting sqref="C65">
    <cfRule type="cellIs" dxfId="0" priority="1" operator="equal">
      <formula>"済"</formula>
    </cfRule>
  </conditionalFormatting>
  <dataValidations count="22">
    <dataValidation imeMode="on" allowBlank="1" showInputMessage="1" showErrorMessage="1" sqref="C16:F16 C11:F11 C13:F13 C32:F33 C43:F46 C28:F28 C54:F55"/>
    <dataValidation type="list" allowBlank="1" showInputMessage="1" sqref="D19">
      <formula1>INDIRECT(町名)</formula1>
    </dataValidation>
    <dataValidation type="list" allowBlank="1" showInputMessage="1" showErrorMessage="1" sqref="C19">
      <formula1>"駒込,巣鴨,西巣鴨,北大塚,南大塚,上池袋,東池袋,南池袋,西池袋,池袋,池袋本町,雑司が谷,高田,目白,南長崎,長崎,千早,要町,高松,千川"</formula1>
    </dataValidation>
    <dataValidation type="list" allowBlank="1" showInputMessage="1" showErrorMessage="1" sqref="C62:C65">
      <formula1>"済"</formula1>
    </dataValidation>
    <dataValidation type="list" allowBlank="1" showInputMessage="1" sqref="C53:D53">
      <formula1>"金属加工機械,空気圧縮機・送風機,土石用または鉱物用の 破砕機・摩砕機・ふるい・分級機,織機,建設用資材製造機械,穀物用製粉機,木材加工機械,抄紙機,印刷機械,合成樹脂用射出成型機,鋳型造型機"</formula1>
    </dataValidation>
    <dataValidation type="list" allowBlank="1" showInputMessage="1" sqref="E53:F53">
      <formula1>INDIRECT($C$5&amp;$C$53)</formula1>
    </dataValidation>
    <dataValidation type="list" allowBlank="1" showInputMessage="1" sqref="B23">
      <formula1>INDIRECT(騒音・振動の別)</formula1>
    </dataValidation>
    <dataValidation type="list" allowBlank="1" showInputMessage="1" showErrorMessage="1" sqref="B41">
      <formula1>"特定施設２,無し"</formula1>
    </dataValidation>
    <dataValidation type="list" allowBlank="1" showInputMessage="1" showErrorMessage="1" sqref="B52">
      <formula1>"特定施設３,無し"</formula1>
    </dataValidation>
    <dataValidation type="list" allowBlank="1" sqref="C5">
      <formula1>"騒音規制法,振動規制法"</formula1>
    </dataValidation>
    <dataValidation type="date" imeMode="on" operator="greaterThanOrEqual" allowBlank="1" showInputMessage="1" showErrorMessage="1" sqref="C8:F8">
      <formula1>1</formula1>
    </dataValidation>
    <dataValidation type="whole" imeMode="off" operator="greaterThanOrEqual" allowBlank="1" showInputMessage="1" showErrorMessage="1" sqref="E19:F19">
      <formula1>1</formula1>
    </dataValidation>
    <dataValidation type="list" allowBlank="1" showInputMessage="1" showErrorMessage="1" sqref="C42:D42">
      <formula1>"金属加工機械,空気圧縮機・送風機,土石用または鉱物用の 破砕機・摩砕機・ふるい・分級機,織機,建設用資材製造機械,穀物用製粉機,木材加工機械,抄紙機,印刷機械,合成樹脂用射出成型機,鋳型造型機"</formula1>
    </dataValidation>
    <dataValidation type="list" allowBlank="1" showInputMessage="1" showErrorMessage="1" sqref="E42:F42">
      <formula1>INDIRECT($C$5&amp;$C$42)</formula1>
    </dataValidation>
    <dataValidation imeMode="on" operator="greaterThan" allowBlank="1" showInputMessage="1" showErrorMessage="1" sqref="C30:F30"/>
    <dataValidation type="list" allowBlank="1" showInputMessage="1" showErrorMessage="1" sqref="C26:D26">
      <formula1>INDIRECT($C$5&amp;"特定施設")</formula1>
    </dataValidation>
    <dataValidation type="list" allowBlank="1" showInputMessage="1" showErrorMessage="1" sqref="E26:F26">
      <formula1>INDIRECT($C$5&amp;$C$26)</formula1>
    </dataValidation>
    <dataValidation type="time" errorStyle="warning" imeMode="on" operator="greaterThan" allowBlank="1" showInputMessage="1" errorTitle="確認してください" error="使用終了時間が開始時間より早くなっています。" sqref="C49:F50 C60:F61">
      <formula1>C47</formula1>
    </dataValidation>
    <dataValidation type="time" errorStyle="warning" imeMode="on" operator="greaterThan" allowBlank="1" showInputMessage="1" showErrorMessage="1" errorTitle="確認してください" error="使用終了時間が開始時間より早くなっています。" sqref="C38:F39">
      <formula1>C35</formula1>
    </dataValidation>
    <dataValidation type="time" imeMode="on" operator="greaterThanOrEqual" allowBlank="1" showInputMessage="1" sqref="C35:F36 C48:F48 C58:F59">
      <formula1>0</formula1>
    </dataValidation>
    <dataValidation type="time" errorStyle="warning" imeMode="on" operator="greaterThanOrEqual" allowBlank="1" showInputMessage="1" showErrorMessage="1" sqref="C47:F47">
      <formula1>0</formula1>
    </dataValidation>
    <dataValidation imeMode="on" allowBlank="1" showInputMessage="1" sqref="C56:F57"/>
  </dataValidations>
  <pageMargins left="0.25" right="0.25" top="0.75" bottom="0.75" header="0.3" footer="0.3"/>
  <pageSetup paperSize="9" scale="5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showRowColHeaders="0" view="pageBreakPreview" zoomScale="101" zoomScaleNormal="100" zoomScaleSheetLayoutView="101" workbookViewId="0"/>
  </sheetViews>
  <sheetFormatPr defaultRowHeight="12.4"/>
  <cols>
    <col min="1" max="1" width="15.83984375" style="14" customWidth="1"/>
    <col min="2" max="3" width="6.578125" style="14" customWidth="1"/>
    <col min="4" max="5" width="5.578125" style="14" customWidth="1"/>
    <col min="6" max="6" width="7.578125" style="14" customWidth="1"/>
    <col min="7" max="7" width="6.3671875" style="14" customWidth="1"/>
    <col min="8" max="8" width="1.7890625" style="14" customWidth="1"/>
    <col min="9" max="10" width="7.578125" style="14" customWidth="1"/>
    <col min="11" max="16384" width="8.83984375" style="14"/>
  </cols>
  <sheetData>
    <row r="1" spans="1:11">
      <c r="A1" s="13" t="str">
        <f>"様式第３"&amp;IF(騒音・振動の別="騒音規制法","","（第６条関係）")</f>
        <v>様式第３（第６条関係）</v>
      </c>
    </row>
    <row r="2" spans="1:11" ht="12.4" customHeight="1">
      <c r="A2" s="128" t="str">
        <f>IF(騒音・振動の別="騒音規制法","特定施設の種類ごとの数","特定施設の種類及び能力ごとの数")</f>
        <v>特定施設の種類及び能力ごとの数</v>
      </c>
      <c r="B2" s="128"/>
      <c r="C2" s="128"/>
      <c r="D2" s="128"/>
      <c r="E2" s="128"/>
      <c r="F2" s="115" t="str">
        <f>"変更届出書"&amp;IF(騒音・振動の別="騒音規制法",CHAR(10),"")</f>
        <v>変更届出書</v>
      </c>
      <c r="G2" s="115"/>
      <c r="H2" s="115"/>
      <c r="I2" s="115"/>
    </row>
    <row r="3" spans="1:11" ht="12.4" customHeight="1">
      <c r="A3" s="128" t="str">
        <f>IF(騒音・振動の別="騒音規制法","","特 定 施 設 の 使 用 の 方 法")</f>
        <v>特 定 施 設 の 使 用 の 方 法</v>
      </c>
      <c r="B3" s="128"/>
      <c r="C3" s="128"/>
      <c r="D3" s="128"/>
      <c r="E3" s="128"/>
      <c r="F3" s="115"/>
      <c r="G3" s="115"/>
      <c r="H3" s="115"/>
      <c r="I3" s="115"/>
    </row>
    <row r="4" spans="1:11" ht="30.6" customHeight="1">
      <c r="H4" s="130" t="str">
        <f>届出日</f>
        <v>届出日を記入してください</v>
      </c>
      <c r="I4" s="131"/>
      <c r="J4" s="131"/>
    </row>
    <row r="5" spans="1:11" ht="30" customHeight="1">
      <c r="A5" s="61" t="s">
        <v>148</v>
      </c>
      <c r="B5" s="61"/>
    </row>
    <row r="6" spans="1:11" ht="18" customHeight="1">
      <c r="A6" s="30"/>
      <c r="B6" s="30"/>
      <c r="D6" s="134" t="s">
        <v>101</v>
      </c>
      <c r="E6" s="135"/>
      <c r="F6" s="132" t="str">
        <f>届出者住所</f>
        <v>届出者住所を記入してください</v>
      </c>
      <c r="G6" s="133"/>
      <c r="H6" s="133"/>
      <c r="I6" s="133"/>
      <c r="J6" s="133"/>
    </row>
    <row r="7" spans="1:11" ht="37.15">
      <c r="C7" s="62"/>
      <c r="D7" s="135"/>
      <c r="E7" s="135"/>
      <c r="F7" s="129" t="str">
        <f>届出者氏名</f>
        <v>届出者氏名を記入してください</v>
      </c>
      <c r="G7" s="129"/>
      <c r="H7" s="129"/>
      <c r="I7" s="129"/>
      <c r="J7" s="116"/>
      <c r="K7" s="47" t="s">
        <v>147</v>
      </c>
    </row>
    <row r="8" spans="1:11" s="17" customFormat="1" ht="12.4" customHeight="1">
      <c r="A8" s="111" t="str">
        <f>IF(騒音・振動の別="騒音規制法","　騒音","　振動")&amp;"規制法第8条第1項の規定により、"&amp;IF(騒音・振動の別="騒音規制法",CHAR(10),"")</f>
        <v>　振動規制法第8条第1項の規定により、</v>
      </c>
      <c r="B8" s="112"/>
      <c r="C8" s="112"/>
      <c r="D8" s="113" t="str">
        <f>IF(騒音・振動の別="騒音規制法","特 定 施 設 の 種 類 ご と の 数","特定施設の種類及び能力ごとの数")</f>
        <v>特定施設の種類及び能力ごとの数</v>
      </c>
      <c r="E8" s="114"/>
      <c r="F8" s="114"/>
      <c r="G8" s="114"/>
      <c r="H8" s="115" t="str">
        <f>IF(騒音・振動の別="騒音規制法","の変更について、次の"&amp;CHAR(10),"の変更につい")</f>
        <v>の変更につい</v>
      </c>
      <c r="I8" s="116"/>
      <c r="J8" s="116"/>
    </row>
    <row r="9" spans="1:11" s="17" customFormat="1" ht="12.4" customHeight="1">
      <c r="A9" s="112"/>
      <c r="B9" s="112"/>
      <c r="C9" s="112"/>
      <c r="D9" s="113" t="str">
        <f>IF(騒音・振動の別="騒音規制法","","特 定 施 設 の 使 用 の 方 法")</f>
        <v>特 定 施 設 の 使 用 の 方 法</v>
      </c>
      <c r="E9" s="114"/>
      <c r="F9" s="114"/>
      <c r="G9" s="114"/>
      <c r="H9" s="116"/>
      <c r="I9" s="116"/>
      <c r="J9" s="116"/>
    </row>
    <row r="10" spans="1:11" s="17" customFormat="1" ht="12.4" customHeight="1">
      <c r="A10" s="17" t="str">
        <f>IF(騒音・振動の別="騒音規制法","　とおり届け出ます。","　て次のとおり届け出ます。")</f>
        <v>　て次のとおり届け出ます。</v>
      </c>
    </row>
    <row r="11" spans="1:11" ht="32.35" customHeight="1">
      <c r="A11" s="60" t="s">
        <v>151</v>
      </c>
      <c r="B11" s="123" t="str">
        <f>事業場名称</f>
        <v>事業場名称を記入してください</v>
      </c>
      <c r="C11" s="124"/>
      <c r="D11" s="124"/>
      <c r="E11" s="125"/>
      <c r="F11" s="126" t="s">
        <v>21</v>
      </c>
      <c r="G11" s="127"/>
      <c r="H11" s="29"/>
      <c r="I11" s="27"/>
      <c r="J11" s="15"/>
    </row>
    <row r="12" spans="1:11" ht="32.35" customHeight="1">
      <c r="A12" s="60" t="s">
        <v>152</v>
      </c>
      <c r="B12" s="123" t="str">
        <f>事業場所在地</f>
        <v>選択してください選択してください数値を記入番数値を記入号</v>
      </c>
      <c r="C12" s="124"/>
      <c r="D12" s="124"/>
      <c r="E12" s="125"/>
      <c r="F12" s="126" t="s">
        <v>22</v>
      </c>
      <c r="G12" s="127"/>
      <c r="H12" s="29"/>
      <c r="I12" s="27"/>
      <c r="J12" s="28" t="s">
        <v>27</v>
      </c>
    </row>
    <row r="13" spans="1:11" ht="32.35" customHeight="1">
      <c r="A13" s="18"/>
      <c r="B13" s="19"/>
      <c r="C13" s="19"/>
      <c r="D13" s="19"/>
      <c r="E13" s="20"/>
      <c r="F13" s="126" t="s">
        <v>23</v>
      </c>
      <c r="G13" s="127"/>
      <c r="H13" s="29"/>
      <c r="I13" s="27"/>
      <c r="J13" s="15"/>
    </row>
    <row r="14" spans="1:11" ht="32.35" customHeight="1">
      <c r="A14" s="21"/>
      <c r="B14" s="22"/>
      <c r="C14" s="22"/>
      <c r="D14" s="22"/>
      <c r="E14" s="23"/>
      <c r="F14" s="126" t="s">
        <v>24</v>
      </c>
      <c r="G14" s="127"/>
      <c r="H14" s="29"/>
      <c r="I14" s="27"/>
      <c r="J14" s="15"/>
    </row>
    <row r="15" spans="1:11" ht="32.35" customHeight="1">
      <c r="A15" s="24"/>
      <c r="B15" s="25"/>
      <c r="C15" s="25"/>
      <c r="D15" s="25"/>
      <c r="E15" s="26"/>
      <c r="F15" s="126" t="s">
        <v>34</v>
      </c>
      <c r="G15" s="127"/>
      <c r="H15" s="29"/>
      <c r="I15" s="27"/>
      <c r="J15" s="15"/>
    </row>
    <row r="16" spans="1:11" s="22" customFormat="1" ht="25.05" customHeight="1">
      <c r="A16" s="119" t="s">
        <v>18</v>
      </c>
      <c r="B16" s="121" t="s">
        <v>19</v>
      </c>
      <c r="C16" s="119" t="s">
        <v>28</v>
      </c>
      <c r="D16" s="65" t="s">
        <v>20</v>
      </c>
      <c r="E16" s="63"/>
      <c r="F16" s="66" t="s">
        <v>29</v>
      </c>
      <c r="G16" s="66"/>
      <c r="H16" s="66"/>
      <c r="I16" s="66" t="s">
        <v>30</v>
      </c>
      <c r="J16" s="66"/>
    </row>
    <row r="17" spans="1:10" s="22" customFormat="1" ht="25.05" customHeight="1">
      <c r="A17" s="120"/>
      <c r="B17" s="122"/>
      <c r="C17" s="120"/>
      <c r="D17" s="52" t="s">
        <v>149</v>
      </c>
      <c r="E17" s="44" t="s">
        <v>150</v>
      </c>
      <c r="F17" s="16" t="s">
        <v>31</v>
      </c>
      <c r="G17" s="117" t="s">
        <v>32</v>
      </c>
      <c r="H17" s="118"/>
      <c r="I17" s="44" t="s">
        <v>31</v>
      </c>
      <c r="J17" s="16" t="s">
        <v>32</v>
      </c>
    </row>
    <row r="18" spans="1:10" ht="32.35" customHeight="1">
      <c r="A18" s="77" t="str">
        <f>特定施設の種類１ａ&amp;IF(特定施設の種類１b="","",CHAR(10)&amp;"　"&amp;特定施設の種類１b)</f>
        <v>特定施設の種類を選択してください</v>
      </c>
      <c r="B18" s="68" t="str">
        <f>型式１</f>
        <v>特定施設の型式を記入してください</v>
      </c>
      <c r="C18" s="68" t="str">
        <f>公称能力１</f>
        <v>特定施設の公称能力を記入してください</v>
      </c>
      <c r="D18" s="68" t="str">
        <f>数変更前１</f>
        <v>特定施設の数（変更前）を記入してください</v>
      </c>
      <c r="E18" s="69" t="str">
        <f>数変更後１</f>
        <v>特定施設の数（変更後）を記入してください</v>
      </c>
      <c r="F18" s="70" t="str">
        <f>使用開始時刻変更前１</f>
        <v>使用開始時刻（時・分）（変更前）を記入してください</v>
      </c>
      <c r="G18" s="109" t="str">
        <f>使用開始時刻変更後１</f>
        <v>使用開始時刻（時・分）（変更後）を記入してください</v>
      </c>
      <c r="H18" s="110"/>
      <c r="I18" s="71" t="str">
        <f>使用終了時刻変更前１</f>
        <v>使用終了時刻（時・分）（変更前）を記入してください</v>
      </c>
      <c r="J18" s="70" t="str">
        <f>使用終了時刻変更後１</f>
        <v>使用開始時刻（時・分）（変更後）を記入してください</v>
      </c>
    </row>
    <row r="19" spans="1:10" ht="32.35" customHeight="1">
      <c r="A19" s="77" t="str">
        <f>特定施設の種類２ａ&amp;IF(特定施設の種類２ｂ="","","　"&amp;特定施設の種類２ｂ)</f>
        <v/>
      </c>
      <c r="B19" s="68" t="str">
        <f>型式２</f>
        <v/>
      </c>
      <c r="C19" s="68" t="str">
        <f>公称能力２</f>
        <v/>
      </c>
      <c r="D19" s="68" t="str">
        <f>数変更前２</f>
        <v/>
      </c>
      <c r="E19" s="69" t="str">
        <f>数変更後２</f>
        <v/>
      </c>
      <c r="F19" s="70" t="str">
        <f>使用開始時刻変更前２</f>
        <v/>
      </c>
      <c r="G19" s="109" t="str">
        <f>使用開始時刻変更後２</f>
        <v/>
      </c>
      <c r="H19" s="110"/>
      <c r="I19" s="71" t="str">
        <f>使用終了時刻変更前２</f>
        <v/>
      </c>
      <c r="J19" s="70" t="str">
        <f>使用終了時刻変更後２</f>
        <v/>
      </c>
    </row>
    <row r="20" spans="1:10" ht="32.35" customHeight="1">
      <c r="A20" s="77" t="str">
        <f>特定施設の種類３ａ&amp;IF(特定施設の種類３ｂ="","","　"&amp;特定施設の種類３ｂ)</f>
        <v/>
      </c>
      <c r="B20" s="68" t="str">
        <f>型式３</f>
        <v/>
      </c>
      <c r="C20" s="68" t="str">
        <f>公称能力３</f>
        <v/>
      </c>
      <c r="D20" s="68" t="str">
        <f>数変更前３</f>
        <v/>
      </c>
      <c r="E20" s="69" t="str">
        <f>数変更後３</f>
        <v/>
      </c>
      <c r="F20" s="70" t="str">
        <f>使用開始時刻変更前３</f>
        <v/>
      </c>
      <c r="G20" s="109" t="str">
        <f>使用開始時刻変更後３</f>
        <v/>
      </c>
      <c r="H20" s="110"/>
      <c r="I20" s="71" t="str">
        <f>使用終了時刻変更前３</f>
        <v/>
      </c>
      <c r="J20" s="70" t="str">
        <f>使用終了時刻変更後３</f>
        <v/>
      </c>
    </row>
    <row r="21" spans="1:10" ht="15.1" customHeight="1">
      <c r="A21" s="14" t="str">
        <f>"備考　１　特定施設の種類"&amp;IF(騒音・振動の別="騒音規制法","ごとの数に変更がある場合であっても、法第8条第1項ただし書","及び能力ごとの数又は特定施設の使用の方法に変更がある場")</f>
        <v>備考　１　特定施設の種類及び能力ごとの数又は特定施設の使用の方法に変更がある場</v>
      </c>
      <c r="B21" s="55"/>
      <c r="C21" s="55"/>
      <c r="D21" s="55"/>
      <c r="E21" s="55"/>
      <c r="F21" s="56"/>
      <c r="G21" s="56"/>
      <c r="H21" s="57"/>
      <c r="I21" s="56"/>
      <c r="J21" s="56"/>
    </row>
    <row r="22" spans="1:10" ht="15.1" customHeight="1">
      <c r="A22" s="14" t="str">
        <f>"　　　　"&amp;IF(騒音・振動の別="騒音規制法","の規定により届出を要しないこととされるときは、当該特定施設の種類について","合であっても､振動規制法第8条第1項ただし書の規定により届出を要しないこと")</f>
        <v>　　　　合であっても､振動規制法第8条第1項ただし書の規定により届出を要しないこと</v>
      </c>
      <c r="B22" s="54"/>
      <c r="C22" s="54"/>
      <c r="D22" s="54"/>
      <c r="E22" s="54"/>
      <c r="F22" s="58"/>
      <c r="G22" s="58"/>
      <c r="H22" s="59"/>
      <c r="I22" s="58"/>
      <c r="J22" s="58"/>
    </row>
    <row r="23" spans="1:10" ht="15.1" customHeight="1">
      <c r="A23" s="14" t="str">
        <f>"　　　　"&amp;IF(騒音・振動の別="騒音規制法","は、記載しないこと。","とされるときは、当該特定施設の種類については、記載しないこと。")</f>
        <v>　　　　とされるときは、当該特定施設の種類については、記載しないこと。</v>
      </c>
      <c r="B23" s="54"/>
      <c r="C23" s="54"/>
      <c r="D23" s="54"/>
      <c r="E23" s="54"/>
      <c r="F23" s="58"/>
      <c r="G23" s="58"/>
      <c r="H23" s="59"/>
      <c r="I23" s="58"/>
      <c r="J23" s="58"/>
    </row>
    <row r="24" spans="1:10" ht="15.1" customHeight="1">
      <c r="A24" s="14" t="str">
        <f>"　　　２　特定施設の種類の欄には、"&amp;IF(騒音・振動の別="騒音規制法","騒音規制法施行令別表１に掲げる項番号及びイ、","振動規制法施行令別表１に掲げる号番号及びイ、")</f>
        <v>　　　２　特定施設の種類の欄には、振動規制法施行令別表１に掲げる号番号及びイ、</v>
      </c>
      <c r="B24" s="10"/>
      <c r="C24" s="10"/>
      <c r="D24" s="10"/>
      <c r="E24" s="10"/>
      <c r="F24" s="10"/>
      <c r="G24" s="10"/>
      <c r="H24" s="10"/>
      <c r="I24" s="10"/>
      <c r="J24" s="10"/>
    </row>
    <row r="25" spans="1:10" ht="15.1" customHeight="1">
      <c r="A25" s="14" t="s">
        <v>25</v>
      </c>
      <c r="B25" s="1"/>
      <c r="C25" s="1"/>
      <c r="D25" s="1"/>
      <c r="E25" s="1"/>
      <c r="F25" s="1"/>
      <c r="G25" s="1"/>
      <c r="H25" s="1"/>
      <c r="I25" s="1"/>
      <c r="J25" s="1"/>
    </row>
    <row r="26" spans="1:10" ht="15.1" customHeight="1">
      <c r="A26" s="53" t="s">
        <v>26</v>
      </c>
      <c r="B26" s="42"/>
      <c r="C26" s="42"/>
      <c r="D26" s="42"/>
      <c r="E26" s="42"/>
      <c r="F26" s="42"/>
      <c r="G26" s="42"/>
      <c r="H26" s="42"/>
      <c r="I26" s="42"/>
      <c r="J26" s="42"/>
    </row>
    <row r="27" spans="1:10" ht="15.1" customHeight="1">
      <c r="A27" s="53" t="s">
        <v>33</v>
      </c>
    </row>
  </sheetData>
  <sheetProtection password="DC9F" sheet="1" objects="1" scenarios="1"/>
  <mergeCells count="25">
    <mergeCell ref="F14:G14"/>
    <mergeCell ref="F15:G15"/>
    <mergeCell ref="A2:E2"/>
    <mergeCell ref="A3:E3"/>
    <mergeCell ref="F2:I3"/>
    <mergeCell ref="F7:J7"/>
    <mergeCell ref="H4:J4"/>
    <mergeCell ref="F6:J6"/>
    <mergeCell ref="D6:E7"/>
    <mergeCell ref="G18:H18"/>
    <mergeCell ref="G19:H19"/>
    <mergeCell ref="G20:H20"/>
    <mergeCell ref="A8:C9"/>
    <mergeCell ref="D8:G8"/>
    <mergeCell ref="D9:G9"/>
    <mergeCell ref="H8:J9"/>
    <mergeCell ref="G17:H17"/>
    <mergeCell ref="A16:A17"/>
    <mergeCell ref="B16:B17"/>
    <mergeCell ref="C16:C17"/>
    <mergeCell ref="B11:E11"/>
    <mergeCell ref="B12:E12"/>
    <mergeCell ref="F11:G11"/>
    <mergeCell ref="F12:G12"/>
    <mergeCell ref="F13:G13"/>
  </mergeCells>
  <phoneticPr fontId="2"/>
  <printOptions horizontalCentered="1"/>
  <pageMargins left="0" right="0" top="1.1811023622047245" bottom="0.74803149606299213"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38" id="{D334C821-B524-4A20-AF13-42D8F1529C1C}">
            <xm:f>入力シート!$B$23="特定施設の使用の方法変更届出書"</xm:f>
            <x14:dxf>
              <font>
                <strike/>
              </font>
            </x14:dxf>
          </x14:cfRule>
          <xm:sqref>A2</xm:sqref>
        </x14:conditionalFormatting>
        <x14:conditionalFormatting xmlns:xm="http://schemas.microsoft.com/office/excel/2006/main">
          <x14:cfRule type="expression" priority="339" id="{64787732-6650-4F52-9291-A6BC68342FC9}">
            <xm:f>入力シート!$B$23="特定施設の種類及び能力ごとの数変更届出書"</xm:f>
            <x14:dxf>
              <font>
                <strike/>
              </font>
            </x14:dxf>
          </x14:cfRule>
          <xm:sqref>A3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76</vt:i4>
      </vt:variant>
    </vt:vector>
  </HeadingPairs>
  <TitlesOfParts>
    <vt:vector size="79" baseType="lpstr">
      <vt:lpstr>このファイルについて</vt:lpstr>
      <vt:lpstr>入力シート</vt:lpstr>
      <vt:lpstr>様式第３　変更届出書</vt:lpstr>
      <vt:lpstr>入力シート!Print_Area</vt:lpstr>
      <vt:lpstr>'様式第３　変更届出書'!Print_Area</vt:lpstr>
      <vt:lpstr>メール送信ボタン表示１</vt:lpstr>
      <vt:lpstr>メール送信ボタン表示２</vt:lpstr>
      <vt:lpstr>メール本文</vt:lpstr>
      <vt:lpstr>環境保全課メールアドレス</vt:lpstr>
      <vt:lpstr>駒込</vt:lpstr>
      <vt:lpstr>型式１</vt:lpstr>
      <vt:lpstr>型式２</vt:lpstr>
      <vt:lpstr>型式３</vt:lpstr>
      <vt:lpstr>公称能力１</vt:lpstr>
      <vt:lpstr>公称能力２</vt:lpstr>
      <vt:lpstr>公称能力３</vt:lpstr>
      <vt:lpstr>高松</vt:lpstr>
      <vt:lpstr>高田</vt:lpstr>
      <vt:lpstr>雑司が谷</vt:lpstr>
      <vt:lpstr>使用開始時刻変更後１</vt:lpstr>
      <vt:lpstr>使用開始時刻変更後２</vt:lpstr>
      <vt:lpstr>使用開始時刻変更後３</vt:lpstr>
      <vt:lpstr>使用開始時刻変更前１</vt:lpstr>
      <vt:lpstr>使用開始時刻変更前２</vt:lpstr>
      <vt:lpstr>使用開始時刻変更前３</vt:lpstr>
      <vt:lpstr>使用終了時刻変更後１</vt:lpstr>
      <vt:lpstr>使用終了時刻変更後２</vt:lpstr>
      <vt:lpstr>使用終了時刻変更後３</vt:lpstr>
      <vt:lpstr>使用終了時刻変更前１</vt:lpstr>
      <vt:lpstr>使用終了時刻変更前２</vt:lpstr>
      <vt:lpstr>使用終了時刻変更前３</vt:lpstr>
      <vt:lpstr>事業場所在地</vt:lpstr>
      <vt:lpstr>事業場名称</vt:lpstr>
      <vt:lpstr>住居号</vt:lpstr>
      <vt:lpstr>住居番</vt:lpstr>
      <vt:lpstr>所在地</vt:lpstr>
      <vt:lpstr>上池袋</vt:lpstr>
      <vt:lpstr>振動規制法</vt:lpstr>
      <vt:lpstr>振動規制法金属加工機械</vt:lpstr>
      <vt:lpstr>振動規制法特定施設</vt:lpstr>
      <vt:lpstr>振動規制法木材加工機械</vt:lpstr>
      <vt:lpstr>数変更後１</vt:lpstr>
      <vt:lpstr>数変更後２</vt:lpstr>
      <vt:lpstr>数変更後３</vt:lpstr>
      <vt:lpstr>数変更前１</vt:lpstr>
      <vt:lpstr>数変更前２</vt:lpstr>
      <vt:lpstr>数変更前３</vt:lpstr>
      <vt:lpstr>西巣鴨</vt:lpstr>
      <vt:lpstr>西池袋</vt:lpstr>
      <vt:lpstr>千川</vt:lpstr>
      <vt:lpstr>千早</vt:lpstr>
      <vt:lpstr>巣鴨</vt:lpstr>
      <vt:lpstr>騒音・振動の別</vt:lpstr>
      <vt:lpstr>騒音規制法金属加工機械</vt:lpstr>
      <vt:lpstr>騒音規制法建設用資材製造機械</vt:lpstr>
      <vt:lpstr>騒音規制法特定施設</vt:lpstr>
      <vt:lpstr>騒音規制法木材加工機械</vt:lpstr>
      <vt:lpstr>池袋</vt:lpstr>
      <vt:lpstr>池袋本町</vt:lpstr>
      <vt:lpstr>丁目</vt:lpstr>
      <vt:lpstr>町名</vt:lpstr>
      <vt:lpstr>長崎</vt:lpstr>
      <vt:lpstr>添付資料</vt:lpstr>
      <vt:lpstr>東池袋</vt:lpstr>
      <vt:lpstr>特定施設の種類１ａ</vt:lpstr>
      <vt:lpstr>特定施設の種類１b</vt:lpstr>
      <vt:lpstr>特定施設の種類２ａ</vt:lpstr>
      <vt:lpstr>特定施設の種類２ｂ</vt:lpstr>
      <vt:lpstr>特定施設の種類３ａ</vt:lpstr>
      <vt:lpstr>特定施設の種類３ｂ</vt:lpstr>
      <vt:lpstr>届出者氏名</vt:lpstr>
      <vt:lpstr>届出者住所</vt:lpstr>
      <vt:lpstr>届出日</vt:lpstr>
      <vt:lpstr>南大塚</vt:lpstr>
      <vt:lpstr>南池袋</vt:lpstr>
      <vt:lpstr>南長崎</vt:lpstr>
      <vt:lpstr>北大塚</vt:lpstr>
      <vt:lpstr>目白</vt:lpstr>
      <vt:lpstr>要町</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正生</dc:creator>
  <cp:lastModifiedBy>宮﨑 正生</cp:lastModifiedBy>
  <cp:lastPrinted>2023-11-02T01:09:41Z</cp:lastPrinted>
  <dcterms:created xsi:type="dcterms:W3CDTF">2021-08-30T23:56:17Z</dcterms:created>
  <dcterms:modified xsi:type="dcterms:W3CDTF">2023-12-22T02:58:17Z</dcterms:modified>
</cp:coreProperties>
</file>