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comments4.xml" ContentType="application/vnd.openxmlformats-officedocument.spreadsheetml.comment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66925"/>
  <mc:AlternateContent xmlns:mc="http://schemas.openxmlformats.org/markup-compatibility/2006">
    <mc:Choice Requires="x15">
      <x15ac:absPath xmlns:x15ac="http://schemas.microsoft.com/office/spreadsheetml/2010/11/ac" url="X:\令和08年度（自動生成削除禁止）\S01 福祉部\04 障害福祉課\05 施設・事業者支援\09 事業所開設相談（区指定）\01 障害児通所支援施設\5 通知・資料等（３０年） (30年)\標準様式\届出書\参考　東京都様式\新規\"/>
    </mc:Choice>
  </mc:AlternateContent>
  <xr:revisionPtr revIDLastSave="0" documentId="13_ncr:1_{3345DF72-7301-4E33-ADBA-62376BE356E7}" xr6:coauthVersionLast="47" xr6:coauthVersionMax="47" xr10:uidLastSave="{00000000-0000-0000-0000-000000000000}"/>
  <bookViews>
    <workbookView xWindow="-120" yWindow="-120" windowWidth="20730" windowHeight="11040" xr2:uid="{00000000-000D-0000-FFFF-FFFF00000000}"/>
  </bookViews>
  <sheets>
    <sheet name="基本情報入力シート" sheetId="97" r:id="rId1"/>
    <sheet name="書類一覧" sheetId="96" r:id="rId2"/>
    <sheet name="指定申請書" sheetId="68" r:id="rId3"/>
    <sheet name="付表３－２" sheetId="27" state="hidden" r:id="rId4"/>
    <sheet name="付表１６_児童発達支援（重心外）" sheetId="95" r:id="rId5"/>
    <sheet name="付表１６_児童発達支援（重心）" sheetId="144" r:id="rId6"/>
    <sheet name="付表１６_放課後等デイサービス（重心外）" sheetId="145" r:id="rId7"/>
    <sheet name="付表１６_放課後等デイサービス（重心）" sheetId="146" r:id="rId8"/>
    <sheet name="付表１７_居宅訪問型児童発達支援" sheetId="85" r:id="rId9"/>
    <sheet name="付表１８_保育所等訪問支援" sheetId="84" r:id="rId10"/>
    <sheet name="★&lt;児童&gt;加算届提出書類一覧" sheetId="98" r:id="rId11"/>
    <sheet name="障害児通所　体制等状況一覧 " sheetId="99" r:id="rId12"/>
    <sheet name="（児発・放デイ）報酬算定区分" sheetId="102" r:id="rId13"/>
    <sheet name="（別添）医ケア報酬算定" sheetId="123" r:id="rId14"/>
    <sheet name="（基準該当）報酬算定区分" sheetId="101" r:id="rId15"/>
    <sheet name="児童指導員等加配加算" sheetId="105" r:id="rId16"/>
    <sheet name="専門的支援体制加算" sheetId="113" r:id="rId17"/>
    <sheet name="専門的支援実施加算" sheetId="114" r:id="rId18"/>
    <sheet name="（重心）看護職員加配加算" sheetId="106" r:id="rId19"/>
    <sheet name="福祉専門職員配置等加算" sheetId="100" r:id="rId20"/>
    <sheet name="栄養士加配加算" sheetId="107" r:id="rId21"/>
    <sheet name="食事提供加算" sheetId="108" r:id="rId22"/>
    <sheet name="（児発・居宅・保訪）強度行動障害児支援加算" sheetId="109" r:id="rId23"/>
    <sheet name="（放デイ）強度行動障害児支援加算" sheetId="110" r:id="rId24"/>
    <sheet name="（放デイ）個別サポート加算（Ⅰ）" sheetId="120" r:id="rId25"/>
    <sheet name="（重心・医ケア）送迎加算" sheetId="111" r:id="rId26"/>
    <sheet name="延長支援加算" sheetId="112" r:id="rId27"/>
    <sheet name="中核機能強化加算・中核機能強化事業所加算" sheetId="115" r:id="rId28"/>
    <sheet name="視覚・聴覚・言語機能障害児支援加算" sheetId="116" r:id="rId29"/>
    <sheet name="人工内耳装用児支援加算" sheetId="117" r:id="rId30"/>
    <sheet name="入浴支援加算届出書" sheetId="118" r:id="rId31"/>
    <sheet name="（共生型）体制強化加算・医療的ケア児支援加算" sheetId="119" r:id="rId32"/>
    <sheet name="訪問支援員特別加算" sheetId="121" r:id="rId33"/>
    <sheet name="支援プログラム公表届出書" sheetId="104" r:id="rId34"/>
    <sheet name="自己評価公表届出書" sheetId="103" state="hidden" r:id="rId35"/>
    <sheet name="参考様式２（社保・労保加入状況）" sheetId="124" r:id="rId36"/>
    <sheet name="参考様式３-1（管理者経歴書）" sheetId="127" r:id="rId37"/>
    <sheet name="参考様式３-2（児発管経歴書_事業①）" sheetId="128" r:id="rId38"/>
    <sheet name="参考様式３-2（児発管経歴書_事業②）" sheetId="140" r:id="rId39"/>
    <sheet name="参考様式３-2（児発管経歴書_事業③）" sheetId="141" r:id="rId40"/>
    <sheet name="参考様式３-2（児発管経歴書_事業④）" sheetId="147" r:id="rId41"/>
    <sheet name="参考様式３-2（児発管経歴書_事業⑤）" sheetId="143" r:id="rId42"/>
    <sheet name="参考様式３-2（児発管経歴書_事業⑥）" sheetId="142" r:id="rId43"/>
    <sheet name="参考様式４（実務経験証明書）" sheetId="129" r:id="rId44"/>
    <sheet name="参考様式４（実務経験証明書）リンクなし" sheetId="130" r:id="rId45"/>
    <sheet name="参考様式６（苦情解決措置概要）" sheetId="131" r:id="rId46"/>
    <sheet name="★勤務体制一覧表(数式有り）" sheetId="132" r:id="rId47"/>
    <sheet name="★勤務体制一覧表(数式なし）" sheetId="133" r:id="rId48"/>
    <sheet name="参考様式8（協力医療機関）" sheetId="134" r:id="rId49"/>
    <sheet name="参考様式７（非該当誓約書）" sheetId="135" r:id="rId50"/>
    <sheet name="収支予算書" sheetId="136" r:id="rId51"/>
    <sheet name="参考様式１０（耐震化）" sheetId="137" r:id="rId52"/>
    <sheet name="メールアドレスの登録 " sheetId="138" r:id="rId53"/>
    <sheet name="業務管理体制届出書" sheetId="139" r:id="rId54"/>
    <sheet name="事業開始届" sheetId="148" r:id="rId55"/>
  </sheets>
  <definedNames>
    <definedName name="_xlnm.Print_Area" localSheetId="31">'（共生型）体制強化加算・医療的ケア児支援加算'!$A$1:$H$23</definedName>
    <definedName name="_xlnm.Print_Area" localSheetId="22">'（児発・居宅・保訪）強度行動障害児支援加算'!$A$1:$I$17</definedName>
    <definedName name="_xlnm.Print_Area" localSheetId="18">'（重心）看護職員加配加算'!$A$1:$K$48</definedName>
    <definedName name="_xlnm.Print_Area" localSheetId="25">'（重心・医ケア）送迎加算'!$A$1:$G$23</definedName>
    <definedName name="_xlnm.Print_Area" localSheetId="13">'（別添）医ケア報酬算定'!$A$1:$AJ$22</definedName>
    <definedName name="_xlnm.Print_Area" localSheetId="23">'（放デイ）強度行動障害児支援加算'!$A$1:$H$20</definedName>
    <definedName name="_xlnm.Print_Area" localSheetId="24">'（放デイ）個別サポート加算（Ⅰ）'!$A$1:$H$15</definedName>
    <definedName name="_xlnm.Print_Area" localSheetId="20">栄養士加配加算!$A$1:$H$19</definedName>
    <definedName name="_xlnm.Print_Area" localSheetId="26">延長支援加算!$A$1:$M$17</definedName>
    <definedName name="_xlnm.Print_Area" localSheetId="0">基本情報入力シート!$A$1:$AA$121</definedName>
    <definedName name="_xlnm.Print_Area" localSheetId="53">業務管理体制届出書!$A$1:$AN$51</definedName>
    <definedName name="_xlnm.Print_Area" localSheetId="51">'参考様式１０（耐震化）'!$A$1:$AK$117</definedName>
    <definedName name="_xlnm.Print_Area" localSheetId="35">'参考様式２（社保・労保加入状況）'!$A$1:$P$47</definedName>
    <definedName name="_xlnm.Print_Area" localSheetId="43">'参考様式４（実務経験証明書）'!$A$1:$J$36</definedName>
    <definedName name="_xlnm.Print_Area" localSheetId="44">'参考様式４（実務経験証明書）リンクなし'!$A$1:$J$36</definedName>
    <definedName name="_xlnm.Print_Area" localSheetId="2">指定申請書!$A$1:$V$63</definedName>
    <definedName name="_xlnm.Print_Area" localSheetId="33">支援プログラム公表届出書!$A$1:$L$20</definedName>
    <definedName name="_xlnm.Print_Area" localSheetId="28">視覚・聴覚・言語機能障害児支援加算!$A$1:$AK$17</definedName>
    <definedName name="_xlnm.Print_Area" localSheetId="54">事業開始届!$A$1:$AA$56</definedName>
    <definedName name="_xlnm.Print_Area" localSheetId="15">児童指導員等加配加算!$A$1:$N$34</definedName>
    <definedName name="_xlnm.Print_Area" localSheetId="1">書類一覧!$A$1:$L$53</definedName>
    <definedName name="_xlnm.Print_Area" localSheetId="11">'障害児通所　体制等状況一覧 '!$A$1:$BN$225</definedName>
    <definedName name="_xlnm.Print_Area" localSheetId="21">食事提供加算!$A$1:$I$24</definedName>
    <definedName name="_xlnm.Print_Area" localSheetId="29">人工内耳装用児支援加算!$A$1:$I$25</definedName>
    <definedName name="_xlnm.Print_Area" localSheetId="17">専門的支援実施加算!$A$1:$J$19</definedName>
    <definedName name="_xlnm.Print_Area" localSheetId="16">専門的支援体制加算!$A$1:$N$27</definedName>
    <definedName name="_xlnm.Print_Area" localSheetId="27">中核機能強化加算・中核機能強化事業所加算!$A$1:$J$25</definedName>
    <definedName name="_xlnm.Print_Area" localSheetId="30">入浴支援加算届出書!$A$1:$H$15</definedName>
    <definedName name="_xlnm.Print_Area" localSheetId="5">'付表１６_児童発達支援（重心）'!$A$1:$M$125</definedName>
    <definedName name="_xlnm.Print_Area" localSheetId="4">'付表１６_児童発達支援（重心外）'!$A$1:$M$125</definedName>
    <definedName name="_xlnm.Print_Area" localSheetId="8">付表１７_居宅訪問型児童発達支援!$A$1:$M$77</definedName>
    <definedName name="_xlnm.Print_Area" localSheetId="9">付表１８_保育所等訪問支援!$A$1:$M$75</definedName>
    <definedName name="_xlnm.Print_Area" localSheetId="19">福祉専門職員配置等加算!$A$1:$J$40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9" i="148" l="1"/>
  <c r="U39" i="148" l="1"/>
  <c r="E9" i="137"/>
  <c r="K12" i="148"/>
  <c r="Q14" i="137"/>
  <c r="O52" i="148" l="1"/>
  <c r="S18" i="148"/>
  <c r="P18" i="148"/>
  <c r="I6" i="148"/>
  <c r="K16" i="148"/>
  <c r="S4" i="148"/>
  <c r="F29" i="96" l="1"/>
  <c r="F31" i="96"/>
  <c r="F30" i="96"/>
  <c r="F28" i="96"/>
  <c r="F27" i="96"/>
  <c r="F26" i="96"/>
  <c r="E5" i="68"/>
  <c r="L34" i="68" s="1"/>
  <c r="AL28" i="139"/>
  <c r="AJ28" i="139"/>
  <c r="AH28" i="139"/>
  <c r="AE28" i="139"/>
  <c r="L30" i="139"/>
  <c r="X8" i="137"/>
  <c r="L22" i="139"/>
  <c r="F61" i="135"/>
  <c r="F63" i="135"/>
  <c r="G5" i="127"/>
  <c r="L11" i="135"/>
  <c r="L7" i="135"/>
  <c r="D6" i="131"/>
  <c r="D13" i="131"/>
  <c r="D11" i="131"/>
  <c r="B10" i="142"/>
  <c r="B10" i="143"/>
  <c r="B10" i="147"/>
  <c r="B10" i="141"/>
  <c r="B10" i="140"/>
  <c r="B10" i="128"/>
  <c r="G13" i="129"/>
  <c r="G5" i="142"/>
  <c r="G5" i="143"/>
  <c r="G5" i="147"/>
  <c r="G5" i="141"/>
  <c r="G5" i="140"/>
  <c r="B8" i="142"/>
  <c r="B8" i="143"/>
  <c r="B8" i="147"/>
  <c r="B8" i="141"/>
  <c r="B8" i="140"/>
  <c r="B8" i="128"/>
  <c r="B10" i="127"/>
  <c r="B9" i="127"/>
  <c r="B8" i="127"/>
  <c r="E42" i="124"/>
  <c r="C9" i="115"/>
  <c r="C8" i="100"/>
  <c r="C6" i="106"/>
  <c r="D6" i="113"/>
  <c r="D6" i="105"/>
  <c r="D3" i="123"/>
  <c r="E3" i="144"/>
  <c r="E3" i="95"/>
  <c r="D9" i="102"/>
  <c r="D8" i="101"/>
  <c r="C7" i="115"/>
  <c r="A4" i="115" s="1"/>
  <c r="F43" i="144"/>
  <c r="Z7" i="99"/>
  <c r="Z110" i="99"/>
  <c r="Z79" i="99"/>
  <c r="Z43" i="99"/>
  <c r="O110" i="99"/>
  <c r="O79" i="99"/>
  <c r="S43" i="99"/>
  <c r="S7" i="99"/>
  <c r="BJ140" i="99"/>
  <c r="BJ139" i="99"/>
  <c r="BJ138" i="99"/>
  <c r="BJ137" i="99"/>
  <c r="BJ136" i="99"/>
  <c r="BJ135" i="99"/>
  <c r="BJ134" i="99"/>
  <c r="BJ133" i="99"/>
  <c r="BJ132" i="99"/>
  <c r="BJ131" i="99"/>
  <c r="BJ130" i="99"/>
  <c r="BJ129" i="99"/>
  <c r="BJ128" i="99"/>
  <c r="BJ127" i="99"/>
  <c r="BJ126" i="99"/>
  <c r="BJ125" i="99"/>
  <c r="BJ124" i="99"/>
  <c r="BJ123" i="99"/>
  <c r="BJ122" i="99"/>
  <c r="BJ121" i="99"/>
  <c r="BJ120" i="99"/>
  <c r="BJ119" i="99"/>
  <c r="BJ118" i="99"/>
  <c r="BJ117" i="99"/>
  <c r="BJ116" i="99"/>
  <c r="BJ115" i="99"/>
  <c r="BJ114" i="99"/>
  <c r="BJ113" i="99"/>
  <c r="BJ112" i="99"/>
  <c r="BJ111" i="99"/>
  <c r="BJ110" i="99"/>
  <c r="O43" i="99"/>
  <c r="O7" i="99"/>
  <c r="BJ78" i="99"/>
  <c r="BJ77" i="99"/>
  <c r="BJ76" i="99"/>
  <c r="BJ75" i="99"/>
  <c r="BJ74" i="99"/>
  <c r="BJ73" i="99"/>
  <c r="BJ72" i="99"/>
  <c r="BJ71" i="99"/>
  <c r="BJ70" i="99"/>
  <c r="BJ69" i="99"/>
  <c r="BJ68" i="99"/>
  <c r="BJ67" i="99"/>
  <c r="BJ66" i="99"/>
  <c r="BJ65" i="99"/>
  <c r="BJ64" i="99"/>
  <c r="BJ63" i="99"/>
  <c r="BJ62" i="99"/>
  <c r="BJ61" i="99"/>
  <c r="BJ60" i="99"/>
  <c r="BJ59" i="99"/>
  <c r="BJ58" i="99"/>
  <c r="BJ57" i="99"/>
  <c r="BJ56" i="99"/>
  <c r="BJ55" i="99"/>
  <c r="BJ54" i="99"/>
  <c r="BJ53" i="99"/>
  <c r="BJ52" i="99"/>
  <c r="BJ51" i="99"/>
  <c r="BJ50" i="99"/>
  <c r="BJ49" i="99"/>
  <c r="BJ48" i="99"/>
  <c r="BJ47" i="99"/>
  <c r="BJ46" i="99"/>
  <c r="BJ45" i="99"/>
  <c r="BJ44" i="99"/>
  <c r="BJ43" i="99"/>
  <c r="L76" i="97"/>
  <c r="D106" i="97"/>
  <c r="D98" i="97"/>
  <c r="D90" i="97"/>
  <c r="D82" i="97"/>
  <c r="D74" i="97"/>
  <c r="D66" i="97"/>
  <c r="L99" i="97"/>
  <c r="L97" i="97"/>
  <c r="L96" i="97"/>
  <c r="L95" i="97"/>
  <c r="L94" i="97"/>
  <c r="B9" i="147" s="1"/>
  <c r="T93" i="97"/>
  <c r="L93" i="97"/>
  <c r="L92" i="97"/>
  <c r="L84" i="97"/>
  <c r="L83" i="97"/>
  <c r="L78" i="97"/>
  <c r="T77" i="97"/>
  <c r="L77" i="97"/>
  <c r="L75" i="97"/>
  <c r="L73" i="97"/>
  <c r="G5" i="128" s="1"/>
  <c r="L72" i="97"/>
  <c r="L71" i="97"/>
  <c r="L69" i="97"/>
  <c r="L68" i="97"/>
  <c r="L67" i="97"/>
  <c r="B5" i="115" l="1"/>
  <c r="G21" i="146"/>
  <c r="C24" i="146"/>
  <c r="C25" i="146"/>
  <c r="C21" i="145"/>
  <c r="C19" i="85"/>
  <c r="C22" i="145"/>
  <c r="C21" i="146"/>
  <c r="D23" i="146"/>
  <c r="F23" i="146"/>
  <c r="T69" i="97" l="1"/>
  <c r="L70" i="97"/>
  <c r="B9" i="128" s="1"/>
  <c r="L46" i="97"/>
  <c r="T46" i="97"/>
  <c r="L48" i="97"/>
  <c r="L47" i="97"/>
  <c r="B6" i="128" l="1"/>
  <c r="B5" i="128"/>
  <c r="L79" i="97"/>
  <c r="B9" i="140" s="1"/>
  <c r="L80" i="97"/>
  <c r="L81" i="97"/>
  <c r="B6" i="147"/>
  <c r="B5" i="147"/>
  <c r="L85" i="97"/>
  <c r="D23" i="145" s="1"/>
  <c r="T85" i="97"/>
  <c r="F23" i="145" s="1"/>
  <c r="L86" i="97"/>
  <c r="L87" i="97"/>
  <c r="C25" i="145" s="1"/>
  <c r="L88" i="97"/>
  <c r="L89" i="97"/>
  <c r="G21" i="145" s="1"/>
  <c r="L91" i="97"/>
  <c r="C22" i="146" s="1"/>
  <c r="L100" i="97"/>
  <c r="C18" i="85" s="1"/>
  <c r="L101" i="97"/>
  <c r="D20" i="85" s="1"/>
  <c r="T101" i="97"/>
  <c r="F20" i="85" s="1"/>
  <c r="L102" i="97"/>
  <c r="L103" i="97"/>
  <c r="C22" i="85" s="1"/>
  <c r="L104" i="97"/>
  <c r="L105" i="97"/>
  <c r="L107" i="97"/>
  <c r="C19" i="84" s="1"/>
  <c r="L108" i="97"/>
  <c r="C18" i="84" s="1"/>
  <c r="L109" i="97"/>
  <c r="D20" i="84" s="1"/>
  <c r="T109" i="97"/>
  <c r="F20" i="84" s="1"/>
  <c r="L110" i="97"/>
  <c r="L111" i="97"/>
  <c r="C22" i="84" s="1"/>
  <c r="L112" i="97"/>
  <c r="L113" i="97"/>
  <c r="C16" i="146"/>
  <c r="B16" i="138"/>
  <c r="J14" i="137"/>
  <c r="D14" i="129"/>
  <c r="D13" i="129"/>
  <c r="C4" i="147"/>
  <c r="I11" i="104"/>
  <c r="C11" i="104"/>
  <c r="C6" i="120"/>
  <c r="C6" i="110"/>
  <c r="C6" i="109"/>
  <c r="D9" i="101"/>
  <c r="D10" i="102"/>
  <c r="C12" i="104"/>
  <c r="C8" i="117"/>
  <c r="C5" i="108"/>
  <c r="C5" i="107"/>
  <c r="D8" i="102"/>
  <c r="C9" i="84"/>
  <c r="C9" i="85"/>
  <c r="C12" i="146"/>
  <c r="C12" i="145"/>
  <c r="C12" i="144"/>
  <c r="C12" i="95"/>
  <c r="H3" i="146"/>
  <c r="H3" i="145"/>
  <c r="E4" i="144"/>
  <c r="E4" i="95"/>
  <c r="G10" i="84"/>
  <c r="C14" i="84"/>
  <c r="C14" i="85"/>
  <c r="C17" i="146"/>
  <c r="C17" i="145"/>
  <c r="C17" i="144"/>
  <c r="G10" i="85"/>
  <c r="G13" i="146"/>
  <c r="G13" i="145"/>
  <c r="G13" i="144"/>
  <c r="C17" i="95"/>
  <c r="C16" i="95"/>
  <c r="G13" i="95"/>
  <c r="D50" i="96"/>
  <c r="S33" i="139"/>
  <c r="S25" i="139"/>
  <c r="L31" i="139"/>
  <c r="L23" i="139"/>
  <c r="B20" i="138"/>
  <c r="B15" i="138"/>
  <c r="B14" i="138"/>
  <c r="Q17" i="137"/>
  <c r="Q18" i="137"/>
  <c r="Q19" i="137"/>
  <c r="B117" i="137"/>
  <c r="B116" i="137"/>
  <c r="B115" i="137"/>
  <c r="B114" i="137"/>
  <c r="B113" i="137"/>
  <c r="B112" i="137"/>
  <c r="B111" i="137"/>
  <c r="B110" i="137"/>
  <c r="B109" i="137"/>
  <c r="B108" i="137"/>
  <c r="B107" i="137"/>
  <c r="B106" i="137"/>
  <c r="B105" i="137"/>
  <c r="B104" i="137"/>
  <c r="B103" i="137"/>
  <c r="B102" i="137"/>
  <c r="B101" i="137"/>
  <c r="B100" i="137"/>
  <c r="B99" i="137"/>
  <c r="B98" i="137"/>
  <c r="B97" i="137"/>
  <c r="B96" i="137"/>
  <c r="B95" i="137"/>
  <c r="B94" i="137"/>
  <c r="B93" i="137"/>
  <c r="B92" i="137"/>
  <c r="B90" i="137"/>
  <c r="Q16" i="137"/>
  <c r="B91" i="137"/>
  <c r="X11" i="137"/>
  <c r="E11" i="137"/>
  <c r="E8" i="137"/>
  <c r="D3" i="136"/>
  <c r="J60" i="135"/>
  <c r="J62" i="135"/>
  <c r="A63" i="135"/>
  <c r="A62" i="135"/>
  <c r="F60" i="135"/>
  <c r="A61" i="135"/>
  <c r="A60" i="135"/>
  <c r="L57" i="135"/>
  <c r="L14" i="135"/>
  <c r="L13" i="135"/>
  <c r="L12" i="135"/>
  <c r="L9" i="135"/>
  <c r="L8" i="135"/>
  <c r="L10" i="135"/>
  <c r="D9" i="134"/>
  <c r="D7" i="134"/>
  <c r="F4" i="134"/>
  <c r="W10" i="132"/>
  <c r="D5" i="131"/>
  <c r="C4" i="142"/>
  <c r="C4" i="143"/>
  <c r="C4" i="141"/>
  <c r="C4" i="140"/>
  <c r="C4" i="128"/>
  <c r="B6" i="127"/>
  <c r="B5" i="127"/>
  <c r="C4" i="127"/>
  <c r="E44" i="124"/>
  <c r="E41" i="124"/>
  <c r="C7" i="104"/>
  <c r="E6" i="121"/>
  <c r="C6" i="104"/>
  <c r="Q28" i="121"/>
  <c r="O28" i="121"/>
  <c r="Q22" i="121"/>
  <c r="O22" i="121"/>
  <c r="Q16" i="121"/>
  <c r="O16" i="121"/>
  <c r="C24" i="145" l="1"/>
  <c r="B9" i="141"/>
  <c r="C21" i="84"/>
  <c r="B9" i="142"/>
  <c r="C21" i="85"/>
  <c r="B9" i="143"/>
  <c r="G18" i="84"/>
  <c r="G18" i="85"/>
  <c r="C21" i="95"/>
  <c r="F23" i="95"/>
  <c r="C25" i="95"/>
  <c r="D23" i="95"/>
  <c r="G21" i="95"/>
  <c r="C22" i="95"/>
  <c r="C24" i="95"/>
  <c r="C22" i="144"/>
  <c r="G21" i="144"/>
  <c r="C21" i="144"/>
  <c r="C25" i="144"/>
  <c r="C24" i="144"/>
  <c r="F23" i="144"/>
  <c r="D23" i="144"/>
  <c r="C6" i="119"/>
  <c r="C6" i="118"/>
  <c r="C5" i="117"/>
  <c r="C6" i="115"/>
  <c r="E6" i="112" l="1"/>
  <c r="C6" i="111"/>
  <c r="C6" i="100"/>
  <c r="I17" i="100"/>
  <c r="I13" i="100"/>
  <c r="D10" i="100"/>
  <c r="D9" i="100"/>
  <c r="C5" i="106"/>
  <c r="D11" i="100" l="1"/>
  <c r="G35" i="106" l="1"/>
  <c r="E35" i="106"/>
  <c r="H35" i="106" s="1"/>
  <c r="H19" i="106"/>
  <c r="F19" i="106"/>
  <c r="H14" i="106"/>
  <c r="F14" i="106"/>
  <c r="D4" i="114"/>
  <c r="D5" i="113"/>
  <c r="K16" i="113"/>
  <c r="I16" i="113"/>
  <c r="D5" i="105"/>
  <c r="K17" i="105"/>
  <c r="I17" i="105"/>
  <c r="D6" i="101"/>
  <c r="D5" i="123"/>
  <c r="U28" i="139" l="1"/>
  <c r="U29" i="139"/>
  <c r="M28" i="139"/>
  <c r="L27" i="139"/>
  <c r="AC26" i="139"/>
  <c r="P26" i="139"/>
  <c r="L21" i="139"/>
  <c r="L20" i="139"/>
  <c r="Z12" i="139"/>
  <c r="Z11" i="139"/>
  <c r="Z10" i="139"/>
  <c r="AQ5" i="123"/>
  <c r="G25" i="102"/>
  <c r="F25" i="102"/>
  <c r="H14" i="102"/>
  <c r="H15" i="102"/>
  <c r="H16" i="102"/>
  <c r="H17" i="102"/>
  <c r="H18" i="102"/>
  <c r="H19" i="102"/>
  <c r="H20" i="102"/>
  <c r="H21" i="102"/>
  <c r="H22" i="102"/>
  <c r="H23" i="102"/>
  <c r="H24" i="102"/>
  <c r="H13" i="102"/>
  <c r="D6" i="102"/>
  <c r="BJ9" i="99"/>
  <c r="BJ10" i="99"/>
  <c r="BJ11" i="99"/>
  <c r="BJ12" i="99"/>
  <c r="BJ13" i="99"/>
  <c r="BJ14" i="99"/>
  <c r="BJ15" i="99"/>
  <c r="BJ16" i="99"/>
  <c r="BJ17" i="99"/>
  <c r="BJ18" i="99"/>
  <c r="BJ19" i="99"/>
  <c r="BJ20" i="99"/>
  <c r="BJ21" i="99"/>
  <c r="BJ22" i="99"/>
  <c r="BJ23" i="99"/>
  <c r="BJ24" i="99"/>
  <c r="BJ25" i="99"/>
  <c r="BJ26" i="99"/>
  <c r="BJ27" i="99"/>
  <c r="BJ28" i="99"/>
  <c r="BJ29" i="99"/>
  <c r="BJ30" i="99"/>
  <c r="BJ31" i="99"/>
  <c r="BJ32" i="99"/>
  <c r="BJ33" i="99"/>
  <c r="BJ34" i="99"/>
  <c r="BJ35" i="99"/>
  <c r="BJ36" i="99"/>
  <c r="BJ37" i="99"/>
  <c r="BJ38" i="99"/>
  <c r="BJ39" i="99"/>
  <c r="BJ40" i="99"/>
  <c r="BJ41" i="99"/>
  <c r="BJ42" i="99"/>
  <c r="BJ79" i="99"/>
  <c r="BJ80" i="99"/>
  <c r="BJ81" i="99"/>
  <c r="BJ82" i="99"/>
  <c r="BJ83" i="99"/>
  <c r="BJ84" i="99"/>
  <c r="BJ85" i="99"/>
  <c r="BJ86" i="99"/>
  <c r="BJ87" i="99"/>
  <c r="BJ88" i="99"/>
  <c r="BJ89" i="99"/>
  <c r="BJ90" i="99"/>
  <c r="BJ91" i="99"/>
  <c r="BJ92" i="99"/>
  <c r="BJ93" i="99"/>
  <c r="BJ94" i="99"/>
  <c r="BJ95" i="99"/>
  <c r="BJ96" i="99"/>
  <c r="BJ97" i="99"/>
  <c r="BJ98" i="99"/>
  <c r="BJ99" i="99"/>
  <c r="BJ100" i="99"/>
  <c r="BJ101" i="99"/>
  <c r="BJ102" i="99"/>
  <c r="BJ103" i="99"/>
  <c r="BJ104" i="99"/>
  <c r="BJ105" i="99"/>
  <c r="BJ106" i="99"/>
  <c r="BJ107" i="99"/>
  <c r="BJ108" i="99"/>
  <c r="BJ109" i="99"/>
  <c r="BJ141" i="99"/>
  <c r="BJ142" i="99"/>
  <c r="BJ143" i="99"/>
  <c r="BJ144" i="99"/>
  <c r="BJ145" i="99"/>
  <c r="BJ146" i="99"/>
  <c r="BJ147" i="99"/>
  <c r="BJ148" i="99"/>
  <c r="BJ149" i="99"/>
  <c r="BJ150" i="99"/>
  <c r="BJ151" i="99"/>
  <c r="BJ152" i="99"/>
  <c r="BJ153" i="99"/>
  <c r="BJ154" i="99"/>
  <c r="BJ155" i="99"/>
  <c r="BJ156" i="99"/>
  <c r="BJ157" i="99"/>
  <c r="BJ158" i="99"/>
  <c r="BJ159" i="99"/>
  <c r="BJ160" i="99"/>
  <c r="BJ161" i="99"/>
  <c r="BJ162" i="99"/>
  <c r="BJ163" i="99"/>
  <c r="BJ164" i="99"/>
  <c r="BJ165" i="99"/>
  <c r="BJ166" i="99"/>
  <c r="BJ8" i="99"/>
  <c r="BJ7" i="99"/>
  <c r="BJ6" i="99"/>
  <c r="BJ214" i="99" l="1"/>
  <c r="BJ199" i="99"/>
  <c r="BJ198" i="99"/>
  <c r="BJ200" i="99"/>
  <c r="BJ167" i="99"/>
  <c r="BJ168" i="99"/>
  <c r="BJ216" i="99"/>
  <c r="BJ215" i="99"/>
  <c r="BJ184" i="99"/>
  <c r="BJ183" i="99"/>
  <c r="BJ182" i="99"/>
  <c r="BJ197" i="99"/>
  <c r="BJ181" i="99"/>
  <c r="BJ196" i="99"/>
  <c r="BJ195" i="99"/>
  <c r="BJ206" i="99"/>
  <c r="BJ174" i="99"/>
  <c r="BJ205" i="99"/>
  <c r="BJ213" i="99"/>
  <c r="BJ179" i="99"/>
  <c r="BJ222" i="99"/>
  <c r="BJ221" i="99"/>
  <c r="BJ189" i="99"/>
  <c r="BJ204" i="99"/>
  <c r="AQ6" i="123"/>
  <c r="BJ180" i="99"/>
  <c r="BJ173" i="99"/>
  <c r="BJ188" i="99"/>
  <c r="BJ219" i="99"/>
  <c r="BJ211" i="99"/>
  <c r="BJ190" i="99"/>
  <c r="BJ220" i="99"/>
  <c r="BJ172" i="99"/>
  <c r="BJ203" i="99"/>
  <c r="BJ187" i="99"/>
  <c r="BJ171" i="99"/>
  <c r="BJ218" i="99"/>
  <c r="BJ202" i="99"/>
  <c r="BJ186" i="99"/>
  <c r="BJ170" i="99"/>
  <c r="BJ217" i="99"/>
  <c r="BJ201" i="99"/>
  <c r="BJ185" i="99"/>
  <c r="BJ169" i="99"/>
  <c r="BJ212" i="99"/>
  <c r="BJ226" i="99"/>
  <c r="BJ194" i="99"/>
  <c r="BJ178" i="99"/>
  <c r="BJ209" i="99"/>
  <c r="BJ177" i="99"/>
  <c r="BJ224" i="99"/>
  <c r="BJ208" i="99"/>
  <c r="BJ192" i="99"/>
  <c r="BJ176" i="99"/>
  <c r="BJ210" i="99"/>
  <c r="BJ225" i="99"/>
  <c r="BJ193" i="99"/>
  <c r="BJ223" i="99"/>
  <c r="BJ207" i="99"/>
  <c r="BJ191" i="99"/>
  <c r="BJ175" i="99"/>
  <c r="H25" i="102"/>
  <c r="AQ11" i="123" l="1"/>
  <c r="AQ27" i="123"/>
  <c r="AQ13" i="123"/>
  <c r="AQ14" i="123"/>
  <c r="AQ12" i="123"/>
  <c r="AQ28" i="123"/>
  <c r="AQ29" i="123"/>
  <c r="AQ30" i="123"/>
  <c r="AQ15" i="123"/>
  <c r="AQ31" i="123"/>
  <c r="AQ17" i="123"/>
  <c r="AQ33" i="123"/>
  <c r="AQ19" i="123"/>
  <c r="AQ35" i="123"/>
  <c r="AQ20" i="123"/>
  <c r="AQ36" i="123"/>
  <c r="AQ21" i="123"/>
  <c r="AQ37" i="123"/>
  <c r="AQ22" i="123"/>
  <c r="AQ7" i="123"/>
  <c r="AQ23" i="123"/>
  <c r="AQ10" i="123"/>
  <c r="AQ26" i="123"/>
  <c r="AQ8" i="123"/>
  <c r="AQ24" i="123"/>
  <c r="AQ16" i="123"/>
  <c r="AQ32" i="123"/>
  <c r="AQ34" i="123"/>
  <c r="AQ9" i="123"/>
  <c r="AQ25" i="123"/>
  <c r="AQ18" i="123"/>
  <c r="AS7" i="123" l="1"/>
  <c r="AR7" i="123"/>
  <c r="AS12" i="123"/>
  <c r="AR12" i="123"/>
  <c r="AS27" i="123"/>
  <c r="AR27" i="123"/>
  <c r="AS20" i="123"/>
  <c r="AR20" i="123"/>
  <c r="AS31" i="123"/>
  <c r="AR31" i="123"/>
  <c r="AS14" i="123"/>
  <c r="AR14" i="123"/>
  <c r="AS11" i="123"/>
  <c r="AR11" i="123"/>
  <c r="AR25" i="123"/>
  <c r="AS25" i="123"/>
  <c r="AS19" i="123"/>
  <c r="AR19" i="123"/>
  <c r="AR15" i="123"/>
  <c r="AS15" i="123"/>
  <c r="AS28" i="123"/>
  <c r="AR28" i="123"/>
  <c r="AS13" i="123"/>
  <c r="AR13" i="123"/>
  <c r="AS21" i="123"/>
  <c r="AR21" i="123"/>
  <c r="AS18" i="123"/>
  <c r="AR18" i="123"/>
  <c r="AR9" i="123"/>
  <c r="AS9" i="123"/>
  <c r="AS34" i="123"/>
  <c r="AR34" i="123"/>
  <c r="AS33" i="123"/>
  <c r="AR33" i="123"/>
  <c r="AS16" i="123"/>
  <c r="AR16" i="123"/>
  <c r="AR8" i="123"/>
  <c r="AS8" i="123"/>
  <c r="AS26" i="123"/>
  <c r="AR26" i="123"/>
  <c r="AS30" i="123"/>
  <c r="AR30" i="123"/>
  <c r="AS23" i="123"/>
  <c r="AR23" i="123"/>
  <c r="AS22" i="123"/>
  <c r="AR22" i="123"/>
  <c r="AS37" i="123"/>
  <c r="AR37" i="123"/>
  <c r="AS36" i="123"/>
  <c r="AR36" i="123"/>
  <c r="AS35" i="123"/>
  <c r="AR35" i="123"/>
  <c r="AR32" i="123"/>
  <c r="AS32" i="123"/>
  <c r="AR17" i="123"/>
  <c r="AS17" i="123"/>
  <c r="AS24" i="123"/>
  <c r="AR24" i="123"/>
  <c r="AS10" i="123"/>
  <c r="AR10" i="123"/>
  <c r="AS29" i="123"/>
  <c r="AR29" i="123"/>
  <c r="AT7" i="123" l="1" a="1"/>
  <c r="AH6" i="123" l="1"/>
  <c r="AI6" i="123"/>
  <c r="AH7" i="123"/>
  <c r="AI7" i="123"/>
  <c r="AG7" i="123"/>
  <c r="AG6" i="123"/>
  <c r="AT7" i="123"/>
  <c r="E6" i="123" s="1"/>
  <c r="F6" i="123"/>
  <c r="V6" i="123"/>
  <c r="H7" i="123"/>
  <c r="X7" i="123"/>
  <c r="H6" i="123"/>
  <c r="Z7" i="123"/>
  <c r="Y6" i="123"/>
  <c r="AA7" i="123"/>
  <c r="J6" i="123"/>
  <c r="AC7" i="123"/>
  <c r="G6" i="123"/>
  <c r="W6" i="123"/>
  <c r="I7" i="123"/>
  <c r="Y7" i="123"/>
  <c r="X6" i="123"/>
  <c r="J7" i="123"/>
  <c r="I6" i="123"/>
  <c r="K7" i="123"/>
  <c r="Z6" i="123"/>
  <c r="L7" i="123"/>
  <c r="AB7" i="123"/>
  <c r="AB6" i="123"/>
  <c r="K6" i="123"/>
  <c r="M6" i="123"/>
  <c r="N6" i="123"/>
  <c r="AD6" i="123"/>
  <c r="P7" i="123"/>
  <c r="AF7" i="123"/>
  <c r="O6" i="123"/>
  <c r="AE6" i="123"/>
  <c r="Q7" i="123"/>
  <c r="P6" i="123"/>
  <c r="AF6" i="123"/>
  <c r="R7" i="123"/>
  <c r="W7" i="123"/>
  <c r="Q6" i="123"/>
  <c r="S7" i="123"/>
  <c r="G7" i="123"/>
  <c r="M7" i="123"/>
  <c r="N7" i="123"/>
  <c r="R6" i="123"/>
  <c r="T7" i="123"/>
  <c r="E7" i="123"/>
  <c r="U6" i="123"/>
  <c r="AD7" i="123"/>
  <c r="S6" i="123"/>
  <c r="U7" i="123"/>
  <c r="O7" i="123"/>
  <c r="AE7" i="123"/>
  <c r="T6" i="123"/>
  <c r="F7" i="123"/>
  <c r="V7" i="123"/>
  <c r="AA6" i="123"/>
  <c r="L6" i="123"/>
  <c r="AC6" i="123"/>
  <c r="C13" i="84" l="1"/>
  <c r="F12" i="84"/>
  <c r="D12" i="84"/>
  <c r="C13" i="85"/>
  <c r="F12" i="85"/>
  <c r="D12" i="85"/>
  <c r="C11" i="84"/>
  <c r="C10" i="84"/>
  <c r="C8" i="84"/>
  <c r="C4" i="84"/>
  <c r="C3" i="84"/>
  <c r="I42" i="85"/>
  <c r="D42" i="85"/>
  <c r="F32" i="85"/>
  <c r="C11" i="85"/>
  <c r="C10" i="85"/>
  <c r="C8" i="85"/>
  <c r="C4" i="85"/>
  <c r="C3" i="85"/>
  <c r="F78" i="146"/>
  <c r="H69" i="146"/>
  <c r="I47" i="146"/>
  <c r="D47" i="146"/>
  <c r="F43" i="146"/>
  <c r="F15" i="146"/>
  <c r="D15" i="146"/>
  <c r="C14" i="146"/>
  <c r="C13" i="146"/>
  <c r="C11" i="146"/>
  <c r="C7" i="146"/>
  <c r="C6" i="146"/>
  <c r="F78" i="145"/>
  <c r="H69" i="145"/>
  <c r="I47" i="145"/>
  <c r="D47" i="145"/>
  <c r="F43" i="145"/>
  <c r="C16" i="145"/>
  <c r="F15" i="145"/>
  <c r="D15" i="145"/>
  <c r="C14" i="145"/>
  <c r="C13" i="145"/>
  <c r="C11" i="145"/>
  <c r="C7" i="145"/>
  <c r="C6" i="145"/>
  <c r="F78" i="144"/>
  <c r="H69" i="144"/>
  <c r="I47" i="144"/>
  <c r="D47" i="144"/>
  <c r="C16" i="144"/>
  <c r="F15" i="144"/>
  <c r="D15" i="144"/>
  <c r="C14" i="144"/>
  <c r="C13" i="144"/>
  <c r="C11" i="144"/>
  <c r="C7" i="144"/>
  <c r="C6" i="144"/>
  <c r="F78" i="95"/>
  <c r="H69" i="95"/>
  <c r="I47" i="95"/>
  <c r="D47" i="95"/>
  <c r="F43" i="95"/>
  <c r="B5" i="140" l="1"/>
  <c r="F15" i="95"/>
  <c r="D15" i="95"/>
  <c r="C14" i="95"/>
  <c r="C13" i="95"/>
  <c r="C11" i="95"/>
  <c r="C7" i="95"/>
  <c r="C6" i="95"/>
  <c r="D29" i="68" l="1"/>
  <c r="D28" i="68"/>
  <c r="O23" i="68"/>
  <c r="H23" i="68"/>
  <c r="H24" i="68"/>
  <c r="E23" i="68"/>
  <c r="D27" i="68"/>
  <c r="D26" i="68"/>
  <c r="G25" i="68"/>
  <c r="E25" i="68"/>
  <c r="D22" i="68"/>
  <c r="F21" i="68"/>
  <c r="D19" i="68"/>
  <c r="D18" i="68"/>
  <c r="G17" i="68"/>
  <c r="E17" i="68"/>
  <c r="D16" i="68"/>
  <c r="E20" i="68"/>
  <c r="D15" i="68"/>
  <c r="K10" i="68"/>
  <c r="K9" i="68"/>
  <c r="K8" i="68"/>
  <c r="C6" i="96"/>
  <c r="G30" i="68" l="1"/>
  <c r="F5" i="84"/>
  <c r="F8" i="145"/>
  <c r="F5" i="85"/>
  <c r="F8" i="144"/>
  <c r="F8" i="146"/>
  <c r="F8" i="95"/>
  <c r="E30" i="68"/>
  <c r="D5" i="84"/>
  <c r="D8" i="145"/>
  <c r="D5" i="85"/>
  <c r="D8" i="144"/>
  <c r="D8" i="146"/>
  <c r="D8" i="95"/>
  <c r="D31" i="68" l="1"/>
  <c r="C10" i="104"/>
  <c r="X9" i="137"/>
  <c r="F5" i="134"/>
  <c r="C6" i="85"/>
  <c r="C6" i="84"/>
  <c r="C9" i="144"/>
  <c r="C9" i="146"/>
  <c r="C9" i="145"/>
  <c r="C9" i="95"/>
  <c r="D32" i="68"/>
  <c r="C10" i="145"/>
  <c r="C10" i="144"/>
  <c r="C10" i="146"/>
  <c r="C10" i="95"/>
  <c r="B6" i="140"/>
  <c r="B6" i="143"/>
  <c r="B6" i="141"/>
  <c r="B5" i="143"/>
  <c r="B5" i="142"/>
  <c r="B5" i="141"/>
  <c r="B6" i="142"/>
  <c r="Z15" i="136"/>
  <c r="X15" i="136"/>
  <c r="V15" i="136"/>
  <c r="T15" i="136"/>
  <c r="R15" i="136"/>
  <c r="P15" i="136"/>
  <c r="N15" i="136"/>
  <c r="L15" i="136"/>
  <c r="J15" i="136"/>
  <c r="H15" i="136"/>
  <c r="F15" i="136"/>
  <c r="F16" i="136" s="1"/>
  <c r="D15" i="136"/>
  <c r="D16" i="136" s="1"/>
  <c r="AB14" i="136"/>
  <c r="AB13" i="136"/>
  <c r="AB12" i="136"/>
  <c r="AB11" i="136"/>
  <c r="AB10" i="136"/>
  <c r="Z9" i="136"/>
  <c r="Z8" i="136"/>
  <c r="X8" i="136"/>
  <c r="X9" i="136" s="1"/>
  <c r="V8" i="136"/>
  <c r="V9" i="136" s="1"/>
  <c r="V16" i="136" s="1"/>
  <c r="T8" i="136"/>
  <c r="T9" i="136" s="1"/>
  <c r="R8" i="136"/>
  <c r="R9" i="136" s="1"/>
  <c r="P8" i="136"/>
  <c r="P9" i="136" s="1"/>
  <c r="P16" i="136" s="1"/>
  <c r="N8" i="136"/>
  <c r="N9" i="136" s="1"/>
  <c r="N16" i="136" s="1"/>
  <c r="L8" i="136"/>
  <c r="L9" i="136" s="1"/>
  <c r="J8" i="136"/>
  <c r="J9" i="136" s="1"/>
  <c r="J16" i="136" s="1"/>
  <c r="H8" i="136"/>
  <c r="H9" i="136" s="1"/>
  <c r="Z6" i="136"/>
  <c r="X6" i="136"/>
  <c r="V6" i="136"/>
  <c r="T6" i="136"/>
  <c r="R6" i="136"/>
  <c r="P6" i="136"/>
  <c r="N6" i="136"/>
  <c r="L6" i="136"/>
  <c r="J6" i="136"/>
  <c r="H6" i="136"/>
  <c r="F6" i="136"/>
  <c r="D6" i="136"/>
  <c r="AB5" i="136"/>
  <c r="AB4" i="136"/>
  <c r="BB28" i="132"/>
  <c r="BB27" i="132"/>
  <c r="BA25" i="132"/>
  <c r="AZ25" i="132"/>
  <c r="AY25" i="132"/>
  <c r="AX25" i="132"/>
  <c r="AW25" i="132"/>
  <c r="AV25" i="132"/>
  <c r="AU25" i="132"/>
  <c r="AT25" i="132"/>
  <c r="AS25" i="132"/>
  <c r="AR25" i="132"/>
  <c r="AQ25" i="132"/>
  <c r="AP25" i="132"/>
  <c r="AO25" i="132"/>
  <c r="AN25" i="132"/>
  <c r="AM25" i="132"/>
  <c r="AL25" i="132"/>
  <c r="AK25" i="132"/>
  <c r="AJ25" i="132"/>
  <c r="AI25" i="132"/>
  <c r="AH25" i="132"/>
  <c r="AG25" i="132"/>
  <c r="AF25" i="132"/>
  <c r="AE25" i="132"/>
  <c r="AD25" i="132"/>
  <c r="AC25" i="132"/>
  <c r="AB25" i="132"/>
  <c r="AA25" i="132"/>
  <c r="Z25" i="132"/>
  <c r="BB24" i="132"/>
  <c r="BE24" i="132" s="1"/>
  <c r="BH24" i="132" s="1"/>
  <c r="BB23" i="132"/>
  <c r="BE23" i="132" s="1"/>
  <c r="BH23" i="132" s="1"/>
  <c r="BB22" i="132"/>
  <c r="BE22" i="132" s="1"/>
  <c r="BH22" i="132" s="1"/>
  <c r="BB21" i="132"/>
  <c r="BE21" i="132" s="1"/>
  <c r="BH21" i="132" s="1"/>
  <c r="BB20" i="132"/>
  <c r="BE20" i="132" s="1"/>
  <c r="BH20" i="132" s="1"/>
  <c r="BB19" i="132"/>
  <c r="BE19" i="132" s="1"/>
  <c r="BH19" i="132" s="1"/>
  <c r="BB18" i="132"/>
  <c r="BE18" i="132" s="1"/>
  <c r="BH18" i="132" s="1"/>
  <c r="BB17" i="132"/>
  <c r="BE17" i="132" s="1"/>
  <c r="BH17" i="132" s="1"/>
  <c r="BB16" i="132"/>
  <c r="BE16" i="132" s="1"/>
  <c r="BH16" i="132" s="1"/>
  <c r="BB15" i="132"/>
  <c r="BE15" i="132" s="1"/>
  <c r="BH15" i="132" s="1"/>
  <c r="AJ16" i="123"/>
  <c r="X15" i="123"/>
  <c r="F15" i="123"/>
  <c r="AI14" i="123"/>
  <c r="AH14" i="123"/>
  <c r="AG14" i="123"/>
  <c r="AF14" i="123"/>
  <c r="AE14" i="123"/>
  <c r="AD14" i="123"/>
  <c r="AC14" i="123"/>
  <c r="AB14" i="123"/>
  <c r="AA14" i="123"/>
  <c r="Z14" i="123"/>
  <c r="Y14" i="123"/>
  <c r="X14" i="123"/>
  <c r="W14" i="123"/>
  <c r="V14" i="123"/>
  <c r="U14" i="123"/>
  <c r="T14" i="123"/>
  <c r="S14" i="123"/>
  <c r="R14" i="123"/>
  <c r="Q14" i="123"/>
  <c r="P14" i="123"/>
  <c r="O14" i="123"/>
  <c r="N14" i="123"/>
  <c r="M14" i="123"/>
  <c r="L14" i="123"/>
  <c r="K14" i="123"/>
  <c r="J14" i="123"/>
  <c r="I14" i="123"/>
  <c r="H14" i="123"/>
  <c r="G14" i="123"/>
  <c r="F14" i="123"/>
  <c r="E14" i="123"/>
  <c r="AI13" i="123"/>
  <c r="AH13" i="123"/>
  <c r="AG13" i="123"/>
  <c r="AF13" i="123"/>
  <c r="AE13" i="123"/>
  <c r="AD13" i="123"/>
  <c r="AC13" i="123"/>
  <c r="AB13" i="123"/>
  <c r="AA13" i="123"/>
  <c r="Z13" i="123"/>
  <c r="Y13" i="123"/>
  <c r="X13" i="123"/>
  <c r="W13" i="123"/>
  <c r="V13" i="123"/>
  <c r="U13" i="123"/>
  <c r="T13" i="123"/>
  <c r="S13" i="123"/>
  <c r="R13" i="123"/>
  <c r="Q13" i="123"/>
  <c r="P13" i="123"/>
  <c r="O13" i="123"/>
  <c r="N13" i="123"/>
  <c r="M13" i="123"/>
  <c r="L13" i="123"/>
  <c r="K13" i="123"/>
  <c r="J13" i="123"/>
  <c r="I13" i="123"/>
  <c r="H13" i="123"/>
  <c r="G13" i="123"/>
  <c r="F13" i="123"/>
  <c r="E13" i="123"/>
  <c r="AI12" i="123"/>
  <c r="AH12" i="123"/>
  <c r="AH15" i="123" s="1"/>
  <c r="AG12" i="123"/>
  <c r="AF12" i="123"/>
  <c r="AE12" i="123"/>
  <c r="AD12" i="123"/>
  <c r="AC12" i="123"/>
  <c r="AB12" i="123"/>
  <c r="AA12" i="123"/>
  <c r="Z12" i="123"/>
  <c r="Y12" i="123"/>
  <c r="X12" i="123"/>
  <c r="W12" i="123"/>
  <c r="V12" i="123"/>
  <c r="U12" i="123"/>
  <c r="T12" i="123"/>
  <c r="S12" i="123"/>
  <c r="R12" i="123"/>
  <c r="Q12" i="123"/>
  <c r="P12" i="123"/>
  <c r="O12" i="123"/>
  <c r="N12" i="123"/>
  <c r="M12" i="123"/>
  <c r="L12" i="123"/>
  <c r="K12" i="123"/>
  <c r="J12" i="123"/>
  <c r="I12" i="123"/>
  <c r="H12" i="123"/>
  <c r="G12" i="123"/>
  <c r="F12" i="123"/>
  <c r="E12" i="123"/>
  <c r="AI11" i="123"/>
  <c r="AH11" i="123"/>
  <c r="AG11" i="123"/>
  <c r="AF11" i="123"/>
  <c r="AE11" i="123"/>
  <c r="AD11" i="123"/>
  <c r="AC11" i="123"/>
  <c r="AB11" i="123"/>
  <c r="AA11" i="123"/>
  <c r="Z11" i="123"/>
  <c r="Y11" i="123"/>
  <c r="X11" i="123"/>
  <c r="W11" i="123"/>
  <c r="V11" i="123"/>
  <c r="U11" i="123"/>
  <c r="T11" i="123"/>
  <c r="S11" i="123"/>
  <c r="R11" i="123"/>
  <c r="Q11" i="123"/>
  <c r="P11" i="123"/>
  <c r="O11" i="123"/>
  <c r="N11" i="123"/>
  <c r="M11" i="123"/>
  <c r="L11" i="123"/>
  <c r="K11" i="123"/>
  <c r="J11" i="123"/>
  <c r="I11" i="123"/>
  <c r="H11" i="123"/>
  <c r="G11" i="123"/>
  <c r="F11" i="123"/>
  <c r="E11" i="123"/>
  <c r="G15" i="123" l="1"/>
  <c r="T16" i="136"/>
  <c r="BH25" i="132"/>
  <c r="S15" i="123"/>
  <c r="Q15" i="123"/>
  <c r="H15" i="123"/>
  <c r="I15" i="123"/>
  <c r="Y15" i="123"/>
  <c r="L16" i="136"/>
  <c r="V15" i="123"/>
  <c r="E15" i="123"/>
  <c r="K15" i="123"/>
  <c r="L15" i="123"/>
  <c r="M15" i="123"/>
  <c r="AG15" i="123"/>
  <c r="R15" i="123"/>
  <c r="U15" i="123"/>
  <c r="AA15" i="123"/>
  <c r="AB15" i="123"/>
  <c r="X16" i="136"/>
  <c r="T15" i="123"/>
  <c r="W15" i="123"/>
  <c r="O15" i="123"/>
  <c r="AE15" i="123"/>
  <c r="I18" i="123"/>
  <c r="Z18" i="123" s="1"/>
  <c r="P15" i="123"/>
  <c r="AF15" i="123"/>
  <c r="AD15" i="123"/>
  <c r="AI15" i="123"/>
  <c r="AJ11" i="123"/>
  <c r="AB6" i="136"/>
  <c r="R16" i="136"/>
  <c r="AB15" i="136"/>
  <c r="N15" i="123"/>
  <c r="Z16" i="136"/>
  <c r="J15" i="123"/>
  <c r="Z15" i="123"/>
  <c r="AC15" i="123"/>
  <c r="AB9" i="136"/>
  <c r="H16" i="136"/>
  <c r="AB8" i="136"/>
  <c r="F3" i="136"/>
  <c r="H3" i="136" s="1"/>
  <c r="J3" i="136" s="1"/>
  <c r="L3" i="136" s="1"/>
  <c r="N3" i="136" s="1"/>
  <c r="P3" i="136" s="1"/>
  <c r="R3" i="136" s="1"/>
  <c r="T3" i="136" s="1"/>
  <c r="V3" i="136" s="1"/>
  <c r="X3" i="136" s="1"/>
  <c r="Z3" i="136" s="1"/>
  <c r="BB25" i="132"/>
  <c r="BE25" i="132"/>
  <c r="AJ15" i="123" l="1"/>
  <c r="AB16" i="1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L17" authorId="0" shapeId="0" xr:uid="{00000000-0006-0000-0000-000001000000}">
      <text>
        <r>
          <rPr>
            <b/>
            <sz val="9"/>
            <color indexed="81"/>
            <rFont val="MS P ゴシック"/>
            <family val="3"/>
            <charset val="128"/>
          </rPr>
          <t>豊島区:</t>
        </r>
        <r>
          <rPr>
            <sz val="9"/>
            <color indexed="81"/>
            <rFont val="MS P ゴシック"/>
            <family val="3"/>
            <charset val="128"/>
          </rPr>
          <t xml:space="preserve">
登記簿謄本の法人所在地の記載内容と相違なくご入力ください</t>
        </r>
      </text>
    </comment>
    <comment ref="L19" authorId="0" shapeId="0" xr:uid="{00000000-0006-0000-0000-000002000000}">
      <text>
        <r>
          <rPr>
            <b/>
            <sz val="9"/>
            <color indexed="81"/>
            <rFont val="MS P ゴシック"/>
            <family val="3"/>
            <charset val="128"/>
          </rPr>
          <t>豊島区:</t>
        </r>
        <r>
          <rPr>
            <sz val="9"/>
            <color indexed="81"/>
            <rFont val="MS P ゴシック"/>
            <family val="3"/>
            <charset val="128"/>
          </rPr>
          <t xml:space="preserve">
登記簿謄本の法人所在地の記載内容と相違なくご入力ください</t>
        </r>
      </text>
    </comment>
    <comment ref="L21" authorId="0" shapeId="0" xr:uid="{00000000-0006-0000-0000-000003000000}">
      <text>
        <r>
          <rPr>
            <b/>
            <sz val="9"/>
            <color indexed="81"/>
            <rFont val="MS P ゴシック"/>
            <family val="3"/>
            <charset val="128"/>
          </rPr>
          <t>豊島区:</t>
        </r>
        <r>
          <rPr>
            <sz val="9"/>
            <color indexed="81"/>
            <rFont val="MS P ゴシック"/>
            <family val="3"/>
            <charset val="128"/>
          </rPr>
          <t xml:space="preserve">
登記簿謄本の法人代表者名と相違なくご入力ください</t>
        </r>
      </text>
    </comment>
    <comment ref="L25" authorId="0" shapeId="0" xr:uid="{00000000-0006-0000-0000-000004000000}">
      <text>
        <r>
          <rPr>
            <b/>
            <sz val="9"/>
            <color indexed="81"/>
            <rFont val="MS P ゴシック"/>
            <family val="3"/>
            <charset val="128"/>
          </rPr>
          <t>豊島区:</t>
        </r>
        <r>
          <rPr>
            <sz val="9"/>
            <color indexed="81"/>
            <rFont val="MS P ゴシック"/>
            <family val="3"/>
            <charset val="128"/>
          </rPr>
          <t xml:space="preserve">
該当する法人種別を選択してください</t>
        </r>
      </text>
    </comment>
    <comment ref="L35" authorId="0" shapeId="0" xr:uid="{00000000-0006-0000-0000-000005000000}">
      <text>
        <r>
          <rPr>
            <b/>
            <sz val="9"/>
            <color indexed="81"/>
            <rFont val="MS P ゴシック"/>
            <family val="3"/>
            <charset val="128"/>
          </rPr>
          <t>豊島区:</t>
        </r>
        <r>
          <rPr>
            <sz val="9"/>
            <color indexed="81"/>
            <rFont val="MS P ゴシック"/>
            <family val="3"/>
            <charset val="128"/>
          </rPr>
          <t xml:space="preserve">
登記簿謄本の法人代表者職名と相違なくご入力ください</t>
        </r>
      </text>
    </comment>
    <comment ref="L37" authorId="0" shapeId="0" xr:uid="{00000000-0006-0000-0000-000006000000}">
      <text>
        <r>
          <rPr>
            <b/>
            <sz val="9"/>
            <color indexed="81"/>
            <rFont val="MS P ゴシック"/>
            <family val="3"/>
            <charset val="128"/>
          </rPr>
          <t>豊島区:</t>
        </r>
        <r>
          <rPr>
            <sz val="9"/>
            <color indexed="81"/>
            <rFont val="MS P ゴシック"/>
            <family val="3"/>
            <charset val="128"/>
          </rPr>
          <t xml:space="preserve">
登記簿謄本の法人代表者名と相違なくご入力ください</t>
        </r>
      </text>
    </comment>
    <comment ref="L50" authorId="0" shapeId="0" xr:uid="{00000000-0006-0000-0000-000007000000}">
      <text>
        <r>
          <rPr>
            <b/>
            <sz val="9"/>
            <color indexed="81"/>
            <rFont val="MS P ゴシック"/>
            <family val="3"/>
            <charset val="128"/>
          </rPr>
          <t>豊島区:</t>
        </r>
        <r>
          <rPr>
            <sz val="9"/>
            <color indexed="81"/>
            <rFont val="MS P ゴシック"/>
            <family val="3"/>
            <charset val="128"/>
          </rPr>
          <t xml:space="preserve">
＜児童発達支援及び放課後等デイサービスを行う場合＞
・主として通わせる児童の障害の種別が「重症心身障害以外」→（重心外）
・主として通わせる児童の障害の種別が「重症心身障害」→（重心）
を選択してください。
（※以下〇〇～○○まで同様。）
</t>
        </r>
        <r>
          <rPr>
            <b/>
            <sz val="9"/>
            <color indexed="81"/>
            <rFont val="MS P ゴシック"/>
            <family val="3"/>
            <charset val="128"/>
          </rPr>
          <t xml:space="preserve">
※申請を行う事業等の種別①～⑥については、同じ選択肢を選ばないでください。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G16" authorId="0" shapeId="0" xr:uid="{00000000-0006-0000-2100-000001000000}">
      <text>
        <r>
          <rPr>
            <b/>
            <sz val="9"/>
            <color indexed="81"/>
            <rFont val="MS P ゴシック"/>
            <family val="3"/>
            <charset val="128"/>
          </rPr>
          <t>豊島区:</t>
        </r>
        <r>
          <rPr>
            <sz val="9"/>
            <color indexed="81"/>
            <rFont val="MS P ゴシック"/>
            <family val="3"/>
            <charset val="128"/>
          </rPr>
          <t xml:space="preserve">
該当する場合は、（）内に具体的な方法を記載してください。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U12" authorId="0" shapeId="0" xr:uid="{00000000-0006-0000-2E00-000001000000}">
      <text>
        <r>
          <rPr>
            <b/>
            <sz val="9"/>
            <color indexed="81"/>
            <rFont val="MS P ゴシック"/>
            <family val="3"/>
            <charset val="128"/>
          </rPr>
          <t>福祉専門職員配置加算の要件として、①有資格者、➁勤続年数3年以上、③他の福祉サービスとの常勤兼務の場合は選択してください。</t>
        </r>
      </text>
    </comment>
    <comment ref="V12" authorId="0" shapeId="0" xr:uid="{00000000-0006-0000-2E00-000002000000}">
      <text>
        <r>
          <rPr>
            <b/>
            <sz val="9"/>
            <color indexed="81"/>
            <rFont val="MS P ゴシック"/>
            <family val="3"/>
            <charset val="128"/>
          </rPr>
          <t>児童福祉事業への従事年数を選んでください。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U12" authorId="0" shapeId="0" xr:uid="{00000000-0006-0000-2F00-000001000000}">
      <text>
        <r>
          <rPr>
            <b/>
            <sz val="9"/>
            <color indexed="81"/>
            <rFont val="MS P ゴシック"/>
            <family val="3"/>
            <charset val="128"/>
          </rPr>
          <t>福祉専門職員配置加算の要件として、①有資格者、➁勤続年数3年以上、③他の福祉サービスとの常勤兼務の場合は選択してください。</t>
        </r>
      </text>
    </comment>
    <comment ref="V12" authorId="0" shapeId="0" xr:uid="{00000000-0006-0000-2F00-000002000000}">
      <text>
        <r>
          <rPr>
            <b/>
            <sz val="9"/>
            <color indexed="81"/>
            <rFont val="MS P ゴシック"/>
            <family val="3"/>
            <charset val="128"/>
          </rPr>
          <t>児童福祉事業への従事年数を選んでください。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AF8" authorId="0" shapeId="0" xr:uid="{00000000-0006-0000-3300-000001000000}">
      <text>
        <r>
          <rPr>
            <b/>
            <sz val="9"/>
            <color indexed="81"/>
            <rFont val="ＭＳ Ｐゴシック"/>
            <family val="3"/>
            <charset val="128"/>
          </rPr>
          <t>既に指定を受けている事業所のみ記入</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K14" authorId="0" shapeId="0" xr:uid="{00000000-0006-0000-3600-000001000000}">
      <text>
        <r>
          <rPr>
            <sz val="9"/>
            <color indexed="81"/>
            <rFont val="MS P ゴシック"/>
            <family val="3"/>
            <charset val="128"/>
          </rPr>
          <t xml:space="preserve">事業の内容をご記載ください。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<sst xmlns="http://schemas.openxmlformats.org/spreadsheetml/2006/main" count="3901" uniqueCount="1621">
  <si>
    <t>別紙様式第一号</t>
    <rPh sb="0" eb="2">
      <t>ベッシ</t>
    </rPh>
    <rPh sb="2" eb="4">
      <t>ヨウシキ</t>
    </rPh>
    <rPh sb="4" eb="5">
      <t>ダイ</t>
    </rPh>
    <rPh sb="5" eb="7">
      <t>イチゴウ</t>
    </rPh>
    <phoneticPr fontId="5"/>
  </si>
  <si>
    <t>指定障害福祉サービス事業所/指定障害者支援施設</t>
  </si>
  <si>
    <t>指定障害児通所支援事業所/指定障害児入所施設</t>
    <rPh sb="0" eb="2">
      <t>シテイ</t>
    </rPh>
    <rPh sb="2" eb="5">
      <t>ショウガイジ</t>
    </rPh>
    <rPh sb="5" eb="7">
      <t>ツウショ</t>
    </rPh>
    <rPh sb="7" eb="9">
      <t>シエン</t>
    </rPh>
    <rPh sb="9" eb="11">
      <t>ジギョウ</t>
    </rPh>
    <rPh sb="11" eb="12">
      <t>ショ</t>
    </rPh>
    <phoneticPr fontId="1"/>
  </si>
  <si>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5"/>
  </si>
  <si>
    <t>申請書</t>
    <rPh sb="0" eb="3">
      <t>シンセイショ</t>
    </rPh>
    <phoneticPr fontId="4"/>
  </si>
  <si>
    <t>年</t>
    <rPh sb="0" eb="1">
      <t>ネン</t>
    </rPh>
    <phoneticPr fontId="5"/>
  </si>
  <si>
    <t>月</t>
    <rPh sb="0" eb="1">
      <t>ガツ</t>
    </rPh>
    <phoneticPr fontId="5"/>
  </si>
  <si>
    <t>日</t>
    <rPh sb="0" eb="1">
      <t>ニチ</t>
    </rPh>
    <phoneticPr fontId="5"/>
  </si>
  <si>
    <t>所在地</t>
    <rPh sb="0" eb="3">
      <t>ショザイチ</t>
    </rPh>
    <phoneticPr fontId="5"/>
  </si>
  <si>
    <t>申請者</t>
    <rPh sb="0" eb="3">
      <t>シンセイシャ</t>
    </rPh>
    <phoneticPr fontId="4"/>
  </si>
  <si>
    <t>名　称</t>
    <rPh sb="0" eb="1">
      <t>メイ</t>
    </rPh>
    <rPh sb="2" eb="3">
      <t>ショウ</t>
    </rPh>
    <phoneticPr fontId="5"/>
  </si>
  <si>
    <t>代表者</t>
    <rPh sb="0" eb="3">
      <t>ダイヒョウシャ</t>
    </rPh>
    <phoneticPr fontId="5"/>
  </si>
  <si>
    <t>表題の事業所・施設に係る指定/指定の更新/指定の変更を受けたいので、下記のとおり、関係書類を添えて申請します。</t>
    <rPh sb="24" eb="26">
      <t>ヘンコウ</t>
    </rPh>
    <phoneticPr fontId="5"/>
  </si>
  <si>
    <t>法人番号(13桁)</t>
    <rPh sb="0" eb="2">
      <t>ホウジン</t>
    </rPh>
    <rPh sb="2" eb="4">
      <t>バンゴウ</t>
    </rPh>
    <rPh sb="7" eb="8">
      <t>ケタ</t>
    </rPh>
    <phoneticPr fontId="4"/>
  </si>
  <si>
    <t>申請者(設置者)</t>
    <rPh sb="0" eb="3">
      <t>シンセイシャ</t>
    </rPh>
    <rPh sb="4" eb="7">
      <t>セッチシャ</t>
    </rPh>
    <phoneticPr fontId="5"/>
  </si>
  <si>
    <t>フリガナ</t>
    <phoneticPr fontId="5"/>
  </si>
  <si>
    <t>名称</t>
    <rPh sb="0" eb="2">
      <t>メイショウ</t>
    </rPh>
    <phoneticPr fontId="5"/>
  </si>
  <si>
    <t>主たる事務所の所在地</t>
    <rPh sb="0" eb="1">
      <t>シュ</t>
    </rPh>
    <rPh sb="3" eb="5">
      <t>ジム</t>
    </rPh>
    <rPh sb="5" eb="6">
      <t>ショ</t>
    </rPh>
    <rPh sb="7" eb="10">
      <t>ショザイチ</t>
    </rPh>
    <phoneticPr fontId="5"/>
  </si>
  <si>
    <t>(郵便番号</t>
    <rPh sb="1" eb="5">
      <t>ユウビンバンゴウ</t>
    </rPh>
    <phoneticPr fontId="5"/>
  </si>
  <si>
    <t>-</t>
    <phoneticPr fontId="5"/>
  </si>
  <si>
    <t>）</t>
    <phoneticPr fontId="4"/>
  </si>
  <si>
    <t>連絡先</t>
    <rPh sb="0" eb="3">
      <t>レンラクサキ</t>
    </rPh>
    <phoneticPr fontId="5"/>
  </si>
  <si>
    <t>電話番号</t>
  </si>
  <si>
    <t>E-mailアドレス</t>
  </si>
  <si>
    <t>法人等の種類</t>
    <rPh sb="0" eb="2">
      <t>ホウジン</t>
    </rPh>
    <rPh sb="2" eb="3">
      <t>ナド</t>
    </rPh>
    <rPh sb="4" eb="6">
      <t>シュルイ</t>
    </rPh>
    <phoneticPr fontId="5"/>
  </si>
  <si>
    <t>代表者の職名・氏名・生年月日</t>
  </si>
  <si>
    <t>職名</t>
    <rPh sb="0" eb="2">
      <t>ショクメイ</t>
    </rPh>
    <phoneticPr fontId="5"/>
  </si>
  <si>
    <t>生年月日</t>
    <rPh sb="0" eb="2">
      <t>セイネン</t>
    </rPh>
    <rPh sb="2" eb="4">
      <t>ガッピ</t>
    </rPh>
    <phoneticPr fontId="5"/>
  </si>
  <si>
    <t>氏名</t>
    <rPh sb="0" eb="2">
      <t>シメイ</t>
    </rPh>
    <phoneticPr fontId="5"/>
  </si>
  <si>
    <t>代表者の住所</t>
    <rPh sb="0" eb="3">
      <t>ダイヒョウシャ</t>
    </rPh>
    <rPh sb="4" eb="6">
      <t>ジュウショ</t>
    </rPh>
    <phoneticPr fontId="5"/>
  </si>
  <si>
    <t>指定を受けようとする事業所・施設の種類</t>
    <rPh sb="0" eb="2">
      <t>シテイ</t>
    </rPh>
    <rPh sb="3" eb="4">
      <t>ウ</t>
    </rPh>
    <rPh sb="10" eb="13">
      <t>ジギョウショ</t>
    </rPh>
    <rPh sb="14" eb="16">
      <t>シセツ</t>
    </rPh>
    <rPh sb="17" eb="19">
      <t>シュルイ</t>
    </rPh>
    <phoneticPr fontId="5"/>
  </si>
  <si>
    <t>事業所(施設)の所在地</t>
    <rPh sb="0" eb="3">
      <t>ジギョウショ</t>
    </rPh>
    <rPh sb="4" eb="6">
      <t>シセツ</t>
    </rPh>
    <phoneticPr fontId="5"/>
  </si>
  <si>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5"/>
  </si>
  <si>
    <t>同一所在地において
行う事業等の種類</t>
    <phoneticPr fontId="5"/>
  </si>
  <si>
    <t>今回の指定(更新・変更)申請をする対象事業等に○</t>
    <rPh sb="0" eb="2">
      <t>コンカイ</t>
    </rPh>
    <rPh sb="3" eb="5">
      <t>シテイ</t>
    </rPh>
    <rPh sb="12" eb="14">
      <t>シンセイ</t>
    </rPh>
    <rPh sb="17" eb="19">
      <t>タイショウ</t>
    </rPh>
    <rPh sb="19" eb="22">
      <t>ジギョウトウ</t>
    </rPh>
    <phoneticPr fontId="5"/>
  </si>
  <si>
    <t>既に指定を受けている事業に○</t>
    <rPh sb="0" eb="1">
      <t>スデ</t>
    </rPh>
    <rPh sb="2" eb="4">
      <t>シテイ</t>
    </rPh>
    <rPh sb="5" eb="6">
      <t>ウ</t>
    </rPh>
    <rPh sb="10" eb="12">
      <t>ジギョウ</t>
    </rPh>
    <phoneticPr fontId="5"/>
  </si>
  <si>
    <t>本申請書に添付して提出する様式(付表)</t>
    <rPh sb="0" eb="4">
      <t>ホンシンセイショ</t>
    </rPh>
    <rPh sb="5" eb="7">
      <t>テンプ</t>
    </rPh>
    <rPh sb="9" eb="11">
      <t>テイシュツ</t>
    </rPh>
    <rPh sb="13" eb="15">
      <t>ヨウシキ</t>
    </rPh>
    <rPh sb="16" eb="18">
      <t>フヒョウ</t>
    </rPh>
    <phoneticPr fontId="4"/>
  </si>
  <si>
    <t>共生型サービスの指定を申請するものに○</t>
    <rPh sb="0" eb="3">
      <t>キョウセイガタ</t>
    </rPh>
    <rPh sb="8" eb="10">
      <t>シテイ</t>
    </rPh>
    <rPh sb="11" eb="13">
      <t>シンセイ</t>
    </rPh>
    <phoneticPr fontId="5"/>
  </si>
  <si>
    <t>指定障害福祉サービス事業所</t>
    <phoneticPr fontId="4"/>
  </si>
  <si>
    <t>居宅介護</t>
    <rPh sb="0" eb="4">
      <t>キョタクカイゴ</t>
    </rPh>
    <phoneticPr fontId="4"/>
  </si>
  <si>
    <t>付表１</t>
    <rPh sb="0" eb="2">
      <t>フヒョウ</t>
    </rPh>
    <phoneticPr fontId="5"/>
  </si>
  <si>
    <t>重度訪問介護</t>
    <rPh sb="0" eb="6">
      <t>ジュウドホウモンカイゴ</t>
    </rPh>
    <phoneticPr fontId="4"/>
  </si>
  <si>
    <t>同行援護</t>
    <rPh sb="0" eb="4">
      <t>ドウコウエンゴ</t>
    </rPh>
    <phoneticPr fontId="4"/>
  </si>
  <si>
    <t>行動援護</t>
    <rPh sb="0" eb="2">
      <t>コウドウ</t>
    </rPh>
    <rPh sb="2" eb="4">
      <t>エンゴ</t>
    </rPh>
    <phoneticPr fontId="4"/>
  </si>
  <si>
    <t>療養介護</t>
    <rPh sb="0" eb="4">
      <t>リョウヨウカイゴ</t>
    </rPh>
    <phoneticPr fontId="4"/>
  </si>
  <si>
    <t>付表２</t>
    <rPh sb="0" eb="2">
      <t>フヒョウ</t>
    </rPh>
    <phoneticPr fontId="5"/>
  </si>
  <si>
    <t>生活介護</t>
    <rPh sb="0" eb="4">
      <t>セイカツカイゴ</t>
    </rPh>
    <phoneticPr fontId="4"/>
  </si>
  <si>
    <t>付表３</t>
    <rPh sb="0" eb="2">
      <t>フヒョウ</t>
    </rPh>
    <phoneticPr fontId="5"/>
  </si>
  <si>
    <t>短期入所</t>
    <rPh sb="0" eb="4">
      <t>タンキニュウショ</t>
    </rPh>
    <phoneticPr fontId="4"/>
  </si>
  <si>
    <t>付表４</t>
    <rPh sb="0" eb="2">
      <t>フヒョウ</t>
    </rPh>
    <phoneticPr fontId="5"/>
  </si>
  <si>
    <t>重度障害者等包括支援</t>
    <rPh sb="0" eb="2">
      <t>ジュウド</t>
    </rPh>
    <rPh sb="2" eb="5">
      <t>ショウガイシャ</t>
    </rPh>
    <rPh sb="5" eb="6">
      <t>トウ</t>
    </rPh>
    <rPh sb="6" eb="8">
      <t>ホウカツ</t>
    </rPh>
    <rPh sb="8" eb="10">
      <t>シエン</t>
    </rPh>
    <phoneticPr fontId="4"/>
  </si>
  <si>
    <t>付表５</t>
    <rPh sb="0" eb="2">
      <t>フヒョウ</t>
    </rPh>
    <phoneticPr fontId="5"/>
  </si>
  <si>
    <t>自立訓練(機能訓練)</t>
    <rPh sb="0" eb="2">
      <t>ジリツ</t>
    </rPh>
    <rPh sb="2" eb="4">
      <t>クンレン</t>
    </rPh>
    <rPh sb="5" eb="9">
      <t>キノウクンレン</t>
    </rPh>
    <phoneticPr fontId="4"/>
  </si>
  <si>
    <t>付表６</t>
    <rPh sb="0" eb="2">
      <t>フヒョウ</t>
    </rPh>
    <phoneticPr fontId="5"/>
  </si>
  <si>
    <t>自立訓練(生活訓練)</t>
    <rPh sb="0" eb="2">
      <t>ジリツ</t>
    </rPh>
    <rPh sb="2" eb="4">
      <t>クンレン</t>
    </rPh>
    <rPh sb="5" eb="7">
      <t>セイカツ</t>
    </rPh>
    <rPh sb="7" eb="9">
      <t>クンレン</t>
    </rPh>
    <phoneticPr fontId="4"/>
  </si>
  <si>
    <t>就労選択支援</t>
    <rPh sb="0" eb="2">
      <t>シュウロウ</t>
    </rPh>
    <rPh sb="2" eb="4">
      <t>センタク</t>
    </rPh>
    <rPh sb="4" eb="6">
      <t>シエン</t>
    </rPh>
    <phoneticPr fontId="4"/>
  </si>
  <si>
    <t>付表７</t>
    <rPh sb="0" eb="2">
      <t>フヒョウ</t>
    </rPh>
    <phoneticPr fontId="5"/>
  </si>
  <si>
    <t>就労移行支援</t>
    <rPh sb="0" eb="6">
      <t>シュウロウイコウシエン</t>
    </rPh>
    <phoneticPr fontId="4"/>
  </si>
  <si>
    <t>付表８</t>
    <rPh sb="0" eb="2">
      <t>フヒョウ</t>
    </rPh>
    <phoneticPr fontId="5"/>
  </si>
  <si>
    <t>就労継続支援Ａ型</t>
    <rPh sb="0" eb="6">
      <t>シュウロウケイゾクシエン</t>
    </rPh>
    <rPh sb="7" eb="8">
      <t>ガタ</t>
    </rPh>
    <phoneticPr fontId="4"/>
  </si>
  <si>
    <t>付表９</t>
    <rPh sb="0" eb="2">
      <t>フヒョウ</t>
    </rPh>
    <phoneticPr fontId="5"/>
  </si>
  <si>
    <t>就労継続支援Ｂ型</t>
    <rPh sb="0" eb="6">
      <t>シュウロウケイゾクシエン</t>
    </rPh>
    <rPh sb="7" eb="8">
      <t>ガタ</t>
    </rPh>
    <phoneticPr fontId="4"/>
  </si>
  <si>
    <t>付表１０</t>
    <rPh sb="0" eb="2">
      <t>フヒョウ</t>
    </rPh>
    <phoneticPr fontId="5"/>
  </si>
  <si>
    <t>就労定着支援</t>
    <rPh sb="0" eb="2">
      <t>シュウロウ</t>
    </rPh>
    <rPh sb="2" eb="6">
      <t>テイチャクシエン</t>
    </rPh>
    <phoneticPr fontId="4"/>
  </si>
  <si>
    <t>自立生活援助</t>
    <rPh sb="0" eb="2">
      <t>ジリツ</t>
    </rPh>
    <rPh sb="2" eb="4">
      <t>セイカツ</t>
    </rPh>
    <rPh sb="4" eb="6">
      <t>エンジョ</t>
    </rPh>
    <phoneticPr fontId="4"/>
  </si>
  <si>
    <t>付表１１</t>
  </si>
  <si>
    <t>共同生活援助</t>
    <rPh sb="0" eb="6">
      <t>キョウドウセイカツエンジョ</t>
    </rPh>
    <phoneticPr fontId="4"/>
  </si>
  <si>
    <t>付表１２</t>
    <rPh sb="0" eb="2">
      <t>フヒョウ</t>
    </rPh>
    <phoneticPr fontId="5"/>
  </si>
  <si>
    <t>指定障害者支援施設(施設入所支援)</t>
    <rPh sb="0" eb="2">
      <t>シテイ</t>
    </rPh>
    <rPh sb="2" eb="5">
      <t>ショウガイシャ</t>
    </rPh>
    <rPh sb="5" eb="9">
      <t>シエンシセツ</t>
    </rPh>
    <phoneticPr fontId="4"/>
  </si>
  <si>
    <t>付表１３</t>
    <rPh sb="0" eb="2">
      <t>フヒョウ</t>
    </rPh>
    <phoneticPr fontId="5"/>
  </si>
  <si>
    <t>指定一般相談支援事業所</t>
    <rPh sb="0" eb="2">
      <t>シテイ</t>
    </rPh>
    <rPh sb="2" eb="4">
      <t>イッパン</t>
    </rPh>
    <rPh sb="4" eb="8">
      <t>ソウダンシエン</t>
    </rPh>
    <rPh sb="8" eb="11">
      <t>ジギョウショ</t>
    </rPh>
    <phoneticPr fontId="4"/>
  </si>
  <si>
    <t>地域移行支援</t>
    <rPh sb="0" eb="4">
      <t>チイキイコウ</t>
    </rPh>
    <rPh sb="4" eb="6">
      <t>シエン</t>
    </rPh>
    <phoneticPr fontId="4"/>
  </si>
  <si>
    <t>付表１４</t>
    <rPh sb="0" eb="2">
      <t>フヒョウ</t>
    </rPh>
    <phoneticPr fontId="5"/>
  </si>
  <si>
    <t>地域定着支援</t>
    <rPh sb="0" eb="6">
      <t>チイキテイチャクシエン</t>
    </rPh>
    <phoneticPr fontId="4"/>
  </si>
  <si>
    <t>指定特定相談支援事業所</t>
    <rPh sb="0" eb="2">
      <t>シテイ</t>
    </rPh>
    <rPh sb="2" eb="4">
      <t>トクテイ</t>
    </rPh>
    <rPh sb="4" eb="6">
      <t>ソウダン</t>
    </rPh>
    <rPh sb="6" eb="8">
      <t>シエン</t>
    </rPh>
    <rPh sb="8" eb="11">
      <t>ジギョウショ</t>
    </rPh>
    <phoneticPr fontId="4"/>
  </si>
  <si>
    <t>付表１５</t>
    <rPh sb="0" eb="2">
      <t>フヒョウ</t>
    </rPh>
    <phoneticPr fontId="5"/>
  </si>
  <si>
    <t>指定障害児通所支援事業所</t>
    <rPh sb="0" eb="2">
      <t>シテイ</t>
    </rPh>
    <rPh sb="2" eb="5">
      <t>ショウガイジ</t>
    </rPh>
    <rPh sb="5" eb="7">
      <t>ツウショ</t>
    </rPh>
    <rPh sb="7" eb="12">
      <t>シエンジギョウショ</t>
    </rPh>
    <phoneticPr fontId="4"/>
  </si>
  <si>
    <t>児童発達支援</t>
    <rPh sb="0" eb="2">
      <t>ジドウ</t>
    </rPh>
    <rPh sb="2" eb="6">
      <t>ハッタツシエン</t>
    </rPh>
    <phoneticPr fontId="4"/>
  </si>
  <si>
    <t>付表１６</t>
  </si>
  <si>
    <t>放課後等デイサービス</t>
    <rPh sb="0" eb="4">
      <t>ホウカゴトウ</t>
    </rPh>
    <phoneticPr fontId="4"/>
  </si>
  <si>
    <t>付表１６</t>
    <rPh sb="0" eb="2">
      <t>フヒョウ</t>
    </rPh>
    <phoneticPr fontId="5"/>
  </si>
  <si>
    <t>居宅訪問型児童発達支援</t>
    <rPh sb="0" eb="5">
      <t>キョタクホウモンガタ</t>
    </rPh>
    <rPh sb="5" eb="7">
      <t>ジドウ</t>
    </rPh>
    <rPh sb="7" eb="9">
      <t>ハッタツ</t>
    </rPh>
    <rPh sb="9" eb="11">
      <t>シエン</t>
    </rPh>
    <phoneticPr fontId="4"/>
  </si>
  <si>
    <t>付表１７</t>
    <rPh sb="0" eb="2">
      <t>フヒョウ</t>
    </rPh>
    <phoneticPr fontId="5"/>
  </si>
  <si>
    <t>保育所等訪問支援</t>
    <rPh sb="0" eb="3">
      <t>ホイクショ</t>
    </rPh>
    <rPh sb="3" eb="4">
      <t>トウ</t>
    </rPh>
    <rPh sb="4" eb="6">
      <t>ホウモン</t>
    </rPh>
    <rPh sb="6" eb="8">
      <t>シエン</t>
    </rPh>
    <phoneticPr fontId="4"/>
  </si>
  <si>
    <t>付表１８</t>
    <rPh sb="0" eb="2">
      <t>フヒョウ</t>
    </rPh>
    <phoneticPr fontId="5"/>
  </si>
  <si>
    <t>指定障害児入所施設</t>
    <rPh sb="0" eb="2">
      <t>シテイ</t>
    </rPh>
    <rPh sb="2" eb="5">
      <t>ショウガイジ</t>
    </rPh>
    <rPh sb="5" eb="7">
      <t>ニュウショ</t>
    </rPh>
    <rPh sb="7" eb="9">
      <t>シセツ</t>
    </rPh>
    <phoneticPr fontId="4"/>
  </si>
  <si>
    <t>付表１９/２０</t>
    <rPh sb="0" eb="2">
      <t>フヒョウ</t>
    </rPh>
    <phoneticPr fontId="5"/>
  </si>
  <si>
    <t>指定障害児相談支援事業所</t>
    <rPh sb="0" eb="2">
      <t>シテイ</t>
    </rPh>
    <rPh sb="2" eb="5">
      <t>ショウガイジ</t>
    </rPh>
    <rPh sb="5" eb="7">
      <t>ソウダン</t>
    </rPh>
    <rPh sb="7" eb="9">
      <t>シエン</t>
    </rPh>
    <rPh sb="9" eb="11">
      <t>ジギョウ</t>
    </rPh>
    <rPh sb="11" eb="12">
      <t>ショ</t>
    </rPh>
    <phoneticPr fontId="4"/>
  </si>
  <si>
    <t>【既に指定を受けている場合】事業所番号</t>
    <rPh sb="1" eb="2">
      <t>スデ</t>
    </rPh>
    <rPh sb="3" eb="5">
      <t>シテイ</t>
    </rPh>
    <rPh sb="6" eb="7">
      <t>ウ</t>
    </rPh>
    <rPh sb="11" eb="13">
      <t>バアイ</t>
    </rPh>
    <rPh sb="14" eb="19">
      <t>ジギョウショバンゴウ</t>
    </rPh>
    <phoneticPr fontId="4"/>
  </si>
  <si>
    <t>(備考)</t>
    <rPh sb="1" eb="3">
      <t>ビコウ</t>
    </rPh>
    <phoneticPr fontId="5"/>
  </si>
  <si>
    <t>本申請書の表題は、指定の更新の申請の際には「指定更新申請書」に、指定の変更の申請の際には「指定変更申請書」に変更して使用してください。</t>
  </si>
  <si>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5"/>
  </si>
  <si>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5"/>
  </si>
  <si>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5"/>
  </si>
  <si>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5"/>
  </si>
  <si>
    <t>所在地</t>
    <rPh sb="0" eb="3">
      <t>ショザイチ</t>
    </rPh>
    <phoneticPr fontId="9"/>
  </si>
  <si>
    <t>申請者</t>
    <rPh sb="0" eb="3">
      <t>シンセイシャ</t>
    </rPh>
    <phoneticPr fontId="9"/>
  </si>
  <si>
    <t>名称</t>
    <rPh sb="0" eb="2">
      <t>メイショウ</t>
    </rPh>
    <phoneticPr fontId="9"/>
  </si>
  <si>
    <t>年</t>
    <rPh sb="0" eb="1">
      <t>ネン</t>
    </rPh>
    <phoneticPr fontId="9"/>
  </si>
  <si>
    <t>(備考)</t>
    <rPh sb="1" eb="3">
      <t>ビコウ</t>
    </rPh>
    <phoneticPr fontId="9"/>
  </si>
  <si>
    <t>事業所</t>
    <rPh sb="0" eb="3">
      <t>ジギョウショ</t>
    </rPh>
    <phoneticPr fontId="9"/>
  </si>
  <si>
    <t>フリガナ</t>
    <phoneticPr fontId="9"/>
  </si>
  <si>
    <t>名　　称</t>
    <rPh sb="0" eb="1">
      <t>メイ</t>
    </rPh>
    <rPh sb="3" eb="4">
      <t>ショウ</t>
    </rPh>
    <phoneticPr fontId="9"/>
  </si>
  <si>
    <t>-</t>
    <phoneticPr fontId="4"/>
  </si>
  <si>
    <t>電話番号</t>
    <rPh sb="0" eb="2">
      <t>デンワ</t>
    </rPh>
    <rPh sb="2" eb="4">
      <t>バンゴウ</t>
    </rPh>
    <phoneticPr fontId="9"/>
  </si>
  <si>
    <t>E-Mail</t>
    <phoneticPr fontId="4"/>
  </si>
  <si>
    <t>管理者</t>
    <rPh sb="0" eb="1">
      <t>カン</t>
    </rPh>
    <rPh sb="1" eb="2">
      <t>リ</t>
    </rPh>
    <rPh sb="2" eb="3">
      <t>モノ</t>
    </rPh>
    <phoneticPr fontId="9"/>
  </si>
  <si>
    <t>生年月日</t>
    <rPh sb="0" eb="4">
      <t>セイネンガッピ</t>
    </rPh>
    <phoneticPr fontId="4"/>
  </si>
  <si>
    <t>氏　名</t>
    <rPh sb="0" eb="1">
      <t>シ</t>
    </rPh>
    <rPh sb="2" eb="3">
      <t>メイ</t>
    </rPh>
    <phoneticPr fontId="9"/>
  </si>
  <si>
    <t>年</t>
    <rPh sb="0" eb="1">
      <t>ネン</t>
    </rPh>
    <phoneticPr fontId="4"/>
  </si>
  <si>
    <t>月</t>
    <rPh sb="0" eb="1">
      <t>ツキ</t>
    </rPh>
    <phoneticPr fontId="4"/>
  </si>
  <si>
    <t>日</t>
    <rPh sb="0" eb="1">
      <t>ニチ</t>
    </rPh>
    <phoneticPr fontId="4"/>
  </si>
  <si>
    <t>住　所</t>
    <rPh sb="0" eb="1">
      <t>ジュウ</t>
    </rPh>
    <rPh sb="2" eb="3">
      <t>トコロ</t>
    </rPh>
    <phoneticPr fontId="9"/>
  </si>
  <si>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9"/>
  </si>
  <si>
    <t>事業所等の名称</t>
    <rPh sb="0" eb="3">
      <t>ジギョウショ</t>
    </rPh>
    <rPh sb="3" eb="4">
      <t>トウ</t>
    </rPh>
    <rPh sb="5" eb="7">
      <t>メイショウ</t>
    </rPh>
    <phoneticPr fontId="9"/>
  </si>
  <si>
    <t>兼務する職種及び勤務時間等</t>
    <rPh sb="0" eb="2">
      <t>ケンム</t>
    </rPh>
    <rPh sb="4" eb="6">
      <t>ショクシュ</t>
    </rPh>
    <rPh sb="6" eb="7">
      <t>オヨ</t>
    </rPh>
    <rPh sb="8" eb="10">
      <t>キンム</t>
    </rPh>
    <rPh sb="10" eb="12">
      <t>ジカン</t>
    </rPh>
    <rPh sb="12" eb="13">
      <t>トウ</t>
    </rPh>
    <phoneticPr fontId="9"/>
  </si>
  <si>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9"/>
  </si>
  <si>
    <t>第　　条 第　　項 第　　号</t>
    <rPh sb="0" eb="1">
      <t>ダイ</t>
    </rPh>
    <rPh sb="3" eb="4">
      <t>ジョウ</t>
    </rPh>
    <rPh sb="5" eb="6">
      <t>ダイ</t>
    </rPh>
    <rPh sb="8" eb="9">
      <t>コウ</t>
    </rPh>
    <rPh sb="10" eb="11">
      <t>ダイ</t>
    </rPh>
    <rPh sb="13" eb="14">
      <t>ゴウ</t>
    </rPh>
    <phoneticPr fontId="9"/>
  </si>
  <si>
    <t>○人員に関する基準の確認に必要な事項</t>
    <rPh sb="1" eb="3">
      <t>ジンイン</t>
    </rPh>
    <rPh sb="4" eb="5">
      <t>カン</t>
    </rPh>
    <rPh sb="7" eb="9">
      <t>キジュン</t>
    </rPh>
    <rPh sb="10" eb="12">
      <t>カクニン</t>
    </rPh>
    <rPh sb="13" eb="15">
      <t>ヒツヨウ</t>
    </rPh>
    <rPh sb="16" eb="18">
      <t>ジコウ</t>
    </rPh>
    <phoneticPr fontId="4"/>
  </si>
  <si>
    <t>従業者の職種・員数</t>
    <rPh sb="0" eb="3">
      <t>ジュウギョウシャ</t>
    </rPh>
    <rPh sb="4" eb="6">
      <t>ショクシュ</t>
    </rPh>
    <rPh sb="7" eb="9">
      <t>インズウ</t>
    </rPh>
    <phoneticPr fontId="9"/>
  </si>
  <si>
    <t>居宅介護等従業者</t>
    <rPh sb="0" eb="2">
      <t>キョタク</t>
    </rPh>
    <rPh sb="2" eb="4">
      <t>カイゴ</t>
    </rPh>
    <rPh sb="4" eb="5">
      <t>トウ</t>
    </rPh>
    <rPh sb="5" eb="8">
      <t>ジュウギョウシャ</t>
    </rPh>
    <phoneticPr fontId="9"/>
  </si>
  <si>
    <t>その他の従業者</t>
    <rPh sb="2" eb="3">
      <t>タ</t>
    </rPh>
    <rPh sb="4" eb="7">
      <t>ジュウギョウシャ</t>
    </rPh>
    <phoneticPr fontId="9"/>
  </si>
  <si>
    <t>専従</t>
    <rPh sb="0" eb="2">
      <t>センジュウ</t>
    </rPh>
    <phoneticPr fontId="9"/>
  </si>
  <si>
    <t>兼務</t>
    <rPh sb="0" eb="2">
      <t>ケンム</t>
    </rPh>
    <phoneticPr fontId="9"/>
  </si>
  <si>
    <t>常勤（人）</t>
    <rPh sb="0" eb="2">
      <t>ジョウキン</t>
    </rPh>
    <rPh sb="3" eb="4">
      <t>ヒト</t>
    </rPh>
    <phoneticPr fontId="9"/>
  </si>
  <si>
    <t>非常勤（人）</t>
    <rPh sb="0" eb="3">
      <t>ヒジョウキン</t>
    </rPh>
    <rPh sb="4" eb="5">
      <t>ヒト</t>
    </rPh>
    <phoneticPr fontId="9"/>
  </si>
  <si>
    <t>常勤換算後の人数（人）</t>
    <rPh sb="0" eb="2">
      <t>ジョウキン</t>
    </rPh>
    <rPh sb="2" eb="4">
      <t>カンザン</t>
    </rPh>
    <rPh sb="4" eb="5">
      <t>ゴ</t>
    </rPh>
    <rPh sb="6" eb="8">
      <t>ニンズウ</t>
    </rPh>
    <rPh sb="9" eb="10">
      <t>ニン</t>
    </rPh>
    <phoneticPr fontId="9"/>
  </si>
  <si>
    <t>基準上の必要人数（人）</t>
    <rPh sb="0" eb="2">
      <t>キジュン</t>
    </rPh>
    <rPh sb="2" eb="3">
      <t>ジョウ</t>
    </rPh>
    <rPh sb="4" eb="6">
      <t>ヒツヨウ</t>
    </rPh>
    <rPh sb="6" eb="8">
      <t>ニンズウ</t>
    </rPh>
    <rPh sb="9" eb="10">
      <t>ニン</t>
    </rPh>
    <phoneticPr fontId="9"/>
  </si>
  <si>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4"/>
  </si>
  <si>
    <t>営業日(該当する日に○)</t>
    <rPh sb="0" eb="3">
      <t>エイギョウビ</t>
    </rPh>
    <rPh sb="4" eb="6">
      <t>ガイトウ</t>
    </rPh>
    <rPh sb="8" eb="9">
      <t>ヒ</t>
    </rPh>
    <phoneticPr fontId="9"/>
  </si>
  <si>
    <t>月</t>
    <rPh sb="0" eb="1">
      <t>ゲツ</t>
    </rPh>
    <phoneticPr fontId="4"/>
  </si>
  <si>
    <t>火</t>
    <rPh sb="0" eb="1">
      <t>ヒ</t>
    </rPh>
    <phoneticPr fontId="4"/>
  </si>
  <si>
    <t>水</t>
    <rPh sb="0" eb="1">
      <t>スイ</t>
    </rPh>
    <phoneticPr fontId="4"/>
  </si>
  <si>
    <t>木</t>
    <rPh sb="0" eb="1">
      <t>モク</t>
    </rPh>
    <phoneticPr fontId="4"/>
  </si>
  <si>
    <t>金</t>
    <rPh sb="0" eb="1">
      <t>キン</t>
    </rPh>
    <phoneticPr fontId="4"/>
  </si>
  <si>
    <t>土</t>
    <rPh sb="0" eb="1">
      <t>ド</t>
    </rPh>
    <phoneticPr fontId="4"/>
  </si>
  <si>
    <t>祝</t>
    <rPh sb="0" eb="1">
      <t>シュク</t>
    </rPh>
    <phoneticPr fontId="4"/>
  </si>
  <si>
    <t>その他(年末年始等)</t>
    <rPh sb="2" eb="3">
      <t>ホカ</t>
    </rPh>
    <rPh sb="4" eb="6">
      <t>ネンマツ</t>
    </rPh>
    <rPh sb="6" eb="8">
      <t>ネンシ</t>
    </rPh>
    <rPh sb="8" eb="9">
      <t>トウ</t>
    </rPh>
    <phoneticPr fontId="4"/>
  </si>
  <si>
    <t>営業時間</t>
    <rPh sb="0" eb="2">
      <t>エイギョウ</t>
    </rPh>
    <rPh sb="2" eb="4">
      <t>ジカン</t>
    </rPh>
    <phoneticPr fontId="9"/>
  </si>
  <si>
    <t>平日</t>
    <rPh sb="0" eb="2">
      <t>ヘイジツ</t>
    </rPh>
    <phoneticPr fontId="5"/>
  </si>
  <si>
    <t>：</t>
    <phoneticPr fontId="4"/>
  </si>
  <si>
    <t>～</t>
    <phoneticPr fontId="4"/>
  </si>
  <si>
    <t>土曜</t>
    <rPh sb="0" eb="2">
      <t>ドヨウ</t>
    </rPh>
    <phoneticPr fontId="5"/>
  </si>
  <si>
    <t>日・祝</t>
    <rPh sb="0" eb="1">
      <t>ニチ</t>
    </rPh>
    <rPh sb="2" eb="3">
      <t>シュク</t>
    </rPh>
    <phoneticPr fontId="5"/>
  </si>
  <si>
    <t>利用料</t>
    <rPh sb="0" eb="3">
      <t>リヨウリョウ</t>
    </rPh>
    <phoneticPr fontId="9"/>
  </si>
  <si>
    <t>その他の費用</t>
    <rPh sb="2" eb="3">
      <t>タ</t>
    </rPh>
    <rPh sb="4" eb="6">
      <t>ヒヨウ</t>
    </rPh>
    <phoneticPr fontId="9"/>
  </si>
  <si>
    <t>通常の事業の実施地域</t>
    <rPh sb="0" eb="2">
      <t>ツウジョウ</t>
    </rPh>
    <rPh sb="3" eb="5">
      <t>ジギョウ</t>
    </rPh>
    <rPh sb="6" eb="8">
      <t>ジッシ</t>
    </rPh>
    <rPh sb="8" eb="10">
      <t>チイキ</t>
    </rPh>
    <phoneticPr fontId="9"/>
  </si>
  <si>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4"/>
  </si>
  <si>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9"/>
  </si>
  <si>
    <t>記入欄不足時の資料</t>
  </si>
  <si>
    <t>連 絡 先</t>
    <rPh sb="0" eb="1">
      <t>レン</t>
    </rPh>
    <rPh sb="2" eb="3">
      <t>ラク</t>
    </rPh>
    <rPh sb="4" eb="5">
      <t>サキ</t>
    </rPh>
    <phoneticPr fontId="9"/>
  </si>
  <si>
    <t>サービス管理責任者</t>
    <rPh sb="4" eb="6">
      <t>カンリ</t>
    </rPh>
    <rPh sb="6" eb="9">
      <t>セキニンシャ</t>
    </rPh>
    <phoneticPr fontId="9"/>
  </si>
  <si>
    <t>利用定員(人)</t>
    <rPh sb="0" eb="2">
      <t>リヨウ</t>
    </rPh>
    <rPh sb="2" eb="4">
      <t>テイイン</t>
    </rPh>
    <rPh sb="5" eb="6">
      <t>ニン</t>
    </rPh>
    <phoneticPr fontId="9"/>
  </si>
  <si>
    <t>有</t>
    <rPh sb="0" eb="1">
      <t>アリ</t>
    </rPh>
    <phoneticPr fontId="4"/>
  </si>
  <si>
    <t>無</t>
    <rPh sb="0" eb="1">
      <t>ム</t>
    </rPh>
    <phoneticPr fontId="9"/>
  </si>
  <si>
    <t>２．更新の場合には、「利用者の推定数」欄は前年度の平均利用者数を記入してください。</t>
    <phoneticPr fontId="4"/>
  </si>
  <si>
    <t>利用者の推定数(人)</t>
    <rPh sb="0" eb="3">
      <t>リヨウシャ</t>
    </rPh>
    <rPh sb="4" eb="7">
      <t>スイテイスウ</t>
    </rPh>
    <phoneticPr fontId="9"/>
  </si>
  <si>
    <t>サービス単位</t>
    <rPh sb="4" eb="6">
      <t>タンイ</t>
    </rPh>
    <phoneticPr fontId="9"/>
  </si>
  <si>
    <t>４未満</t>
    <rPh sb="1" eb="3">
      <t>ミマン</t>
    </rPh>
    <phoneticPr fontId="9"/>
  </si>
  <si>
    <t>４以上５未満</t>
    <rPh sb="1" eb="3">
      <t>イジョウ</t>
    </rPh>
    <rPh sb="4" eb="6">
      <t>ミマン</t>
    </rPh>
    <phoneticPr fontId="9"/>
  </si>
  <si>
    <t>５以上</t>
    <rPh sb="1" eb="3">
      <t>イジョウ</t>
    </rPh>
    <phoneticPr fontId="9"/>
  </si>
  <si>
    <t>サービス単位１</t>
    <rPh sb="4" eb="6">
      <t>タンイ</t>
    </rPh>
    <phoneticPr fontId="9"/>
  </si>
  <si>
    <t>サービス単位２</t>
    <rPh sb="4" eb="6">
      <t>タンイ</t>
    </rPh>
    <phoneticPr fontId="9"/>
  </si>
  <si>
    <t>サービス単位３</t>
    <rPh sb="4" eb="6">
      <t>タンイ</t>
    </rPh>
    <phoneticPr fontId="9"/>
  </si>
  <si>
    <t>協力医療機関</t>
    <rPh sb="0" eb="2">
      <t>キョウリョク</t>
    </rPh>
    <rPh sb="2" eb="6">
      <t>イリョウキカン</t>
    </rPh>
    <phoneticPr fontId="4"/>
  </si>
  <si>
    <t>名称</t>
    <rPh sb="0" eb="2">
      <t>メイショウ</t>
    </rPh>
    <phoneticPr fontId="4"/>
  </si>
  <si>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9"/>
  </si>
  <si>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9"/>
  </si>
  <si>
    <t>受付番号</t>
    <rPh sb="0" eb="2">
      <t>ウケツケ</t>
    </rPh>
    <rPh sb="2" eb="4">
      <t>バンゴウ</t>
    </rPh>
    <phoneticPr fontId="9"/>
  </si>
  <si>
    <t>施</t>
    <rPh sb="0" eb="1">
      <t>ホドコ</t>
    </rPh>
    <phoneticPr fontId="9"/>
  </si>
  <si>
    <t>（郵便番号　　　　　－　　　　　）</t>
    <rPh sb="1" eb="3">
      <t>ユウビン</t>
    </rPh>
    <rPh sb="3" eb="5">
      <t>バンゴウ</t>
    </rPh>
    <phoneticPr fontId="9"/>
  </si>
  <si>
    <t>設</t>
    <rPh sb="0" eb="1">
      <t>セツ</t>
    </rPh>
    <phoneticPr fontId="9"/>
  </si>
  <si>
    <t>県</t>
    <rPh sb="0" eb="1">
      <t>ケン</t>
    </rPh>
    <phoneticPr fontId="9"/>
  </si>
  <si>
    <t>郡・市</t>
    <rPh sb="0" eb="1">
      <t>グン</t>
    </rPh>
    <rPh sb="2" eb="3">
      <t>シ</t>
    </rPh>
    <phoneticPr fontId="9"/>
  </si>
  <si>
    <t>ＦＡＸ番号</t>
    <rPh sb="3" eb="5">
      <t>バンゴウ</t>
    </rPh>
    <phoneticPr fontId="9"/>
  </si>
  <si>
    <t>第　　条第　　項第　　号</t>
    <rPh sb="0" eb="1">
      <t>ダイ</t>
    </rPh>
    <rPh sb="3" eb="4">
      <t>ジョウ</t>
    </rPh>
    <rPh sb="4" eb="5">
      <t>ダイ</t>
    </rPh>
    <rPh sb="7" eb="8">
      <t>コウ</t>
    </rPh>
    <rPh sb="8" eb="9">
      <t>ダイ</t>
    </rPh>
    <rPh sb="11" eb="12">
      <t>ゴウ</t>
    </rPh>
    <phoneticPr fontId="9"/>
  </si>
  <si>
    <t>サービス</t>
    <phoneticPr fontId="9"/>
  </si>
  <si>
    <t>住 所</t>
    <rPh sb="0" eb="1">
      <t>ジュウ</t>
    </rPh>
    <rPh sb="2" eb="3">
      <t>トコロ</t>
    </rPh>
    <phoneticPr fontId="9"/>
  </si>
  <si>
    <t>（郵便番号　　　　　－　　　　　）</t>
  </si>
  <si>
    <t>管理責任者</t>
    <rPh sb="0" eb="2">
      <t>カンリ</t>
    </rPh>
    <rPh sb="2" eb="5">
      <t>セキニンシャ</t>
    </rPh>
    <phoneticPr fontId="9"/>
  </si>
  <si>
    <t>医　師</t>
    <rPh sb="0" eb="1">
      <t>イ</t>
    </rPh>
    <rPh sb="2" eb="3">
      <t>シ</t>
    </rPh>
    <phoneticPr fontId="9"/>
  </si>
  <si>
    <t>看護職員</t>
    <rPh sb="0" eb="2">
      <t>カンゴ</t>
    </rPh>
    <rPh sb="2" eb="4">
      <t>ショクイン</t>
    </rPh>
    <phoneticPr fontId="9"/>
  </si>
  <si>
    <t>理学療法士</t>
    <rPh sb="0" eb="2">
      <t>リガク</t>
    </rPh>
    <rPh sb="2" eb="5">
      <t>リョウホウシ</t>
    </rPh>
    <phoneticPr fontId="9"/>
  </si>
  <si>
    <t>作業療法士</t>
    <rPh sb="0" eb="2">
      <t>サギョウ</t>
    </rPh>
    <rPh sb="2" eb="5">
      <t>リョウホウシ</t>
    </rPh>
    <phoneticPr fontId="9"/>
  </si>
  <si>
    <t>※兼務</t>
    <rPh sb="1" eb="3">
      <t>ケンム</t>
    </rPh>
    <phoneticPr fontId="9"/>
  </si>
  <si>
    <t>従業者数</t>
    <rPh sb="0" eb="2">
      <t>ジュウギョウ</t>
    </rPh>
    <rPh sb="2" eb="3">
      <t>シャ</t>
    </rPh>
    <rPh sb="3" eb="4">
      <t>カズ</t>
    </rPh>
    <phoneticPr fontId="9"/>
  </si>
  <si>
    <t>機能訓練指導員</t>
    <rPh sb="0" eb="2">
      <t>キノウ</t>
    </rPh>
    <rPh sb="2" eb="4">
      <t>クンレン</t>
    </rPh>
    <rPh sb="4" eb="7">
      <t>シドウイン</t>
    </rPh>
    <phoneticPr fontId="9"/>
  </si>
  <si>
    <t>生活支援員</t>
    <rPh sb="0" eb="2">
      <t>セイカツ</t>
    </rPh>
    <rPh sb="2" eb="5">
      <t>シエンイン</t>
    </rPh>
    <phoneticPr fontId="9"/>
  </si>
  <si>
    <t>精神保健福祉士</t>
    <rPh sb="0" eb="2">
      <t>セイシン</t>
    </rPh>
    <rPh sb="2" eb="4">
      <t>ホケン</t>
    </rPh>
    <rPh sb="4" eb="7">
      <t>フクシシ</t>
    </rPh>
    <phoneticPr fontId="9"/>
  </si>
  <si>
    <t>前年度の平均
実利用者数（人）</t>
    <phoneticPr fontId="9"/>
  </si>
  <si>
    <t>施設が申告する障害程度区分の平均値</t>
    <rPh sb="0" eb="2">
      <t>シセツ</t>
    </rPh>
    <rPh sb="3" eb="5">
      <t>シンコク</t>
    </rPh>
    <rPh sb="7" eb="9">
      <t>ショウガイ</t>
    </rPh>
    <rPh sb="9" eb="11">
      <t>テイド</t>
    </rPh>
    <rPh sb="11" eb="13">
      <t>クブン</t>
    </rPh>
    <rPh sb="14" eb="17">
      <t>ヘイキンチ</t>
    </rPh>
    <phoneticPr fontId="9"/>
  </si>
  <si>
    <t>主な掲示事項</t>
    <rPh sb="0" eb="1">
      <t>オモ</t>
    </rPh>
    <rPh sb="2" eb="4">
      <t>ケイジ</t>
    </rPh>
    <rPh sb="4" eb="6">
      <t>ジコウ</t>
    </rPh>
    <phoneticPr fontId="9"/>
  </si>
  <si>
    <t>営業日</t>
    <rPh sb="0" eb="3">
      <t>エイギョウビ</t>
    </rPh>
    <phoneticPr fontId="9"/>
  </si>
  <si>
    <t>単位ごとの営業日</t>
    <phoneticPr fontId="9"/>
  </si>
  <si>
    <t>単位ごとのサービス提供時間（送迎時間を除く）（①　　：　　～　　：　　②　　：　　～　　：　　）</t>
    <phoneticPr fontId="9"/>
  </si>
  <si>
    <t>主たる対象者</t>
    <rPh sb="0" eb="1">
      <t>シュ</t>
    </rPh>
    <rPh sb="3" eb="6">
      <t>タイショウシャ</t>
    </rPh>
    <phoneticPr fontId="9"/>
  </si>
  <si>
    <t>特定無し</t>
    <rPh sb="0" eb="2">
      <t>トクテイ</t>
    </rPh>
    <rPh sb="2" eb="3">
      <t>ム</t>
    </rPh>
    <phoneticPr fontId="9"/>
  </si>
  <si>
    <t>身体障害者</t>
    <rPh sb="0" eb="2">
      <t>シンタイ</t>
    </rPh>
    <rPh sb="2" eb="4">
      <t>ショウガイ</t>
    </rPh>
    <rPh sb="4" eb="5">
      <t>シャ</t>
    </rPh>
    <phoneticPr fontId="9"/>
  </si>
  <si>
    <t>細分無し</t>
    <rPh sb="0" eb="2">
      <t>サイブン</t>
    </rPh>
    <rPh sb="2" eb="3">
      <t>ナ</t>
    </rPh>
    <phoneticPr fontId="9"/>
  </si>
  <si>
    <t>肢体不自由</t>
    <rPh sb="0" eb="2">
      <t>シタイ</t>
    </rPh>
    <rPh sb="2" eb="5">
      <t>フジユウ</t>
    </rPh>
    <phoneticPr fontId="9"/>
  </si>
  <si>
    <t>視覚障害</t>
    <rPh sb="0" eb="2">
      <t>シカク</t>
    </rPh>
    <rPh sb="2" eb="4">
      <t>ショウガイ</t>
    </rPh>
    <phoneticPr fontId="9"/>
  </si>
  <si>
    <t>聴覚・言語</t>
    <rPh sb="0" eb="2">
      <t>チョウカク</t>
    </rPh>
    <rPh sb="3" eb="5">
      <t>ゲンゴ</t>
    </rPh>
    <phoneticPr fontId="9"/>
  </si>
  <si>
    <t>内部障害</t>
    <rPh sb="0" eb="2">
      <t>ナイブ</t>
    </rPh>
    <rPh sb="2" eb="4">
      <t>ショウガイ</t>
    </rPh>
    <phoneticPr fontId="9"/>
  </si>
  <si>
    <t>知的障害者</t>
    <rPh sb="0" eb="2">
      <t>チテキ</t>
    </rPh>
    <rPh sb="2" eb="5">
      <t>ショウガイシャ</t>
    </rPh>
    <phoneticPr fontId="9"/>
  </si>
  <si>
    <t>精神障害者</t>
    <rPh sb="0" eb="2">
      <t>セイシン</t>
    </rPh>
    <rPh sb="2" eb="5">
      <t>ショウガイシャ</t>
    </rPh>
    <phoneticPr fontId="9"/>
  </si>
  <si>
    <t>難病等対象者</t>
    <rPh sb="0" eb="2">
      <t>ナンビョウ</t>
    </rPh>
    <rPh sb="2" eb="3">
      <t>トウ</t>
    </rPh>
    <rPh sb="3" eb="6">
      <t>タイショウシャ</t>
    </rPh>
    <phoneticPr fontId="9"/>
  </si>
  <si>
    <t>利用定員</t>
    <rPh sb="0" eb="2">
      <t>リヨウ</t>
    </rPh>
    <rPh sb="2" eb="4">
      <t>テイイン</t>
    </rPh>
    <phoneticPr fontId="9"/>
  </si>
  <si>
    <t>人（単位ごとの定員）（①　　　　　　　　②　　　　　　　　　）</t>
    <phoneticPr fontId="9"/>
  </si>
  <si>
    <t>基準上の必要定員</t>
    <rPh sb="0" eb="2">
      <t>キジュン</t>
    </rPh>
    <rPh sb="2" eb="3">
      <t>ジョウ</t>
    </rPh>
    <rPh sb="4" eb="6">
      <t>ヒツヨウ</t>
    </rPh>
    <rPh sb="6" eb="8">
      <t>テイイン</t>
    </rPh>
    <phoneticPr fontId="9"/>
  </si>
  <si>
    <t>多機能型実施の有無</t>
    <rPh sb="0" eb="3">
      <t>タキノウ</t>
    </rPh>
    <rPh sb="3" eb="4">
      <t>ガタ</t>
    </rPh>
    <rPh sb="4" eb="6">
      <t>ジッシ</t>
    </rPh>
    <rPh sb="7" eb="9">
      <t>ウム</t>
    </rPh>
    <phoneticPr fontId="9"/>
  </si>
  <si>
    <t>有　　・　　無</t>
    <rPh sb="0" eb="1">
      <t>ア</t>
    </rPh>
    <rPh sb="6" eb="7">
      <t>ナ</t>
    </rPh>
    <phoneticPr fontId="9"/>
  </si>
  <si>
    <t>その他参考となる事項</t>
    <rPh sb="2" eb="3">
      <t>タ</t>
    </rPh>
    <rPh sb="3" eb="5">
      <t>サンコウ</t>
    </rPh>
    <rPh sb="8" eb="10">
      <t>ジコウ</t>
    </rPh>
    <phoneticPr fontId="9"/>
  </si>
  <si>
    <t>第三者評価の実施状況</t>
    <rPh sb="0" eb="3">
      <t>ダイサンシャ</t>
    </rPh>
    <rPh sb="3" eb="5">
      <t>ヒョウカ</t>
    </rPh>
    <rPh sb="6" eb="8">
      <t>ジッシ</t>
    </rPh>
    <rPh sb="8" eb="10">
      <t>ジョウキョウ</t>
    </rPh>
    <phoneticPr fontId="9"/>
  </si>
  <si>
    <t>している　・　していない</t>
    <phoneticPr fontId="9"/>
  </si>
  <si>
    <t>苦情解決の措置概要</t>
    <rPh sb="0" eb="2">
      <t>クジョウ</t>
    </rPh>
    <rPh sb="2" eb="4">
      <t>カイケツ</t>
    </rPh>
    <rPh sb="5" eb="7">
      <t>ソチ</t>
    </rPh>
    <rPh sb="7" eb="9">
      <t>ガイヨウ</t>
    </rPh>
    <phoneticPr fontId="9"/>
  </si>
  <si>
    <t>窓口（連絡先）</t>
    <rPh sb="0" eb="2">
      <t>マドグチ</t>
    </rPh>
    <rPh sb="3" eb="6">
      <t>レンラクサキ</t>
    </rPh>
    <phoneticPr fontId="9"/>
  </si>
  <si>
    <t>担当者</t>
    <rPh sb="0" eb="3">
      <t>タントウシャ</t>
    </rPh>
    <phoneticPr fontId="9"/>
  </si>
  <si>
    <t>その他</t>
    <rPh sb="2" eb="3">
      <t>タ</t>
    </rPh>
    <phoneticPr fontId="9"/>
  </si>
  <si>
    <t>協力医療機関</t>
    <rPh sb="0" eb="2">
      <t>キョウリョク</t>
    </rPh>
    <rPh sb="2" eb="4">
      <t>イリョウ</t>
    </rPh>
    <rPh sb="4" eb="6">
      <t>キカン</t>
    </rPh>
    <phoneticPr fontId="9"/>
  </si>
  <si>
    <t>名　称</t>
    <rPh sb="0" eb="1">
      <t>メイ</t>
    </rPh>
    <rPh sb="2" eb="3">
      <t>ショウ</t>
    </rPh>
    <phoneticPr fontId="9"/>
  </si>
  <si>
    <t>主な診療科名</t>
    <rPh sb="0" eb="1">
      <t>オモ</t>
    </rPh>
    <rPh sb="2" eb="5">
      <t>シンリョウカ</t>
    </rPh>
    <rPh sb="5" eb="6">
      <t>メイ</t>
    </rPh>
    <phoneticPr fontId="9"/>
  </si>
  <si>
    <t>一体的に管理運営する
他の事業所</t>
    <rPh sb="0" eb="3">
      <t>イッタイテキ</t>
    </rPh>
    <rPh sb="4" eb="6">
      <t>カンリ</t>
    </rPh>
    <rPh sb="6" eb="8">
      <t>ウンエイ</t>
    </rPh>
    <rPh sb="11" eb="12">
      <t>タ</t>
    </rPh>
    <rPh sb="13" eb="16">
      <t>ジギョウショ</t>
    </rPh>
    <phoneticPr fontId="9"/>
  </si>
  <si>
    <t>添付書類</t>
    <rPh sb="0" eb="2">
      <t>テンプ</t>
    </rPh>
    <rPh sb="2" eb="4">
      <t>ショルイ</t>
    </rPh>
    <phoneticPr fontId="9"/>
  </si>
  <si>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9"/>
  </si>
  <si>
    <t>（備考）</t>
    <rPh sb="1" eb="3">
      <t>ビコウ</t>
    </rPh>
    <phoneticPr fontId="9"/>
  </si>
  <si>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9"/>
  </si>
  <si>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9"/>
  </si>
  <si>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9"/>
  </si>
  <si>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9"/>
  </si>
  <si>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9"/>
  </si>
  <si>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9"/>
  </si>
  <si>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9"/>
  </si>
  <si>
    <t>常勤(人)</t>
    <rPh sb="0" eb="2">
      <t>ジョウキン</t>
    </rPh>
    <rPh sb="3" eb="4">
      <t>ヒト</t>
    </rPh>
    <phoneticPr fontId="9"/>
  </si>
  <si>
    <t>非常勤(人)</t>
    <rPh sb="0" eb="3">
      <t>ヒジョウキン</t>
    </rPh>
    <rPh sb="4" eb="5">
      <t>ヒト</t>
    </rPh>
    <phoneticPr fontId="9"/>
  </si>
  <si>
    <t>常勤換算後の人数(人)</t>
    <rPh sb="0" eb="2">
      <t>ジョウキン</t>
    </rPh>
    <rPh sb="2" eb="4">
      <t>カンザン</t>
    </rPh>
    <rPh sb="4" eb="5">
      <t>ゴ</t>
    </rPh>
    <rPh sb="6" eb="8">
      <t>ニンズウ</t>
    </rPh>
    <rPh sb="9" eb="10">
      <t>ニン</t>
    </rPh>
    <phoneticPr fontId="9"/>
  </si>
  <si>
    <t>基準上の必要人数(人)</t>
    <rPh sb="0" eb="2">
      <t>キジュン</t>
    </rPh>
    <rPh sb="2" eb="3">
      <t>ジョウ</t>
    </rPh>
    <rPh sb="4" eb="6">
      <t>ヒツヨウ</t>
    </rPh>
    <rPh sb="6" eb="8">
      <t>ニンズウ</t>
    </rPh>
    <rPh sb="9" eb="10">
      <t>ニン</t>
    </rPh>
    <phoneticPr fontId="9"/>
  </si>
  <si>
    <t>(郵便番号</t>
  </si>
  <si>
    <t>)</t>
  </si>
  <si>
    <t>付表１６　児童発達支援事業所及び放課後等デイサービス事業所の指定等に係る記載事項</t>
  </si>
  <si>
    <t>サービス種別(申請する種別に○)</t>
    <rPh sb="4" eb="6">
      <t>シュベツ</t>
    </rPh>
    <rPh sb="7" eb="9">
      <t>シンセイ</t>
    </rPh>
    <rPh sb="11" eb="13">
      <t>シュベツ</t>
    </rPh>
    <phoneticPr fontId="4"/>
  </si>
  <si>
    <t>児童発達支援</t>
    <rPh sb="0" eb="6">
      <t>ジドウハッタツシエン</t>
    </rPh>
    <phoneticPr fontId="4"/>
  </si>
  <si>
    <t>児童発達支援センターに該当するか
（該当する場合は、○）</t>
    <rPh sb="11" eb="13">
      <t>ガイトウ</t>
    </rPh>
    <rPh sb="18" eb="20">
      <t>ガイトウ</t>
    </rPh>
    <rPh sb="22" eb="24">
      <t>バアイ</t>
    </rPh>
    <phoneticPr fontId="4"/>
  </si>
  <si>
    <t>児童発達支援管理責任者</t>
    <rPh sb="0" eb="2">
      <t>ジドウ</t>
    </rPh>
    <rPh sb="2" eb="4">
      <t>ハッタツ</t>
    </rPh>
    <rPh sb="4" eb="6">
      <t>シエン</t>
    </rPh>
    <rPh sb="6" eb="8">
      <t>カンリ</t>
    </rPh>
    <rPh sb="8" eb="10">
      <t>セキニン</t>
    </rPh>
    <rPh sb="10" eb="11">
      <t>シャ</t>
    </rPh>
    <phoneticPr fontId="9"/>
  </si>
  <si>
    <t>送迎の有無</t>
    <rPh sb="0" eb="2">
      <t>ソウゲイ</t>
    </rPh>
    <rPh sb="3" eb="5">
      <t>ウム</t>
    </rPh>
    <phoneticPr fontId="4"/>
  </si>
  <si>
    <t>主な診療科名</t>
    <rPh sb="0" eb="1">
      <t>オモ</t>
    </rPh>
    <rPh sb="2" eb="5">
      <t>シンリョウカ</t>
    </rPh>
    <rPh sb="5" eb="6">
      <t>メイ</t>
    </rPh>
    <phoneticPr fontId="4"/>
  </si>
  <si>
    <t>付表１７　居宅訪問型児童発達支援事業所の指定等に係る記載事項</t>
  </si>
  <si>
    <t>専用の区画の有無</t>
    <rPh sb="0" eb="2">
      <t>センヨウ</t>
    </rPh>
    <rPh sb="3" eb="5">
      <t>クカク</t>
    </rPh>
    <rPh sb="6" eb="8">
      <t>ウム</t>
    </rPh>
    <phoneticPr fontId="4"/>
  </si>
  <si>
    <t>付表１８　保育所等訪問支援事業所の指定等に係る記載事項</t>
  </si>
  <si>
    <t>　児童福祉法に基づく事業者指定の申請に係る書類一覧</t>
    <rPh sb="1" eb="3">
      <t>ジドウ</t>
    </rPh>
    <rPh sb="3" eb="5">
      <t>フクシ</t>
    </rPh>
    <rPh sb="5" eb="6">
      <t>ホウ</t>
    </rPh>
    <rPh sb="7" eb="8">
      <t>モト</t>
    </rPh>
    <phoneticPr fontId="9"/>
  </si>
  <si>
    <t>（障害児通所支援事業）</t>
    <rPh sb="1" eb="3">
      <t>ショウガイ</t>
    </rPh>
    <rPh sb="3" eb="4">
      <t>ジ</t>
    </rPh>
    <rPh sb="4" eb="6">
      <t>ツウショ</t>
    </rPh>
    <rPh sb="6" eb="8">
      <t>シエン</t>
    </rPh>
    <rPh sb="8" eb="10">
      <t>ジギョウ</t>
    </rPh>
    <phoneticPr fontId="9"/>
  </si>
  <si>
    <t>【入力シート】で基本情報を入力・修正をする</t>
    <rPh sb="1" eb="3">
      <t>ニュウリョク</t>
    </rPh>
    <rPh sb="8" eb="10">
      <t>キホン</t>
    </rPh>
    <rPh sb="10" eb="12">
      <t>ジョウホウ</t>
    </rPh>
    <rPh sb="13" eb="15">
      <t>ニュウリョク</t>
    </rPh>
    <rPh sb="16" eb="18">
      <t>シュウセイ</t>
    </rPh>
    <phoneticPr fontId="9"/>
  </si>
  <si>
    <t>事業所の名称</t>
    <rPh sb="0" eb="2">
      <t>ジギョウ</t>
    </rPh>
    <rPh sb="2" eb="3">
      <t>ショ</t>
    </rPh>
    <phoneticPr fontId="9"/>
  </si>
  <si>
    <t>所在地
(区市町村名)</t>
    <rPh sb="0" eb="3">
      <t>ショザイチ</t>
    </rPh>
    <rPh sb="5" eb="7">
      <t>クシ</t>
    </rPh>
    <rPh sb="7" eb="9">
      <t>チョウソン</t>
    </rPh>
    <rPh sb="9" eb="10">
      <t>メイ</t>
    </rPh>
    <phoneticPr fontId="9"/>
  </si>
  <si>
    <t>　※「申請者確認欄」の該当欄に「○」を付し、添付書類等に漏れがないよう確認してください。</t>
    <rPh sb="3" eb="6">
      <t>シンセイシャ</t>
    </rPh>
    <rPh sb="6" eb="8">
      <t>カクニン</t>
    </rPh>
    <rPh sb="8" eb="9">
      <t>ラン</t>
    </rPh>
    <rPh sb="11" eb="14">
      <t>ガイトウラン</t>
    </rPh>
    <rPh sb="19" eb="20">
      <t>フ</t>
    </rPh>
    <rPh sb="22" eb="27">
      <t>テンプショルイナド</t>
    </rPh>
    <rPh sb="28" eb="29">
      <t>モ</t>
    </rPh>
    <rPh sb="35" eb="37">
      <t>カクニン</t>
    </rPh>
    <phoneticPr fontId="9"/>
  </si>
  <si>
    <t>申請書及び添付書類</t>
    <rPh sb="8" eb="9">
      <t>ルイ</t>
    </rPh>
    <phoneticPr fontId="9"/>
  </si>
  <si>
    <t>申請者確認欄</t>
  </si>
  <si>
    <t>基本情報入力シート</t>
    <rPh sb="0" eb="2">
      <t>キホン</t>
    </rPh>
    <rPh sb="2" eb="4">
      <t>ジョウホウ</t>
    </rPh>
    <rPh sb="4" eb="6">
      <t>ニュウリョク</t>
    </rPh>
    <phoneticPr fontId="9"/>
  </si>
  <si>
    <t>申請書</t>
    <rPh sb="0" eb="3">
      <t>シンセイショ</t>
    </rPh>
    <phoneticPr fontId="9"/>
  </si>
  <si>
    <t>指定申請書</t>
    <rPh sb="0" eb="2">
      <t>シテイ</t>
    </rPh>
    <rPh sb="2" eb="5">
      <t>シンセイショ</t>
    </rPh>
    <phoneticPr fontId="9"/>
  </si>
  <si>
    <t>指定に係る記載事項</t>
    <rPh sb="0" eb="2">
      <t>シテイ</t>
    </rPh>
    <rPh sb="3" eb="4">
      <t>カカ</t>
    </rPh>
    <rPh sb="5" eb="7">
      <t>キサイ</t>
    </rPh>
    <rPh sb="7" eb="9">
      <t>ジコウ</t>
    </rPh>
    <phoneticPr fontId="9"/>
  </si>
  <si>
    <t>障害児通所・入所給付費の算定に係る体制等状況一覧表</t>
    <rPh sb="0" eb="3">
      <t>ショウガイジ</t>
    </rPh>
    <phoneticPr fontId="9"/>
  </si>
  <si>
    <t>※各加算の届出については適宜必要書類を提出してください。</t>
    <rPh sb="1" eb="2">
      <t>カク</t>
    </rPh>
    <rPh sb="2" eb="4">
      <t>カサン</t>
    </rPh>
    <rPh sb="5" eb="7">
      <t>トドケデ</t>
    </rPh>
    <rPh sb="12" eb="14">
      <t>テキギ</t>
    </rPh>
    <rPh sb="14" eb="16">
      <t>ヒツヨウ</t>
    </rPh>
    <rPh sb="16" eb="18">
      <t>ショルイ</t>
    </rPh>
    <rPh sb="19" eb="21">
      <t>テイシュツ</t>
    </rPh>
    <phoneticPr fontId="9"/>
  </si>
  <si>
    <t>参考様式</t>
    <rPh sb="0" eb="2">
      <t>サンコウ</t>
    </rPh>
    <rPh sb="2" eb="4">
      <t>ヨウシキ</t>
    </rPh>
    <phoneticPr fontId="9"/>
  </si>
  <si>
    <t>法人の登記事項証明書、条例（公設の場合）等</t>
    <rPh sb="0" eb="2">
      <t>ホウジン</t>
    </rPh>
    <rPh sb="3" eb="5">
      <t>トウキ</t>
    </rPh>
    <rPh sb="5" eb="7">
      <t>ジコウ</t>
    </rPh>
    <rPh sb="7" eb="9">
      <t>ショウメイ</t>
    </rPh>
    <rPh sb="9" eb="10">
      <t>ショ</t>
    </rPh>
    <phoneticPr fontId="9"/>
  </si>
  <si>
    <t>事業所の設備等</t>
    <rPh sb="0" eb="3">
      <t>ジギョウショ</t>
    </rPh>
    <rPh sb="4" eb="6">
      <t>セツビ</t>
    </rPh>
    <rPh sb="6" eb="7">
      <t>トウ</t>
    </rPh>
    <phoneticPr fontId="9"/>
  </si>
  <si>
    <t>事業所の写真</t>
    <rPh sb="0" eb="3">
      <t>ジギョウショ</t>
    </rPh>
    <rPh sb="4" eb="6">
      <t>シャシン</t>
    </rPh>
    <phoneticPr fontId="9"/>
  </si>
  <si>
    <t>建物が賃貸の場合は賃貸借契約書（写）を添付してください。
　　自己所有の場合は不動産登記簿を添付してください。</t>
    <rPh sb="0" eb="2">
      <t>タテモノ</t>
    </rPh>
    <rPh sb="3" eb="5">
      <t>チンタイ</t>
    </rPh>
    <rPh sb="6" eb="8">
      <t>バアイ</t>
    </rPh>
    <rPh sb="9" eb="12">
      <t>チンタイシャク</t>
    </rPh>
    <rPh sb="12" eb="14">
      <t>ケイヤク</t>
    </rPh>
    <rPh sb="14" eb="15">
      <t>ショ</t>
    </rPh>
    <rPh sb="16" eb="17">
      <t>ウツ</t>
    </rPh>
    <rPh sb="19" eb="21">
      <t>テンプ</t>
    </rPh>
    <rPh sb="31" eb="33">
      <t>ジコ</t>
    </rPh>
    <rPh sb="33" eb="35">
      <t>ショユウ</t>
    </rPh>
    <rPh sb="36" eb="38">
      <t>バアイ</t>
    </rPh>
    <rPh sb="39" eb="42">
      <t>フドウサン</t>
    </rPh>
    <rPh sb="42" eb="45">
      <t>トウキボ</t>
    </rPh>
    <rPh sb="46" eb="48">
      <t>テンプ</t>
    </rPh>
    <phoneticPr fontId="9"/>
  </si>
  <si>
    <t>管理者・児童発達支援管理責任者</t>
    <rPh sb="0" eb="3">
      <t>カンリシャ</t>
    </rPh>
    <rPh sb="4" eb="6">
      <t>ジドウ</t>
    </rPh>
    <rPh sb="6" eb="8">
      <t>ハッタツ</t>
    </rPh>
    <rPh sb="8" eb="10">
      <t>シエン</t>
    </rPh>
    <rPh sb="10" eb="12">
      <t>カンリ</t>
    </rPh>
    <rPh sb="12" eb="15">
      <t>セキニンシャ</t>
    </rPh>
    <phoneticPr fontId="9"/>
  </si>
  <si>
    <t>管理者経歴書</t>
    <rPh sb="0" eb="3">
      <t>カンリシャ</t>
    </rPh>
    <rPh sb="3" eb="6">
      <t>ケイレキショ</t>
    </rPh>
    <phoneticPr fontId="9"/>
  </si>
  <si>
    <t>参考様式３-1
管理者</t>
    <rPh sb="8" eb="11">
      <t>カンリシャ</t>
    </rPh>
    <phoneticPr fontId="9"/>
  </si>
  <si>
    <t>児童発達支援管理責任者経歴書</t>
    <rPh sb="11" eb="14">
      <t>ケイレキショ</t>
    </rPh>
    <phoneticPr fontId="9"/>
  </si>
  <si>
    <t>保育所等訪問支援</t>
    <rPh sb="0" eb="2">
      <t>ホイク</t>
    </rPh>
    <rPh sb="2" eb="3">
      <t>ショ</t>
    </rPh>
    <rPh sb="3" eb="4">
      <t>トウ</t>
    </rPh>
    <rPh sb="4" eb="6">
      <t>ホウモン</t>
    </rPh>
    <rPh sb="6" eb="8">
      <t>シエン</t>
    </rPh>
    <phoneticPr fontId="9"/>
  </si>
  <si>
    <t>※「児童発達支援管理責任者」として必要な研修の修了証等（写)を添付してください。</t>
    <rPh sb="2" eb="4">
      <t>ジドウ</t>
    </rPh>
    <rPh sb="4" eb="6">
      <t>ハッタツ</t>
    </rPh>
    <rPh sb="6" eb="8">
      <t>シエン</t>
    </rPh>
    <rPh sb="8" eb="10">
      <t>カンリ</t>
    </rPh>
    <rPh sb="10" eb="13">
      <t>セキニンシャ</t>
    </rPh>
    <rPh sb="17" eb="19">
      <t>ヒツヨウ</t>
    </rPh>
    <rPh sb="20" eb="22">
      <t>ケンシュウ</t>
    </rPh>
    <rPh sb="23" eb="25">
      <t>シュウリョウ</t>
    </rPh>
    <rPh sb="25" eb="26">
      <t>ショウ</t>
    </rPh>
    <rPh sb="26" eb="27">
      <t>トウ</t>
    </rPh>
    <rPh sb="28" eb="29">
      <t>ウツ</t>
    </rPh>
    <rPh sb="31" eb="33">
      <t>テンプ</t>
    </rPh>
    <phoneticPr fontId="9"/>
  </si>
  <si>
    <t>児童発達支援管理責任者等の資格証（写）　※資格要件で必要な場合</t>
    <rPh sb="0" eb="2">
      <t>ジドウ</t>
    </rPh>
    <rPh sb="2" eb="4">
      <t>ハッタツ</t>
    </rPh>
    <rPh sb="4" eb="6">
      <t>シエン</t>
    </rPh>
    <rPh sb="6" eb="8">
      <t>カンリ</t>
    </rPh>
    <rPh sb="8" eb="10">
      <t>セキニン</t>
    </rPh>
    <rPh sb="10" eb="11">
      <t>シャ</t>
    </rPh>
    <rPh sb="11" eb="12">
      <t>ナド</t>
    </rPh>
    <rPh sb="13" eb="15">
      <t>シカク</t>
    </rPh>
    <rPh sb="15" eb="16">
      <t>ショウ</t>
    </rPh>
    <rPh sb="17" eb="18">
      <t>シャ</t>
    </rPh>
    <rPh sb="21" eb="23">
      <t>シカク</t>
    </rPh>
    <rPh sb="23" eb="25">
      <t>ヨウケン</t>
    </rPh>
    <rPh sb="26" eb="28">
      <t>ヒツヨウ</t>
    </rPh>
    <rPh sb="29" eb="31">
      <t>バアイ</t>
    </rPh>
    <phoneticPr fontId="9"/>
  </si>
  <si>
    <t>参考様式４</t>
    <rPh sb="0" eb="2">
      <t>サンコウ</t>
    </rPh>
    <rPh sb="2" eb="4">
      <t>ヨウシキ</t>
    </rPh>
    <phoneticPr fontId="9"/>
  </si>
  <si>
    <t>その他添付書類</t>
    <rPh sb="2" eb="3">
      <t>タ</t>
    </rPh>
    <rPh sb="3" eb="5">
      <t>テンプ</t>
    </rPh>
    <rPh sb="5" eb="7">
      <t>ショルイ</t>
    </rPh>
    <phoneticPr fontId="9"/>
  </si>
  <si>
    <t>運営規程（書式ライブラリーに見本あり）</t>
    <rPh sb="0" eb="2">
      <t>ウンエイ</t>
    </rPh>
    <rPh sb="2" eb="4">
      <t>キテイ</t>
    </rPh>
    <rPh sb="5" eb="7">
      <t>ショシキ</t>
    </rPh>
    <rPh sb="14" eb="16">
      <t>ミホン</t>
    </rPh>
    <phoneticPr fontId="9"/>
  </si>
  <si>
    <t>利用者からの苦情を解決するために講ずる措置の概要</t>
    <rPh sb="0" eb="3">
      <t>リヨウシャ</t>
    </rPh>
    <rPh sb="6" eb="8">
      <t>クジョウ</t>
    </rPh>
    <rPh sb="9" eb="11">
      <t>カイケツ</t>
    </rPh>
    <rPh sb="16" eb="17">
      <t>コウ</t>
    </rPh>
    <rPh sb="19" eb="21">
      <t>ソチ</t>
    </rPh>
    <rPh sb="22" eb="24">
      <t>ガイヨウ</t>
    </rPh>
    <phoneticPr fontId="9"/>
  </si>
  <si>
    <t>参考様式６</t>
    <rPh sb="0" eb="2">
      <t>サンコウ</t>
    </rPh>
    <rPh sb="2" eb="4">
      <t>ヨウシキ</t>
    </rPh>
    <phoneticPr fontId="9"/>
  </si>
  <si>
    <t>当該申請に係る事業に係る従事者の勤務の体制及び勤務形態一覧表</t>
    <rPh sb="0" eb="2">
      <t>トウガイ</t>
    </rPh>
    <rPh sb="2" eb="4">
      <t>シンセイ</t>
    </rPh>
    <rPh sb="5" eb="6">
      <t>カカ</t>
    </rPh>
    <rPh sb="7" eb="9">
      <t>ジギョウ</t>
    </rPh>
    <rPh sb="10" eb="11">
      <t>カカ</t>
    </rPh>
    <rPh sb="12" eb="15">
      <t>ジュウジシャ</t>
    </rPh>
    <rPh sb="16" eb="18">
      <t>キンム</t>
    </rPh>
    <rPh sb="19" eb="21">
      <t>タイセイ</t>
    </rPh>
    <rPh sb="21" eb="22">
      <t>オヨ</t>
    </rPh>
    <rPh sb="23" eb="25">
      <t>キンム</t>
    </rPh>
    <rPh sb="25" eb="27">
      <t>ケイタイ</t>
    </rPh>
    <rPh sb="27" eb="29">
      <t>イチラン</t>
    </rPh>
    <rPh sb="29" eb="30">
      <t>ピョウ</t>
    </rPh>
    <phoneticPr fontId="9"/>
  </si>
  <si>
    <t>従業者の資格証（写）　※必要な場合</t>
    <rPh sb="0" eb="3">
      <t>ジュウギョウシャ</t>
    </rPh>
    <rPh sb="4" eb="6">
      <t>シカク</t>
    </rPh>
    <rPh sb="6" eb="7">
      <t>ショウ</t>
    </rPh>
    <rPh sb="8" eb="9">
      <t>シャ</t>
    </rPh>
    <rPh sb="12" eb="14">
      <t>ヒツヨウ</t>
    </rPh>
    <rPh sb="15" eb="17">
      <t>バアイ</t>
    </rPh>
    <phoneticPr fontId="9"/>
  </si>
  <si>
    <t>参考様式４(リンクなし)</t>
    <rPh sb="0" eb="2">
      <t>サンコウ</t>
    </rPh>
    <rPh sb="2" eb="4">
      <t>ヨウシキ</t>
    </rPh>
    <phoneticPr fontId="9"/>
  </si>
  <si>
    <t>協力医療機関の名称及び診療科名　　※保育所等訪問支援は不要</t>
    <rPh sb="0" eb="2">
      <t>キョウリョク</t>
    </rPh>
    <rPh sb="2" eb="4">
      <t>イリョウ</t>
    </rPh>
    <rPh sb="4" eb="6">
      <t>キカン</t>
    </rPh>
    <rPh sb="7" eb="9">
      <t>メイショウ</t>
    </rPh>
    <rPh sb="9" eb="10">
      <t>オヨ</t>
    </rPh>
    <rPh sb="11" eb="13">
      <t>シンリョウ</t>
    </rPh>
    <rPh sb="13" eb="15">
      <t>カメイ</t>
    </rPh>
    <phoneticPr fontId="9"/>
  </si>
  <si>
    <t>参考様式８</t>
    <rPh sb="0" eb="2">
      <t>サンコウ</t>
    </rPh>
    <rPh sb="2" eb="4">
      <t>ヨウシキ</t>
    </rPh>
    <phoneticPr fontId="9"/>
  </si>
  <si>
    <t>協力医療機関との契約書（「協力医療機関に関する協定書」書式ライブラリーにひな形あり）</t>
    <rPh sb="0" eb="2">
      <t>キョウリョク</t>
    </rPh>
    <rPh sb="2" eb="4">
      <t>イリョウ</t>
    </rPh>
    <rPh sb="4" eb="6">
      <t>キカン</t>
    </rPh>
    <rPh sb="8" eb="10">
      <t>ケイヤク</t>
    </rPh>
    <rPh sb="10" eb="11">
      <t>ショ</t>
    </rPh>
    <rPh sb="27" eb="29">
      <t>ショシキ</t>
    </rPh>
    <rPh sb="38" eb="39">
      <t>ガタ</t>
    </rPh>
    <phoneticPr fontId="9"/>
  </si>
  <si>
    <t>就業規則</t>
    <rPh sb="0" eb="2">
      <t>シュウギョウ</t>
    </rPh>
    <rPh sb="2" eb="4">
      <t>キソク</t>
    </rPh>
    <phoneticPr fontId="9"/>
  </si>
  <si>
    <t>法第２１条５の１５第３項各号非該当誓約書（両面印刷）</t>
    <rPh sb="0" eb="2">
      <t>ホウ</t>
    </rPh>
    <rPh sb="4" eb="5">
      <t>ジョウ</t>
    </rPh>
    <rPh sb="9" eb="10">
      <t>ダイ</t>
    </rPh>
    <rPh sb="11" eb="12">
      <t>コウ</t>
    </rPh>
    <rPh sb="12" eb="13">
      <t>カク</t>
    </rPh>
    <rPh sb="13" eb="14">
      <t>ゴウ</t>
    </rPh>
    <rPh sb="14" eb="17">
      <t>ヒガイトウ</t>
    </rPh>
    <rPh sb="17" eb="20">
      <t>セイヤクショ</t>
    </rPh>
    <rPh sb="21" eb="23">
      <t>リョウメン</t>
    </rPh>
    <rPh sb="23" eb="25">
      <t>インサツ</t>
    </rPh>
    <phoneticPr fontId="9"/>
  </si>
  <si>
    <t>参考様式７</t>
    <rPh sb="0" eb="2">
      <t>サンコウ</t>
    </rPh>
    <rPh sb="2" eb="4">
      <t>ヨウシキ</t>
    </rPh>
    <phoneticPr fontId="9"/>
  </si>
  <si>
    <t>収支予算書</t>
    <rPh sb="0" eb="2">
      <t>シュウシ</t>
    </rPh>
    <rPh sb="2" eb="5">
      <t>ヨサンショ</t>
    </rPh>
    <phoneticPr fontId="9"/>
  </si>
  <si>
    <t>耐震化調査票</t>
    <rPh sb="0" eb="3">
      <t>タイシンカ</t>
    </rPh>
    <rPh sb="3" eb="5">
      <t>チョウサ</t>
    </rPh>
    <rPh sb="5" eb="6">
      <t>ヒョウ</t>
    </rPh>
    <phoneticPr fontId="9"/>
  </si>
  <si>
    <t>参考様式10</t>
    <rPh sb="0" eb="2">
      <t>サンコウ</t>
    </rPh>
    <rPh sb="2" eb="4">
      <t>ヨウシキ</t>
    </rPh>
    <phoneticPr fontId="9"/>
  </si>
  <si>
    <t>※申請される際には、事業所保管用として事前に提出書類一式のコピーをとっておくようにして下さい。</t>
    <rPh sb="1" eb="3">
      <t>シンセイ</t>
    </rPh>
    <rPh sb="6" eb="7">
      <t>サイ</t>
    </rPh>
    <rPh sb="10" eb="12">
      <t>ジギョウ</t>
    </rPh>
    <rPh sb="12" eb="13">
      <t>ショ</t>
    </rPh>
    <rPh sb="13" eb="16">
      <t>ホカンヨウ</t>
    </rPh>
    <rPh sb="19" eb="21">
      <t>ジゼン</t>
    </rPh>
    <rPh sb="22" eb="24">
      <t>テイシュツ</t>
    </rPh>
    <rPh sb="24" eb="26">
      <t>ショルイ</t>
    </rPh>
    <rPh sb="26" eb="28">
      <t>イッシキ</t>
    </rPh>
    <rPh sb="43" eb="44">
      <t>クダ</t>
    </rPh>
    <phoneticPr fontId="9"/>
  </si>
  <si>
    <t>〔担当者連絡先〕</t>
    <rPh sb="1" eb="4">
      <t>タントウシャ</t>
    </rPh>
    <rPh sb="4" eb="7">
      <t>レンラクサキ</t>
    </rPh>
    <phoneticPr fontId="9"/>
  </si>
  <si>
    <t>　提出いただいた申請書類に記載されている内容について、問い合わせする際の連絡先を記入してください。</t>
    <rPh sb="1" eb="3">
      <t>テイシュツ</t>
    </rPh>
    <rPh sb="8" eb="11">
      <t>シンセイショ</t>
    </rPh>
    <rPh sb="11" eb="12">
      <t>ルイ</t>
    </rPh>
    <rPh sb="13" eb="15">
      <t>キサイ</t>
    </rPh>
    <rPh sb="20" eb="22">
      <t>ナイヨウ</t>
    </rPh>
    <rPh sb="27" eb="28">
      <t>ト</t>
    </rPh>
    <rPh sb="29" eb="30">
      <t>ア</t>
    </rPh>
    <rPh sb="34" eb="35">
      <t>サイ</t>
    </rPh>
    <rPh sb="36" eb="39">
      <t>レンラクサキ</t>
    </rPh>
    <rPh sb="40" eb="42">
      <t>キニュウ</t>
    </rPh>
    <phoneticPr fontId="9"/>
  </si>
  <si>
    <t>事業所名</t>
    <rPh sb="0" eb="3">
      <t>ジギョウショ</t>
    </rPh>
    <rPh sb="3" eb="4">
      <t>メイ</t>
    </rPh>
    <phoneticPr fontId="9"/>
  </si>
  <si>
    <t>担当者名</t>
    <rPh sb="0" eb="3">
      <t>タントウシャ</t>
    </rPh>
    <rPh sb="3" eb="4">
      <t>メイ</t>
    </rPh>
    <phoneticPr fontId="9"/>
  </si>
  <si>
    <t>電　　　話</t>
    <rPh sb="0" eb="1">
      <t>デン</t>
    </rPh>
    <rPh sb="4" eb="5">
      <t>ハナシ</t>
    </rPh>
    <phoneticPr fontId="9"/>
  </si>
  <si>
    <t>　　　</t>
  </si>
  <si>
    <t>申請書を作成する前に⇒</t>
    <phoneticPr fontId="9"/>
  </si>
  <si>
    <t>備考</t>
    <phoneticPr fontId="9"/>
  </si>
  <si>
    <t>downloadはコチラ</t>
    <phoneticPr fontId="9"/>
  </si>
  <si>
    <t>社会保険及び労働保険への加入状況にかかる届出書</t>
    <phoneticPr fontId="9"/>
  </si>
  <si>
    <t>※事業単位で児童発達支援管理責任者が異なる場合は、
   児童発達支援管理責任者ごとに経歴書が必要です。</t>
    <phoneticPr fontId="9"/>
  </si>
  <si>
    <t>　</t>
    <phoneticPr fontId="9"/>
  </si>
  <si>
    <t>メールアドレス</t>
    <phoneticPr fontId="9"/>
  </si>
  <si>
    <t>　●加算届の提出書類一覧（児童福祉法関係）</t>
    <rPh sb="2" eb="4">
      <t>カサン</t>
    </rPh>
    <rPh sb="4" eb="5">
      <t>トド</t>
    </rPh>
    <rPh sb="6" eb="8">
      <t>テイシュツ</t>
    </rPh>
    <rPh sb="8" eb="10">
      <t>ショルイ</t>
    </rPh>
    <rPh sb="10" eb="12">
      <t>イチラン</t>
    </rPh>
    <rPh sb="13" eb="15">
      <t>ジドウ</t>
    </rPh>
    <rPh sb="15" eb="18">
      <t>フクシホウ</t>
    </rPh>
    <rPh sb="18" eb="20">
      <t>カンケイ</t>
    </rPh>
    <phoneticPr fontId="9"/>
  </si>
  <si>
    <t>専門的支援体制加算に関する届出書</t>
    <phoneticPr fontId="9"/>
  </si>
  <si>
    <t>専門的支援実施加算に関する届出書</t>
    <phoneticPr fontId="9"/>
  </si>
  <si>
    <t>看護職員加配加算に関する届出書</t>
    <phoneticPr fontId="9"/>
  </si>
  <si>
    <t>栄養士配置加算</t>
    <phoneticPr fontId="9"/>
  </si>
  <si>
    <t>食事提供加算届出書</t>
    <rPh sb="0" eb="2">
      <t>ショクジ</t>
    </rPh>
    <rPh sb="2" eb="4">
      <t>テイキョウ</t>
    </rPh>
    <rPh sb="4" eb="6">
      <t>カサン</t>
    </rPh>
    <rPh sb="6" eb="9">
      <t>トドケデショ</t>
    </rPh>
    <phoneticPr fontId="9"/>
  </si>
  <si>
    <t>強度行動障害児支援加算に関する届出書（放デイ）</t>
    <rPh sb="0" eb="2">
      <t>キョウド</t>
    </rPh>
    <rPh sb="2" eb="4">
      <t>コウドウ</t>
    </rPh>
    <rPh sb="4" eb="6">
      <t>ショウガイ</t>
    </rPh>
    <rPh sb="6" eb="7">
      <t>ジ</t>
    </rPh>
    <rPh sb="7" eb="9">
      <t>シエン</t>
    </rPh>
    <rPh sb="9" eb="11">
      <t>カサン</t>
    </rPh>
    <rPh sb="12" eb="13">
      <t>カン</t>
    </rPh>
    <rPh sb="15" eb="17">
      <t>トドケデ</t>
    </rPh>
    <rPh sb="17" eb="18">
      <t>ショ</t>
    </rPh>
    <rPh sb="19" eb="20">
      <t>ホウ</t>
    </rPh>
    <phoneticPr fontId="9"/>
  </si>
  <si>
    <t>個別サポート加算（Ⅰ）に関する届出書(放デイ）</t>
    <rPh sb="19" eb="20">
      <t>ホウ</t>
    </rPh>
    <phoneticPr fontId="9"/>
  </si>
  <si>
    <t>送迎加算に関する届出書（重症心身障害児・医療的ケア児）</t>
    <rPh sb="0" eb="2">
      <t>ソウゲイ</t>
    </rPh>
    <rPh sb="2" eb="4">
      <t>カサン</t>
    </rPh>
    <rPh sb="5" eb="6">
      <t>カン</t>
    </rPh>
    <rPh sb="8" eb="10">
      <t>トドケデ</t>
    </rPh>
    <rPh sb="10" eb="11">
      <t>ショ</t>
    </rPh>
    <rPh sb="12" eb="14">
      <t>ジュウショウ</t>
    </rPh>
    <rPh sb="14" eb="16">
      <t>シンシン</t>
    </rPh>
    <rPh sb="16" eb="18">
      <t>ショウガイ</t>
    </rPh>
    <rPh sb="18" eb="19">
      <t>ジ</t>
    </rPh>
    <rPh sb="20" eb="23">
      <t>イリョウテキ</t>
    </rPh>
    <rPh sb="25" eb="26">
      <t>ジ</t>
    </rPh>
    <phoneticPr fontId="9"/>
  </si>
  <si>
    <t>延長支援加算に関する届出書</t>
    <phoneticPr fontId="9"/>
  </si>
  <si>
    <t>中核機能強化加算・中核機能強化事業所加算に関する届出書</t>
    <phoneticPr fontId="9"/>
  </si>
  <si>
    <t>視覚・聴覚・言語機能障害児支援加算に関する届出書</t>
    <phoneticPr fontId="9"/>
  </si>
  <si>
    <t>人工内耳装用児支援加算に関する届出書）</t>
    <rPh sb="0" eb="2">
      <t>ジンコウ</t>
    </rPh>
    <rPh sb="2" eb="4">
      <t>ナイジ</t>
    </rPh>
    <rPh sb="4" eb="6">
      <t>ソウヨウ</t>
    </rPh>
    <rPh sb="6" eb="7">
      <t>ジ</t>
    </rPh>
    <rPh sb="7" eb="9">
      <t>シエン</t>
    </rPh>
    <rPh sb="9" eb="11">
      <t>カサン</t>
    </rPh>
    <rPh sb="12" eb="13">
      <t>カン</t>
    </rPh>
    <rPh sb="15" eb="17">
      <t>トドケデ</t>
    </rPh>
    <rPh sb="17" eb="18">
      <t>ショ</t>
    </rPh>
    <phoneticPr fontId="9"/>
  </si>
  <si>
    <t>入浴支援加算に関する届出書</t>
    <rPh sb="0" eb="2">
      <t>ニュウヨク</t>
    </rPh>
    <rPh sb="2" eb="4">
      <t>シエン</t>
    </rPh>
    <rPh sb="4" eb="6">
      <t>カサン</t>
    </rPh>
    <rPh sb="7" eb="8">
      <t>カン</t>
    </rPh>
    <rPh sb="10" eb="12">
      <t>トドケデ</t>
    </rPh>
    <rPh sb="12" eb="13">
      <t>ショ</t>
    </rPh>
    <phoneticPr fontId="9"/>
  </si>
  <si>
    <t>共生型サービス体制強化加算</t>
    <rPh sb="0" eb="2">
      <t>キョウセイ</t>
    </rPh>
    <rPh sb="2" eb="3">
      <t>ガタサ</t>
    </rPh>
    <rPh sb="4" eb="13">
      <t>ン</t>
    </rPh>
    <phoneticPr fontId="9"/>
  </si>
  <si>
    <t>訪問支援員に関する届出書
(特別加算・多職種連携・ケアニーズ対応)</t>
    <phoneticPr fontId="9"/>
  </si>
  <si>
    <t>支援プログラム未公表減算</t>
    <phoneticPr fontId="9"/>
  </si>
  <si>
    <t>安全計画</t>
    <rPh sb="0" eb="2">
      <t>アンゼン</t>
    </rPh>
    <rPh sb="2" eb="4">
      <t>ケイカク</t>
    </rPh>
    <phoneticPr fontId="9"/>
  </si>
  <si>
    <t>報酬算定区分（医ケア区分含む）</t>
    <rPh sb="0" eb="2">
      <t>ホウシュウ</t>
    </rPh>
    <rPh sb="2" eb="4">
      <t>サンテイ</t>
    </rPh>
    <rPh sb="4" eb="6">
      <t>クブン</t>
    </rPh>
    <rPh sb="7" eb="8">
      <t>イ</t>
    </rPh>
    <rPh sb="10" eb="12">
      <t>クブン</t>
    </rPh>
    <rPh sb="12" eb="13">
      <t>フク</t>
    </rPh>
    <phoneticPr fontId="9"/>
  </si>
  <si>
    <t>●</t>
    <phoneticPr fontId="9"/>
  </si>
  <si>
    <t>児童指導員等加配加算</t>
    <phoneticPr fontId="9"/>
  </si>
  <si>
    <t>●</t>
  </si>
  <si>
    <t>専門的支援体制加算</t>
    <phoneticPr fontId="9"/>
  </si>
  <si>
    <t>専門的支援実施加算</t>
    <phoneticPr fontId="9"/>
  </si>
  <si>
    <t>看護職員加配加算</t>
    <phoneticPr fontId="9"/>
  </si>
  <si>
    <t>福祉専門職配置等加算（Ⅰ）</t>
    <rPh sb="0" eb="2">
      <t>フクシ</t>
    </rPh>
    <rPh sb="2" eb="4">
      <t>センモン</t>
    </rPh>
    <rPh sb="4" eb="5">
      <t>ショク</t>
    </rPh>
    <rPh sb="5" eb="7">
      <t>ハイチ</t>
    </rPh>
    <rPh sb="7" eb="8">
      <t>トウ</t>
    </rPh>
    <rPh sb="8" eb="10">
      <t>カサン</t>
    </rPh>
    <phoneticPr fontId="9"/>
  </si>
  <si>
    <t>福祉専門職配置等加算（Ⅱ）</t>
    <rPh sb="0" eb="2">
      <t>フクシ</t>
    </rPh>
    <rPh sb="2" eb="4">
      <t>センモン</t>
    </rPh>
    <rPh sb="4" eb="5">
      <t>ショク</t>
    </rPh>
    <rPh sb="5" eb="7">
      <t>ハイチ</t>
    </rPh>
    <rPh sb="7" eb="8">
      <t>トウ</t>
    </rPh>
    <rPh sb="8" eb="10">
      <t>カサン</t>
    </rPh>
    <phoneticPr fontId="9"/>
  </si>
  <si>
    <t>福祉専門職配置等加算（Ⅲ）</t>
    <rPh sb="0" eb="2">
      <t>フクシ</t>
    </rPh>
    <rPh sb="2" eb="4">
      <t>センモン</t>
    </rPh>
    <rPh sb="4" eb="5">
      <t>ショク</t>
    </rPh>
    <rPh sb="5" eb="7">
      <t>ハイチ</t>
    </rPh>
    <rPh sb="7" eb="8">
      <t>トウ</t>
    </rPh>
    <rPh sb="8" eb="10">
      <t>カサン</t>
    </rPh>
    <phoneticPr fontId="9"/>
  </si>
  <si>
    <t>栄養士配置体制加算</t>
    <rPh sb="0" eb="3">
      <t>エイヨウシ</t>
    </rPh>
    <rPh sb="3" eb="5">
      <t>ハイチ</t>
    </rPh>
    <rPh sb="5" eb="7">
      <t>タイセイ</t>
    </rPh>
    <rPh sb="7" eb="9">
      <t>カサン</t>
    </rPh>
    <phoneticPr fontId="9"/>
  </si>
  <si>
    <t>食事提供加算</t>
    <rPh sb="0" eb="2">
      <t>ショクジ</t>
    </rPh>
    <rPh sb="2" eb="4">
      <t>テイキョウ</t>
    </rPh>
    <rPh sb="4" eb="6">
      <t>カサン</t>
    </rPh>
    <phoneticPr fontId="9"/>
  </si>
  <si>
    <t>強度行動障害児支援加算
　(児発、居宅訪問、保育所等)</t>
    <phoneticPr fontId="9"/>
  </si>
  <si>
    <t>強度行動障害児支援加算（放デイ）</t>
    <phoneticPr fontId="9"/>
  </si>
  <si>
    <t>送迎加算に関する届出書
　（重心児、医ケア児）</t>
    <rPh sb="14" eb="16">
      <t>ジュウシン</t>
    </rPh>
    <rPh sb="16" eb="17">
      <t>ジ</t>
    </rPh>
    <rPh sb="18" eb="19">
      <t>イ</t>
    </rPh>
    <rPh sb="21" eb="22">
      <t>ジ</t>
    </rPh>
    <phoneticPr fontId="9"/>
  </si>
  <si>
    <t>延長支援加算</t>
    <phoneticPr fontId="9"/>
  </si>
  <si>
    <t>中核機能強化加算・中核機能強化事業所加算</t>
    <rPh sb="0" eb="2">
      <t>チュウカク</t>
    </rPh>
    <rPh sb="2" eb="4">
      <t>キノウ</t>
    </rPh>
    <rPh sb="4" eb="6">
      <t>キョウカ</t>
    </rPh>
    <rPh sb="6" eb="8">
      <t>カサン</t>
    </rPh>
    <rPh sb="9" eb="11">
      <t>チュウカク</t>
    </rPh>
    <rPh sb="11" eb="13">
      <t>キノウ</t>
    </rPh>
    <rPh sb="13" eb="15">
      <t>キョウカ</t>
    </rPh>
    <rPh sb="15" eb="18">
      <t>ジギョウショ</t>
    </rPh>
    <rPh sb="18" eb="20">
      <t>カサン</t>
    </rPh>
    <phoneticPr fontId="9"/>
  </si>
  <si>
    <t>視覚・聴覚・言語機能障害児支援加算</t>
    <phoneticPr fontId="9"/>
  </si>
  <si>
    <t>人工内耳装用児支援加算</t>
    <phoneticPr fontId="9"/>
  </si>
  <si>
    <t>入浴支援加算</t>
    <rPh sb="0" eb="2">
      <t>ニュウヨク</t>
    </rPh>
    <rPh sb="2" eb="4">
      <t>シエン</t>
    </rPh>
    <rPh sb="4" eb="6">
      <t>カサン</t>
    </rPh>
    <phoneticPr fontId="9"/>
  </si>
  <si>
    <t>共生型サービス体制強化加算</t>
    <rPh sb="0" eb="3">
      <t>キョウセイガタ</t>
    </rPh>
    <rPh sb="7" eb="9">
      <t>タイセイ</t>
    </rPh>
    <rPh sb="9" eb="11">
      <t>キョウカ</t>
    </rPh>
    <rPh sb="11" eb="13">
      <t>カサン</t>
    </rPh>
    <phoneticPr fontId="9"/>
  </si>
  <si>
    <t>訪問支援員加算
(特別加算・多職種連携・ケアニーズ対応</t>
    <rPh sb="5" eb="7">
      <t>カサン</t>
    </rPh>
    <phoneticPr fontId="9"/>
  </si>
  <si>
    <t>（別紙１ー２）</t>
    <rPh sb="1" eb="3">
      <t>ベッシ</t>
    </rPh>
    <phoneticPr fontId="123"/>
  </si>
  <si>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9"/>
  </si>
  <si>
    <t>提供サービス</t>
    <rPh sb="0" eb="2">
      <t>テイキョウ</t>
    </rPh>
    <phoneticPr fontId="9"/>
  </si>
  <si>
    <t>特例による指定の有無</t>
    <rPh sb="0" eb="2">
      <t>トクレイ</t>
    </rPh>
    <rPh sb="5" eb="7">
      <t>シテイ</t>
    </rPh>
    <rPh sb="8" eb="10">
      <t>ウム</t>
    </rPh>
    <phoneticPr fontId="9"/>
  </si>
  <si>
    <t>定員規模
（※1）</t>
    <rPh sb="0" eb="2">
      <t>テイイン</t>
    </rPh>
    <rPh sb="2" eb="4">
      <t>キボ</t>
    </rPh>
    <phoneticPr fontId="9"/>
  </si>
  <si>
    <t>施設等区分</t>
    <rPh sb="0" eb="2">
      <t>シセツ</t>
    </rPh>
    <rPh sb="2" eb="3">
      <t>トウ</t>
    </rPh>
    <rPh sb="3" eb="5">
      <t>クブン</t>
    </rPh>
    <phoneticPr fontId="9"/>
  </si>
  <si>
    <t>主たる障害種別</t>
    <rPh sb="0" eb="1">
      <t>シュ</t>
    </rPh>
    <rPh sb="3" eb="5">
      <t>ショウガイ</t>
    </rPh>
    <rPh sb="5" eb="7">
      <t>シュベツ</t>
    </rPh>
    <phoneticPr fontId="9"/>
  </si>
  <si>
    <t>その他該当する体制等</t>
    <rPh sb="2" eb="3">
      <t>タ</t>
    </rPh>
    <rPh sb="3" eb="5">
      <t>ガイトウ</t>
    </rPh>
    <rPh sb="7" eb="9">
      <t>タイセイ</t>
    </rPh>
    <rPh sb="9" eb="10">
      <t>トウ</t>
    </rPh>
    <phoneticPr fontId="9"/>
  </si>
  <si>
    <t>適用開始日</t>
    <rPh sb="0" eb="2">
      <t>テキヨウ</t>
    </rPh>
    <rPh sb="2" eb="5">
      <t>カイシビ</t>
    </rPh>
    <phoneticPr fontId="9"/>
  </si>
  <si>
    <t>各サービス共通</t>
    <rPh sb="0" eb="1">
      <t>カク</t>
    </rPh>
    <rPh sb="5" eb="7">
      <t>キョウツウ</t>
    </rPh>
    <phoneticPr fontId="9"/>
  </si>
  <si>
    <t>地域区分</t>
    <rPh sb="0" eb="1">
      <t>チ</t>
    </rPh>
    <rPh sb="1" eb="2">
      <t>イキ</t>
    </rPh>
    <rPh sb="2" eb="3">
      <t>ク</t>
    </rPh>
    <rPh sb="3" eb="4">
      <t>ブン</t>
    </rPh>
    <phoneticPr fontId="9"/>
  </si>
  <si>
    <t xml:space="preserve">                     障害児通所給付費</t>
    <rPh sb="21" eb="24">
      <t>ショウガイジ</t>
    </rPh>
    <rPh sb="24" eb="26">
      <t>ツウショ</t>
    </rPh>
    <rPh sb="26" eb="28">
      <t>キュウフ</t>
    </rPh>
    <rPh sb="28" eb="29">
      <t>ヒ</t>
    </rPh>
    <phoneticPr fontId="9"/>
  </si>
  <si>
    <t>未就学児等支援区分</t>
    <rPh sb="0" eb="4">
      <t>ミシュウガクジ</t>
    </rPh>
    <rPh sb="4" eb="5">
      <t>ナド</t>
    </rPh>
    <rPh sb="5" eb="7">
      <t>シエン</t>
    </rPh>
    <phoneticPr fontId="9"/>
  </si>
  <si>
    <t>定員超過</t>
    <rPh sb="0" eb="2">
      <t>テイイン</t>
    </rPh>
    <rPh sb="2" eb="4">
      <t>チョウカ</t>
    </rPh>
    <phoneticPr fontId="9"/>
  </si>
  <si>
    <t>１．なし　　２．あり</t>
    <phoneticPr fontId="9"/>
  </si>
  <si>
    <t>職員欠如</t>
    <rPh sb="0" eb="2">
      <t>ショクイン</t>
    </rPh>
    <rPh sb="2" eb="4">
      <t>ケツジョ</t>
    </rPh>
    <phoneticPr fontId="9"/>
  </si>
  <si>
    <t>児童発達支援管理責任者欠如</t>
    <rPh sb="0" eb="2">
      <t>ジドウ</t>
    </rPh>
    <rPh sb="2" eb="4">
      <t>ハッタツ</t>
    </rPh>
    <rPh sb="4" eb="6">
      <t>シエン</t>
    </rPh>
    <phoneticPr fontId="9"/>
  </si>
  <si>
    <t>開所時間減算</t>
    <rPh sb="0" eb="2">
      <t>カイショ</t>
    </rPh>
    <rPh sb="2" eb="4">
      <t>ジカン</t>
    </rPh>
    <rPh sb="4" eb="6">
      <t>ゲンサン</t>
    </rPh>
    <phoneticPr fontId="9"/>
  </si>
  <si>
    <t>開所時間減算区分（※2）</t>
    <rPh sb="0" eb="2">
      <t>カイショ</t>
    </rPh>
    <rPh sb="2" eb="4">
      <t>ジカン</t>
    </rPh>
    <rPh sb="4" eb="6">
      <t>ゲンザン</t>
    </rPh>
    <rPh sb="6" eb="8">
      <t>クブン</t>
    </rPh>
    <phoneticPr fontId="9"/>
  </si>
  <si>
    <t>自己評価結果等未公表減算</t>
    <rPh sb="0" eb="2">
      <t>ジコ</t>
    </rPh>
    <rPh sb="2" eb="4">
      <t>ヒョウカ</t>
    </rPh>
    <rPh sb="4" eb="6">
      <t>ケッカ</t>
    </rPh>
    <rPh sb="6" eb="7">
      <t>トウ</t>
    </rPh>
    <rPh sb="7" eb="8">
      <t>ミ</t>
    </rPh>
    <rPh sb="8" eb="10">
      <t>コウヒョウ</t>
    </rPh>
    <rPh sb="10" eb="12">
      <t>ゲンザン</t>
    </rPh>
    <phoneticPr fontId="9"/>
  </si>
  <si>
    <t>支援プログラム未公表減算</t>
    <rPh sb="0" eb="2">
      <t>シエン</t>
    </rPh>
    <rPh sb="7" eb="10">
      <t>ミコウヒョウ</t>
    </rPh>
    <rPh sb="10" eb="12">
      <t>ゲンサン</t>
    </rPh>
    <phoneticPr fontId="123"/>
  </si>
  <si>
    <t>１．なし　　２．あり</t>
    <phoneticPr fontId="123"/>
  </si>
  <si>
    <t>身体拘束廃止未実施</t>
    <phoneticPr fontId="9"/>
  </si>
  <si>
    <t>虐待防止措置未実施</t>
    <phoneticPr fontId="9"/>
  </si>
  <si>
    <t>業務継続計画未策定</t>
    <rPh sb="0" eb="2">
      <t>ギョウム</t>
    </rPh>
    <rPh sb="2" eb="4">
      <t>ケイゾク</t>
    </rPh>
    <rPh sb="4" eb="6">
      <t>ケイカク</t>
    </rPh>
    <rPh sb="6" eb="7">
      <t>ミ</t>
    </rPh>
    <rPh sb="7" eb="9">
      <t>サクテイ</t>
    </rPh>
    <phoneticPr fontId="123"/>
  </si>
  <si>
    <t>情報公表未報告</t>
    <phoneticPr fontId="123"/>
  </si>
  <si>
    <t>児童指導員等加配体制</t>
    <rPh sb="0" eb="2">
      <t>ジドウ</t>
    </rPh>
    <rPh sb="2" eb="5">
      <t>シドウイン</t>
    </rPh>
    <rPh sb="5" eb="6">
      <t>トウ</t>
    </rPh>
    <rPh sb="6" eb="8">
      <t>カハイ</t>
    </rPh>
    <rPh sb="8" eb="10">
      <t>タイセイ</t>
    </rPh>
    <phoneticPr fontId="9"/>
  </si>
  <si>
    <t>看護職員加配体制（重度）</t>
    <rPh sb="0" eb="2">
      <t>カンゴ</t>
    </rPh>
    <rPh sb="2" eb="4">
      <t>ショクイン</t>
    </rPh>
    <rPh sb="4" eb="5">
      <t>クワ</t>
    </rPh>
    <rPh sb="6" eb="8">
      <t>タイセイ</t>
    </rPh>
    <rPh sb="9" eb="11">
      <t>ジュウド</t>
    </rPh>
    <phoneticPr fontId="9"/>
  </si>
  <si>
    <t>１．なし　　２．Ⅰ　　３．Ⅱ</t>
    <phoneticPr fontId="9"/>
  </si>
  <si>
    <t>福祉専門職員配置等</t>
    <rPh sb="0" eb="2">
      <t>フクシ</t>
    </rPh>
    <rPh sb="2" eb="4">
      <t>センモン</t>
    </rPh>
    <rPh sb="4" eb="6">
      <t>ショクイン</t>
    </rPh>
    <rPh sb="6" eb="8">
      <t>ハイチ</t>
    </rPh>
    <rPh sb="8" eb="9">
      <t>トウ</t>
    </rPh>
    <phoneticPr fontId="9"/>
  </si>
  <si>
    <t>　１．なし　　３．Ⅱ　　４．Ⅲ　　５．Ⅰ</t>
    <phoneticPr fontId="9"/>
  </si>
  <si>
    <t>栄養士配置体制（※3）</t>
    <rPh sb="0" eb="3">
      <t>エイヨウシ</t>
    </rPh>
    <rPh sb="3" eb="5">
      <t>ハイチ</t>
    </rPh>
    <rPh sb="5" eb="7">
      <t>タイセイ</t>
    </rPh>
    <phoneticPr fontId="9"/>
  </si>
  <si>
    <t>１．なし　　　　　　２．その他栄養士
３．常勤栄養士　　　４．常勤管理栄養士</t>
    <phoneticPr fontId="9"/>
  </si>
  <si>
    <t>食事提供加算区分</t>
    <rPh sb="0" eb="2">
      <t>ショクジ</t>
    </rPh>
    <rPh sb="2" eb="4">
      <t>テイキョウ</t>
    </rPh>
    <rPh sb="4" eb="6">
      <t>カサン</t>
    </rPh>
    <rPh sb="6" eb="8">
      <t>クブン</t>
    </rPh>
    <phoneticPr fontId="9"/>
  </si>
  <si>
    <t>強度行動障害加算体制</t>
    <rPh sb="0" eb="2">
      <t>キョウド</t>
    </rPh>
    <rPh sb="2" eb="4">
      <t>コウドウ</t>
    </rPh>
    <rPh sb="4" eb="6">
      <t>ショウガイ</t>
    </rPh>
    <rPh sb="6" eb="8">
      <t>カサン</t>
    </rPh>
    <rPh sb="8" eb="10">
      <t>タイセイ</t>
    </rPh>
    <phoneticPr fontId="9"/>
  </si>
  <si>
    <t>送迎体制</t>
    <rPh sb="0" eb="2">
      <t>ソウゲイ</t>
    </rPh>
    <rPh sb="2" eb="4">
      <t>タイセイ</t>
    </rPh>
    <phoneticPr fontId="9"/>
  </si>
  <si>
    <t>送迎体制（重度）</t>
    <rPh sb="0" eb="2">
      <t>ソウゲイ</t>
    </rPh>
    <rPh sb="2" eb="4">
      <t>タイセイ</t>
    </rPh>
    <rPh sb="5" eb="7">
      <t>ジュウド</t>
    </rPh>
    <phoneticPr fontId="9"/>
  </si>
  <si>
    <t>送迎体制（医ケア）</t>
    <rPh sb="0" eb="2">
      <t>ソウゲイ</t>
    </rPh>
    <rPh sb="2" eb="4">
      <t>タイセイ</t>
    </rPh>
    <rPh sb="5" eb="6">
      <t>イ</t>
    </rPh>
    <phoneticPr fontId="9"/>
  </si>
  <si>
    <t>延長支援体制</t>
    <rPh sb="0" eb="2">
      <t>エンチョウ</t>
    </rPh>
    <rPh sb="2" eb="4">
      <t>シエン</t>
    </rPh>
    <rPh sb="4" eb="6">
      <t>タイセイ</t>
    </rPh>
    <phoneticPr fontId="9"/>
  </si>
  <si>
    <t>専門的支援加算体制</t>
    <rPh sb="7" eb="9">
      <t>タイセイ</t>
    </rPh>
    <phoneticPr fontId="123"/>
  </si>
  <si>
    <t>中核機能強化加算対象</t>
    <rPh sb="0" eb="2">
      <t>チュウカク</t>
    </rPh>
    <rPh sb="2" eb="4">
      <t>キノウ</t>
    </rPh>
    <rPh sb="4" eb="6">
      <t>キョウカ</t>
    </rPh>
    <rPh sb="6" eb="8">
      <t>カサン</t>
    </rPh>
    <rPh sb="8" eb="10">
      <t>タイショウ</t>
    </rPh>
    <phoneticPr fontId="123"/>
  </si>
  <si>
    <t>中核機能強化事業所加算対象</t>
    <rPh sb="0" eb="2">
      <t>チュウカク</t>
    </rPh>
    <rPh sb="2" eb="4">
      <t>キノウ</t>
    </rPh>
    <rPh sb="4" eb="6">
      <t>キョウカ</t>
    </rPh>
    <rPh sb="6" eb="9">
      <t>ジギョウショ</t>
    </rPh>
    <rPh sb="9" eb="11">
      <t>カサン</t>
    </rPh>
    <rPh sb="11" eb="13">
      <t>タイショウ</t>
    </rPh>
    <phoneticPr fontId="123"/>
  </si>
  <si>
    <t>視覚・聴覚等支援体制</t>
    <rPh sb="0" eb="2">
      <t>シカク</t>
    </rPh>
    <rPh sb="3" eb="5">
      <t>チョウカク</t>
    </rPh>
    <rPh sb="5" eb="6">
      <t>トウ</t>
    </rPh>
    <rPh sb="6" eb="8">
      <t>シエン</t>
    </rPh>
    <rPh sb="8" eb="10">
      <t>タイセイ</t>
    </rPh>
    <phoneticPr fontId="123"/>
  </si>
  <si>
    <t>人工内耳装用児支援体制</t>
    <rPh sb="0" eb="4">
      <t>ジンコウナイジ</t>
    </rPh>
    <rPh sb="4" eb="7">
      <t>ソウヨウジ</t>
    </rPh>
    <rPh sb="7" eb="11">
      <t>シエンタイセイ</t>
    </rPh>
    <phoneticPr fontId="123"/>
  </si>
  <si>
    <t>入浴支援体制</t>
    <rPh sb="0" eb="2">
      <t>ニュウヨク</t>
    </rPh>
    <rPh sb="2" eb="4">
      <t>シエン</t>
    </rPh>
    <rPh sb="4" eb="6">
      <t>タイセイ</t>
    </rPh>
    <phoneticPr fontId="123"/>
  </si>
  <si>
    <t>福祉・介護職員等処遇改善加算対象（※9）</t>
  </si>
  <si>
    <t>１．なし　　２．Ⅰ　　３．Ⅱ　　４．Ⅲ　　５．Ⅳ　　６．Ⅴ</t>
    <phoneticPr fontId="9"/>
  </si>
  <si>
    <t>福祉・介護職員等処遇改善加算（Ⅴ）区分（※10）</t>
    <rPh sb="0" eb="2">
      <t>フクシ</t>
    </rPh>
    <rPh sb="3" eb="5">
      <t>カイゴ</t>
    </rPh>
    <rPh sb="5" eb="7">
      <t>ショクイン</t>
    </rPh>
    <rPh sb="7" eb="8">
      <t>トウ</t>
    </rPh>
    <rPh sb="8" eb="10">
      <t>ショグウ</t>
    </rPh>
    <rPh sb="10" eb="12">
      <t>カイゼン</t>
    </rPh>
    <rPh sb="12" eb="14">
      <t>カサン</t>
    </rPh>
    <rPh sb="17" eb="19">
      <t>クブン</t>
    </rPh>
    <phoneticPr fontId="9"/>
  </si>
  <si>
    <t>１．Ｖ（１）　　２．Ｖ（２）　　３．Ｖ（３）　　４．Ｖ（４）　　５．Ｖ（５）
６．Ｖ（６）　　７．Ｖ（７）　　８．Ｖ（８）　　９．Ｖ（９）　　１０．Ｖ（１０）
１１．Ｖ（１１）　１２．Ｖ（１２）　　１３．Ｖ（１３）　　１４．Ｖ（１４）</t>
    <phoneticPr fontId="9"/>
  </si>
  <si>
    <t>指定管理者制度適用区分</t>
    <rPh sb="9" eb="11">
      <t>クブン</t>
    </rPh>
    <phoneticPr fontId="9"/>
  </si>
  <si>
    <t>１．非該当　　２．該当</t>
    <rPh sb="2" eb="5">
      <t>ヒガイトウ</t>
    </rPh>
    <rPh sb="9" eb="11">
      <t>ガイトウ</t>
    </rPh>
    <phoneticPr fontId="9"/>
  </si>
  <si>
    <t>共生型サービス対象区分</t>
    <phoneticPr fontId="9"/>
  </si>
  <si>
    <t>共生型サービス体制強化（※4）</t>
    <rPh sb="0" eb="3">
      <t>キョウセイガタ</t>
    </rPh>
    <rPh sb="7" eb="9">
      <t>タイセイ</t>
    </rPh>
    <rPh sb="9" eb="11">
      <t>キョウカ</t>
    </rPh>
    <phoneticPr fontId="9"/>
  </si>
  <si>
    <t>共生型サービス体制強化（医療的ケア）（※4）</t>
    <rPh sb="0" eb="3">
      <t>キョウセイガタ</t>
    </rPh>
    <rPh sb="7" eb="9">
      <t>タイセイ</t>
    </rPh>
    <rPh sb="9" eb="11">
      <t>キョウカ</t>
    </rPh>
    <rPh sb="12" eb="15">
      <t>イリョウテキ</t>
    </rPh>
    <phoneticPr fontId="9"/>
  </si>
  <si>
    <t>地域生活支援拠点等</t>
    <phoneticPr fontId="9"/>
  </si>
  <si>
    <t>１．非該当　　２．該当</t>
    <phoneticPr fontId="9"/>
  </si>
  <si>
    <t>経過措置対象区分</t>
    <rPh sb="0" eb="2">
      <t>ケイカ</t>
    </rPh>
    <rPh sb="2" eb="4">
      <t>ソチ</t>
    </rPh>
    <rPh sb="4" eb="6">
      <t>タイショウ</t>
    </rPh>
    <rPh sb="6" eb="8">
      <t>クブン</t>
    </rPh>
    <phoneticPr fontId="9"/>
  </si>
  <si>
    <t>保育職員加配</t>
    <rPh sb="0" eb="2">
      <t>ホイク</t>
    </rPh>
    <rPh sb="2" eb="4">
      <t>ショクイン</t>
    </rPh>
    <rPh sb="4" eb="6">
      <t>カハイ</t>
    </rPh>
    <phoneticPr fontId="9"/>
  </si>
  <si>
    <t>１．なし　　３．Ⅰ　　４．Ⅱ</t>
    <phoneticPr fontId="9"/>
  </si>
  <si>
    <t>児童発達支援管理責任者欠如</t>
    <rPh sb="0" eb="2">
      <t>ジドウ</t>
    </rPh>
    <rPh sb="2" eb="4">
      <t>ハッタツ</t>
    </rPh>
    <rPh sb="4" eb="6">
      <t>シエン</t>
    </rPh>
    <rPh sb="6" eb="8">
      <t>カンリ</t>
    </rPh>
    <rPh sb="8" eb="10">
      <t>セキニン</t>
    </rPh>
    <rPh sb="10" eb="11">
      <t>シャ</t>
    </rPh>
    <rPh sb="11" eb="13">
      <t>ケツジョ</t>
    </rPh>
    <phoneticPr fontId="9"/>
  </si>
  <si>
    <t>支援プログラム未公表減算</t>
    <rPh sb="0" eb="2">
      <t>シエン</t>
    </rPh>
    <rPh sb="7" eb="10">
      <t>ミコウヒョウ</t>
    </rPh>
    <rPh sb="10" eb="12">
      <t>ゲンザン</t>
    </rPh>
    <phoneticPr fontId="123"/>
  </si>
  <si>
    <t>情報公表未報告</t>
  </si>
  <si>
    <t>個別サポート体制（Ⅰ）</t>
    <rPh sb="0" eb="2">
      <t>コベツ</t>
    </rPh>
    <rPh sb="6" eb="8">
      <t>タイセイ</t>
    </rPh>
    <phoneticPr fontId="123"/>
  </si>
  <si>
    <t>訪問支援員特別体制</t>
    <rPh sb="7" eb="9">
      <t>タイセイ</t>
    </rPh>
    <phoneticPr fontId="9"/>
  </si>
  <si>
    <t>自己評価結果等未公表減算</t>
    <rPh sb="0" eb="2">
      <t>ジコ</t>
    </rPh>
    <rPh sb="2" eb="4">
      <t>ヒョウカ</t>
    </rPh>
    <rPh sb="4" eb="6">
      <t>ケッカ</t>
    </rPh>
    <rPh sb="6" eb="7">
      <t>トウ</t>
    </rPh>
    <rPh sb="7" eb="10">
      <t>ミコウヒョウ</t>
    </rPh>
    <rPh sb="10" eb="12">
      <t>ゲンザン</t>
    </rPh>
    <phoneticPr fontId="9"/>
  </si>
  <si>
    <t>業務継続計画未策定（※8）</t>
    <rPh sb="0" eb="2">
      <t>ギョウム</t>
    </rPh>
    <rPh sb="2" eb="4">
      <t>ケイゾク</t>
    </rPh>
    <rPh sb="4" eb="6">
      <t>ケイカク</t>
    </rPh>
    <rPh sb="6" eb="7">
      <t>ミ</t>
    </rPh>
    <rPh sb="7" eb="9">
      <t>サクテイ</t>
    </rPh>
    <phoneticPr fontId="123"/>
  </si>
  <si>
    <t>多職種連携支援体制</t>
    <rPh sb="0" eb="1">
      <t>タ</t>
    </rPh>
    <rPh sb="1" eb="3">
      <t>ショクシュ</t>
    </rPh>
    <rPh sb="3" eb="5">
      <t>レンケイ</t>
    </rPh>
    <rPh sb="5" eb="7">
      <t>シエン</t>
    </rPh>
    <rPh sb="7" eb="9">
      <t>タイセイ</t>
    </rPh>
    <phoneticPr fontId="123"/>
  </si>
  <si>
    <t>居宅訪問型
児童発達支援</t>
    <rPh sb="0" eb="2">
      <t>キョタク</t>
    </rPh>
    <rPh sb="2" eb="4">
      <t>ホウモン</t>
    </rPh>
    <rPh sb="4" eb="5">
      <t>ガタ</t>
    </rPh>
    <rPh sb="6" eb="8">
      <t>ジドウ</t>
    </rPh>
    <rPh sb="8" eb="10">
      <t>ハッタツ</t>
    </rPh>
    <rPh sb="10" eb="12">
      <t>シエン</t>
    </rPh>
    <phoneticPr fontId="9"/>
  </si>
  <si>
    <t>多職種連携支援体制</t>
    <rPh sb="5" eb="7">
      <t>シエン</t>
    </rPh>
    <phoneticPr fontId="123"/>
  </si>
  <si>
    <t>障害児入所給付費</t>
    <rPh sb="0" eb="3">
      <t>ショウガイジ</t>
    </rPh>
    <rPh sb="3" eb="5">
      <t>ニュウショ</t>
    </rPh>
    <rPh sb="5" eb="7">
      <t>キュウフ</t>
    </rPh>
    <rPh sb="7" eb="8">
      <t>ヒ</t>
    </rPh>
    <phoneticPr fontId="9"/>
  </si>
  <si>
    <t>福祉型障害児
入所施設</t>
    <rPh sb="0" eb="3">
      <t>フクシガタ</t>
    </rPh>
    <rPh sb="3" eb="6">
      <t>ショウガイジ</t>
    </rPh>
    <rPh sb="7" eb="9">
      <t>ニュウショ</t>
    </rPh>
    <rPh sb="9" eb="11">
      <t>シセツ</t>
    </rPh>
    <phoneticPr fontId="9"/>
  </si>
  <si>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9"/>
  </si>
  <si>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9"/>
  </si>
  <si>
    <t>重度障害児入所棟設置（知的・自閉）（※5）</t>
    <rPh sb="11" eb="13">
      <t>チテキ</t>
    </rPh>
    <rPh sb="14" eb="16">
      <t>ジヘイ</t>
    </rPh>
    <phoneticPr fontId="9"/>
  </si>
  <si>
    <t>重度肢体不自由児入所棟設置（※5）</t>
    <phoneticPr fontId="9"/>
  </si>
  <si>
    <t>日中活動支援体制</t>
    <rPh sb="0" eb="2">
      <t>ニッチュウ</t>
    </rPh>
    <rPh sb="2" eb="4">
      <t>カツドウ</t>
    </rPh>
    <rPh sb="4" eb="6">
      <t>シエン</t>
    </rPh>
    <rPh sb="6" eb="8">
      <t>タイセイ</t>
    </rPh>
    <phoneticPr fontId="9"/>
  </si>
  <si>
    <t>重度障害児支援（強度行動障害）</t>
    <rPh sb="0" eb="2">
      <t>ジュウド</t>
    </rPh>
    <rPh sb="2" eb="5">
      <t>ショウガイジ</t>
    </rPh>
    <rPh sb="5" eb="7">
      <t>シエン</t>
    </rPh>
    <rPh sb="8" eb="10">
      <t>キョウド</t>
    </rPh>
    <rPh sb="10" eb="12">
      <t>コウドウ</t>
    </rPh>
    <rPh sb="12" eb="14">
      <t>ショウガイ</t>
    </rPh>
    <phoneticPr fontId="9"/>
  </si>
  <si>
    <t>心理担当職員配置体制（※6）</t>
    <rPh sb="0" eb="2">
      <t>シンリ</t>
    </rPh>
    <rPh sb="2" eb="4">
      <t>タントウ</t>
    </rPh>
    <rPh sb="4" eb="6">
      <t>ショクイン</t>
    </rPh>
    <rPh sb="6" eb="8">
      <t>ハイチ</t>
    </rPh>
    <rPh sb="8" eb="10">
      <t>タイセイ</t>
    </rPh>
    <phoneticPr fontId="9"/>
  </si>
  <si>
    <t>看護職員配置体制</t>
    <rPh sb="2" eb="4">
      <t>ショクイン</t>
    </rPh>
    <phoneticPr fontId="9"/>
  </si>
  <si>
    <r>
      <t>　　　１．なし　　２．専門職員（理学療法士等）　　３．児童指導員等</t>
    </r>
    <r>
      <rPr>
        <sz val="11"/>
        <color rgb="FF0000FF"/>
        <rFont val="ＭＳ ゴシック"/>
        <family val="3"/>
        <charset val="128"/>
      </rPr>
      <t/>
    </r>
    <rPh sb="11" eb="13">
      <t>センモン</t>
    </rPh>
    <rPh sb="13" eb="15">
      <t>ショクイン</t>
    </rPh>
    <rPh sb="27" eb="29">
      <t>ジドウ</t>
    </rPh>
    <rPh sb="29" eb="32">
      <t>シドウイン</t>
    </rPh>
    <rPh sb="32" eb="33">
      <t>トウ</t>
    </rPh>
    <phoneticPr fontId="9"/>
  </si>
  <si>
    <t>自活訓練体制（Ⅰ）</t>
    <rPh sb="0" eb="2">
      <t>ジカツ</t>
    </rPh>
    <rPh sb="2" eb="4">
      <t>クンレン</t>
    </rPh>
    <rPh sb="4" eb="6">
      <t>タイセイ</t>
    </rPh>
    <phoneticPr fontId="9"/>
  </si>
  <si>
    <t>自活訓練体制（Ⅱ）</t>
    <rPh sb="0" eb="2">
      <t>ジカツ</t>
    </rPh>
    <rPh sb="2" eb="4">
      <t>クンレン</t>
    </rPh>
    <rPh sb="4" eb="6">
      <t>タイセイ</t>
    </rPh>
    <phoneticPr fontId="9"/>
  </si>
  <si>
    <t>小規模グループケア体制</t>
    <rPh sb="0" eb="3">
      <t>ショウキボ</t>
    </rPh>
    <rPh sb="9" eb="11">
      <t>タイセイ</t>
    </rPh>
    <phoneticPr fontId="9"/>
  </si>
  <si>
    <t>１．なし　　４．Ⅰ　　５．Ⅱ　　６．Ⅱ（9～10人）　　７．Ⅰ・Ⅱ
８．Ⅰ・Ⅱ（9～10人）　　９．Ⅱ・Ⅱ（9～10人）　　１０．Ⅰ・Ⅱ・Ⅱ（9～10人）</t>
    <rPh sb="24" eb="25">
      <t>ニン</t>
    </rPh>
    <phoneticPr fontId="9"/>
  </si>
  <si>
    <t>小規模グループケア体制（サテライト型）</t>
    <rPh sb="17" eb="18">
      <t>ガタ</t>
    </rPh>
    <phoneticPr fontId="123"/>
  </si>
  <si>
    <t>ソーシャルワーカー配置体制</t>
    <rPh sb="9" eb="11">
      <t>ハイチ</t>
    </rPh>
    <rPh sb="11" eb="13">
      <t>タイセイ</t>
    </rPh>
    <phoneticPr fontId="123"/>
  </si>
  <si>
    <t>要支援児童加算（Ⅱ）体制</t>
    <rPh sb="0" eb="3">
      <t>ヨウシエン</t>
    </rPh>
    <rPh sb="3" eb="5">
      <t>ジドウ</t>
    </rPh>
    <rPh sb="5" eb="7">
      <t>カサン</t>
    </rPh>
    <rPh sb="10" eb="12">
      <t>タイセイ</t>
    </rPh>
    <phoneticPr fontId="9"/>
  </si>
  <si>
    <t>障害者支援施設等感染対策向上体制</t>
    <phoneticPr fontId="123"/>
  </si>
  <si>
    <t>１．なし　　２．Ⅰ　　３．Ⅱ　　４．Ⅰ・Ⅱ</t>
    <phoneticPr fontId="123"/>
  </si>
  <si>
    <t>医療型障害児
入所施設</t>
    <rPh sb="0" eb="2">
      <t>イリョウ</t>
    </rPh>
    <rPh sb="2" eb="3">
      <t>ガタ</t>
    </rPh>
    <rPh sb="3" eb="6">
      <t>ショウガイジ</t>
    </rPh>
    <rPh sb="7" eb="9">
      <t>ニュウショ</t>
    </rPh>
    <rPh sb="9" eb="11">
      <t>シセツ</t>
    </rPh>
    <phoneticPr fontId="9"/>
  </si>
  <si>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9"/>
  </si>
  <si>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9"/>
  </si>
  <si>
    <t>重度肢体不自由児入所棟設置（※5）</t>
    <rPh sb="0" eb="2">
      <t>ジュウド</t>
    </rPh>
    <rPh sb="2" eb="4">
      <t>シタイ</t>
    </rPh>
    <rPh sb="4" eb="7">
      <t>フジユウ</t>
    </rPh>
    <rPh sb="7" eb="8">
      <t>ジ</t>
    </rPh>
    <rPh sb="8" eb="10">
      <t>ニュウショ</t>
    </rPh>
    <rPh sb="10" eb="11">
      <t>トウ</t>
    </rPh>
    <rPh sb="11" eb="13">
      <t>セッチ</t>
    </rPh>
    <phoneticPr fontId="9"/>
  </si>
  <si>
    <t>重度障害児支援(強度行動障害)</t>
  </si>
  <si>
    <t>１．なし　　４．Ⅰ　　５．Ⅱ　　６．Ⅱ（9～10人）　　７．Ⅰ・Ⅱ
８．Ⅰ・Ⅱ（9～10人）　　９．Ⅱ・Ⅱ（9～10人）　　１０．Ⅰ・Ⅱ・Ⅱ（9～10人）</t>
    <phoneticPr fontId="9"/>
  </si>
  <si>
    <t>ソーシャルワーカー配置体制</t>
    <phoneticPr fontId="123"/>
  </si>
  <si>
    <t>相談支援</t>
    <rPh sb="0" eb="2">
      <t>ソウダン</t>
    </rPh>
    <rPh sb="2" eb="4">
      <t>シエン</t>
    </rPh>
    <phoneticPr fontId="9"/>
  </si>
  <si>
    <t>障害児相談支援</t>
    <rPh sb="0" eb="3">
      <t>ショウガイジ</t>
    </rPh>
    <rPh sb="3" eb="5">
      <t>ソウダン</t>
    </rPh>
    <rPh sb="5" eb="7">
      <t>シエン</t>
    </rPh>
    <phoneticPr fontId="9"/>
  </si>
  <si>
    <t>相談支援機能強化型体制</t>
    <phoneticPr fontId="9"/>
  </si>
  <si>
    <t>１．なし　２．Ⅱ　４．Ⅰ　５．Ⅲ　６．Ⅳ</t>
    <phoneticPr fontId="9"/>
  </si>
  <si>
    <t>行動障害支援体制</t>
    <phoneticPr fontId="9"/>
  </si>
  <si>
    <t>　１．なし　　２．Ⅱ　　３．Ⅰ</t>
    <phoneticPr fontId="9"/>
  </si>
  <si>
    <t>要医療児者支援体制</t>
    <phoneticPr fontId="9"/>
  </si>
  <si>
    <t>精神障害者支援体制</t>
    <phoneticPr fontId="9"/>
  </si>
  <si>
    <t>主任相談支援専門員配置</t>
    <phoneticPr fontId="9"/>
  </si>
  <si>
    <t>ピアサポート体制</t>
    <phoneticPr fontId="123"/>
  </si>
  <si>
    <t>　１．なし　　２．あり</t>
    <phoneticPr fontId="123"/>
  </si>
  <si>
    <t>地域体制強化共同支援加算対象（※7）</t>
    <phoneticPr fontId="123"/>
  </si>
  <si>
    <t>地域生活支援拠点等機能強化体制</t>
    <phoneticPr fontId="123"/>
  </si>
  <si>
    <t>高次脳機能障害支援体制</t>
    <phoneticPr fontId="123"/>
  </si>
  <si>
    <t>　１．なし　　２．Ⅱ　　３．Ⅰ</t>
    <phoneticPr fontId="123"/>
  </si>
  <si>
    <t>※１</t>
    <phoneticPr fontId="9"/>
  </si>
  <si>
    <t>「定員規模」欄には、定員数を記入すること。            　　　　</t>
    <rPh sb="1" eb="3">
      <t>テイイン</t>
    </rPh>
    <rPh sb="3" eb="5">
      <t>キボ</t>
    </rPh>
    <rPh sb="6" eb="7">
      <t>ラン</t>
    </rPh>
    <rPh sb="10" eb="12">
      <t>テイイン</t>
    </rPh>
    <rPh sb="12" eb="13">
      <t>カズ</t>
    </rPh>
    <rPh sb="14" eb="16">
      <t>キニュウ</t>
    </rPh>
    <phoneticPr fontId="9"/>
  </si>
  <si>
    <t>※２</t>
    <phoneticPr fontId="9"/>
  </si>
  <si>
    <t>「開所時間減算区分」欄は、開所時間減算が「２．あり」の場合に設定する。          　　　　</t>
    <phoneticPr fontId="9"/>
  </si>
  <si>
    <t>※３</t>
    <phoneticPr fontId="9"/>
  </si>
  <si>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9"/>
  </si>
  <si>
    <t>※４</t>
    <phoneticPr fontId="9"/>
  </si>
  <si>
    <t>「共生型サービス対象区分」欄が「２．該当」の場合に設定する。</t>
    <phoneticPr fontId="9"/>
  </si>
  <si>
    <t>※５</t>
    <phoneticPr fontId="9"/>
  </si>
  <si>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9"/>
  </si>
  <si>
    <t>※６</t>
    <phoneticPr fontId="9"/>
  </si>
  <si>
    <t>「心理担当職員配置体制」欄の「３．Ⅱ」は、配置した心理指導担当職員が公認心理師の資格を有している場合に設定する。</t>
    <phoneticPr fontId="9"/>
  </si>
  <si>
    <t>※７</t>
    <phoneticPr fontId="9"/>
  </si>
  <si>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130"/>
  </si>
  <si>
    <t>※８</t>
    <phoneticPr fontId="9"/>
  </si>
  <si>
    <t>以下のサービスについて、「業務継続計画未策定」欄は、令和7年4月1日以降の場合に設定する。
　保育所等訪問支援、居宅訪問型児童発達支援、障害児相談支援</t>
    <rPh sb="0" eb="2">
      <t>イカ</t>
    </rPh>
    <phoneticPr fontId="9"/>
  </si>
  <si>
    <t>※９</t>
    <phoneticPr fontId="9"/>
  </si>
  <si>
    <t>「福祉・介護職員等処遇改善加算対象」欄は、令和7年4月1日以降の場合、「６．Ⅴ」を設定しない。</t>
    <phoneticPr fontId="130"/>
  </si>
  <si>
    <t>※１０</t>
    <phoneticPr fontId="123"/>
  </si>
  <si>
    <t>「福祉・介護職員等処遇改善加算（Ⅴ）区分」欄は「福祉・介護職員等処遇改善加算対象」が「６．Ⅴ」の場合に設定する。</t>
    <rPh sb="38" eb="40">
      <t>タイショウ</t>
    </rPh>
    <phoneticPr fontId="130"/>
  </si>
  <si>
    <t>（別紙３ー１）</t>
    <rPh sb="1" eb="3">
      <t>ベッシ</t>
    </rPh>
    <phoneticPr fontId="123"/>
  </si>
  <si>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123"/>
  </si>
  <si>
    <t>１　事業所・施設の名称</t>
    <rPh sb="2" eb="5">
      <t>ジギョウショ</t>
    </rPh>
    <rPh sb="6" eb="8">
      <t>シセツ</t>
    </rPh>
    <rPh sb="9" eb="11">
      <t>メイショウ</t>
    </rPh>
    <phoneticPr fontId="9"/>
  </si>
  <si>
    <t>２　異動区分</t>
    <rPh sb="2" eb="4">
      <t>イドウ</t>
    </rPh>
    <rPh sb="4" eb="6">
      <t>クブン</t>
    </rPh>
    <phoneticPr fontId="9"/>
  </si>
  <si>
    <t>３　サービスの種類</t>
    <rPh sb="7" eb="9">
      <t>シュルイ</t>
    </rPh>
    <phoneticPr fontId="9"/>
  </si>
  <si>
    <t>４　届出項目</t>
    <rPh sb="2" eb="4">
      <t>トドケデ</t>
    </rPh>
    <rPh sb="4" eb="6">
      <t>コウモク</t>
    </rPh>
    <phoneticPr fontId="9"/>
  </si>
  <si>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23"/>
  </si>
  <si>
    <t>５　社会福祉士等の状況</t>
    <rPh sb="2" eb="4">
      <t>シャカイ</t>
    </rPh>
    <rPh sb="4" eb="6">
      <t>フクシ</t>
    </rPh>
    <rPh sb="6" eb="7">
      <t>シ</t>
    </rPh>
    <rPh sb="7" eb="8">
      <t>トウ</t>
    </rPh>
    <rPh sb="9" eb="11">
      <t>ジョウキョウ</t>
    </rPh>
    <phoneticPr fontId="9"/>
  </si>
  <si>
    <t>①</t>
    <phoneticPr fontId="9"/>
  </si>
  <si>
    <t>生活支援員等の総数
（常勤）</t>
    <rPh sb="0" eb="2">
      <t>セイカツ</t>
    </rPh>
    <rPh sb="2" eb="4">
      <t>シエン</t>
    </rPh>
    <rPh sb="4" eb="5">
      <t>イン</t>
    </rPh>
    <rPh sb="5" eb="6">
      <t>トウ</t>
    </rPh>
    <rPh sb="7" eb="9">
      <t>ソウスウ</t>
    </rPh>
    <rPh sb="11" eb="13">
      <t>ジョウキン</t>
    </rPh>
    <phoneticPr fontId="9"/>
  </si>
  <si>
    <t>人</t>
    <rPh sb="0" eb="1">
      <t>ニン</t>
    </rPh>
    <phoneticPr fontId="9"/>
  </si>
  <si>
    <t>②</t>
    <phoneticPr fontId="9"/>
  </si>
  <si>
    <t>①のうち社会福祉士等
の総数（常勤）</t>
    <rPh sb="4" eb="6">
      <t>シャカイ</t>
    </rPh>
    <rPh sb="6" eb="8">
      <t>フクシ</t>
    </rPh>
    <rPh sb="8" eb="9">
      <t>シ</t>
    </rPh>
    <rPh sb="9" eb="10">
      <t>トウ</t>
    </rPh>
    <rPh sb="12" eb="14">
      <t>ソウスウ</t>
    </rPh>
    <rPh sb="15" eb="17">
      <t>ジョウキン</t>
    </rPh>
    <phoneticPr fontId="9"/>
  </si>
  <si>
    <t>①に占める②の割合が
25％又は35％以上</t>
    <rPh sb="2" eb="3">
      <t>シ</t>
    </rPh>
    <rPh sb="7" eb="9">
      <t>ワリアイ</t>
    </rPh>
    <rPh sb="14" eb="15">
      <t>マタ</t>
    </rPh>
    <rPh sb="19" eb="21">
      <t>イジョウ</t>
    </rPh>
    <phoneticPr fontId="9"/>
  </si>
  <si>
    <t>６　常勤職員の状況</t>
    <rPh sb="2" eb="4">
      <t>ジョウキン</t>
    </rPh>
    <rPh sb="4" eb="6">
      <t>ショクイン</t>
    </rPh>
    <rPh sb="7" eb="9">
      <t>ジョウキョウ</t>
    </rPh>
    <phoneticPr fontId="9"/>
  </si>
  <si>
    <t>生活支援員等の総数
（常勤換算）</t>
    <rPh sb="0" eb="2">
      <t>セイカツ</t>
    </rPh>
    <rPh sb="2" eb="4">
      <t>シエン</t>
    </rPh>
    <rPh sb="4" eb="5">
      <t>イン</t>
    </rPh>
    <rPh sb="5" eb="6">
      <t>トウ</t>
    </rPh>
    <rPh sb="7" eb="9">
      <t>ソウスウ</t>
    </rPh>
    <rPh sb="11" eb="13">
      <t>ジョウキン</t>
    </rPh>
    <rPh sb="13" eb="15">
      <t>カンザン</t>
    </rPh>
    <phoneticPr fontId="9"/>
  </si>
  <si>
    <t>①のうち常勤の者の数</t>
    <rPh sb="4" eb="6">
      <t>ジョウキン</t>
    </rPh>
    <rPh sb="7" eb="8">
      <t>モノ</t>
    </rPh>
    <rPh sb="9" eb="10">
      <t>カズ</t>
    </rPh>
    <phoneticPr fontId="9"/>
  </si>
  <si>
    <t>①に占める②の割合が
75％以上</t>
    <rPh sb="2" eb="3">
      <t>シ</t>
    </rPh>
    <rPh sb="7" eb="9">
      <t>ワリアイ</t>
    </rPh>
    <rPh sb="14" eb="16">
      <t>イジョウ</t>
    </rPh>
    <phoneticPr fontId="9"/>
  </si>
  <si>
    <t>７　勤続年数の状況</t>
    <rPh sb="2" eb="4">
      <t>キンゾク</t>
    </rPh>
    <rPh sb="4" eb="6">
      <t>ネンスウ</t>
    </rPh>
    <rPh sb="7" eb="9">
      <t>ジョウキョウ</t>
    </rPh>
    <phoneticPr fontId="9"/>
  </si>
  <si>
    <t>①のうち勤続年数３年以上の者の数</t>
    <rPh sb="4" eb="6">
      <t>キンゾク</t>
    </rPh>
    <rPh sb="6" eb="8">
      <t>ネンスウ</t>
    </rPh>
    <rPh sb="9" eb="10">
      <t>ネン</t>
    </rPh>
    <rPh sb="10" eb="12">
      <t>イジョウ</t>
    </rPh>
    <rPh sb="13" eb="14">
      <t>シャ</t>
    </rPh>
    <rPh sb="15" eb="16">
      <t>カズ</t>
    </rPh>
    <phoneticPr fontId="9"/>
  </si>
  <si>
    <t>①に占める②の割合が
30％以上</t>
    <rPh sb="2" eb="3">
      <t>シ</t>
    </rPh>
    <rPh sb="7" eb="9">
      <t>ワリアイ</t>
    </rPh>
    <rPh sb="14" eb="16">
      <t>イジョウ</t>
    </rPh>
    <phoneticPr fontId="9"/>
  </si>
  <si>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9"/>
  </si>
  <si>
    <t>注２　生活支援員等とは、</t>
    <rPh sb="0" eb="1">
      <t>チュウ</t>
    </rPh>
    <rPh sb="3" eb="5">
      <t>セイカツ</t>
    </rPh>
    <rPh sb="5" eb="7">
      <t>シエン</t>
    </rPh>
    <rPh sb="7" eb="8">
      <t>イン</t>
    </rPh>
    <rPh sb="8" eb="9">
      <t>トウ</t>
    </rPh>
    <phoneticPr fontId="9"/>
  </si>
  <si>
    <t>　　　○療養介護にあっては、生活支援員</t>
    <rPh sb="4" eb="6">
      <t>リョウヨウ</t>
    </rPh>
    <rPh sb="6" eb="8">
      <t>カイゴ</t>
    </rPh>
    <rPh sb="14" eb="16">
      <t>セイカツ</t>
    </rPh>
    <rPh sb="16" eb="18">
      <t>シエン</t>
    </rPh>
    <rPh sb="18" eb="19">
      <t>イン</t>
    </rPh>
    <phoneticPr fontId="9"/>
  </si>
  <si>
    <t>　　　○生活介護にあっては、生活支援員又は共生型生活介護従業者</t>
    <rPh sb="4" eb="6">
      <t>セイカツ</t>
    </rPh>
    <rPh sb="6" eb="8">
      <t>カイゴ</t>
    </rPh>
    <rPh sb="14" eb="16">
      <t>セイカツ</t>
    </rPh>
    <rPh sb="16" eb="18">
      <t>シエン</t>
    </rPh>
    <rPh sb="18" eb="19">
      <t>イン</t>
    </rPh>
    <phoneticPr fontId="9"/>
  </si>
  <si>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9"/>
  </si>
  <si>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9"/>
  </si>
  <si>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23"/>
  </si>
  <si>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</si>
  <si>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9"/>
  </si>
  <si>
    <t>　　　○自立生活援助にあっては、地域生活支援員</t>
    <rPh sb="6" eb="8">
      <t>セイカツ</t>
    </rPh>
    <rPh sb="8" eb="10">
      <t>エンジョ</t>
    </rPh>
    <rPh sb="16" eb="18">
      <t>チイキ</t>
    </rPh>
    <phoneticPr fontId="9"/>
  </si>
  <si>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9"/>
  </si>
  <si>
    <t>　　　○児童発達支援にあっては、加算（Ⅰ）（Ⅱ）においては、児童指導員、障害福祉サービス経験者又は共生型児童発達　
　　　　支援従業者、加算（Ⅲ）においては、児童指導員、保育士若しくは障害福祉サービス経験者又は共生型児童発達支援
　　　　従業者</t>
    <rPh sb="4" eb="6">
      <t>ジドウ</t>
    </rPh>
    <rPh sb="6" eb="8">
      <t>ハッタツ</t>
    </rPh>
    <rPh sb="8" eb="10">
      <t>シエン</t>
    </rPh>
    <rPh sb="16" eb="18">
      <t>カサン</t>
    </rPh>
    <phoneticPr fontId="9"/>
  </si>
  <si>
    <t>　　　○放課後等デイサービスにあっては、加算（Ⅰ）（Ⅱ）においては、児童指導員、障害福祉サービス経験者又は共生型
　　　　放課後等デイサービス従業者、加算（Ⅲ）においては、児童指導員、保育士若しくは障害福祉サービス経験者又は共
　　　　生型放課後等デイサービス従業者</t>
    <rPh sb="20" eb="22">
      <t>カサン</t>
    </rPh>
    <rPh sb="34" eb="36">
      <t>ジドウ</t>
    </rPh>
    <rPh sb="40" eb="42">
      <t>ショウガイ</t>
    </rPh>
    <rPh sb="42" eb="44">
      <t>フクシ</t>
    </rPh>
    <rPh sb="48" eb="51">
      <t>ケイケンシャ</t>
    </rPh>
    <phoneticPr fontId="9"/>
  </si>
  <si>
    <t>　　　○福祉型障害児入所施設にあっては、加算（Ⅰ）（Ⅱ）においては、児童指導員、加算（Ⅲ）においては、児童指導員
　　　　又は保育士</t>
    <phoneticPr fontId="9"/>
  </si>
  <si>
    <t>　　　○医療型障害児入所施設にあっては、加算（Ⅰ）（Ⅱ）においては、児童指導員又は指定発達医療機関の職員、加算
　　　　（Ⅲ）においては、児童指導員若しくは保育士又は指定発達医療機関の職員
　　　　のことをいう。</t>
    <phoneticPr fontId="9"/>
  </si>
  <si>
    <t>（別紙58）</t>
    <rPh sb="1" eb="3">
      <t>ベッシ</t>
    </rPh>
    <phoneticPr fontId="123"/>
  </si>
  <si>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9"/>
  </si>
  <si>
    <t>１ 事業所・施設の名称</t>
    <rPh sb="2" eb="5">
      <t>ジギョウショ</t>
    </rPh>
    <rPh sb="6" eb="8">
      <t>シセツ</t>
    </rPh>
    <rPh sb="9" eb="11">
      <t>メイショウ</t>
    </rPh>
    <phoneticPr fontId="9"/>
  </si>
  <si>
    <t>２ 異動区分</t>
    <rPh sb="2" eb="4">
      <t>イドウ</t>
    </rPh>
    <rPh sb="4" eb="6">
      <t>クブン</t>
    </rPh>
    <phoneticPr fontId="9"/>
  </si>
  <si>
    <t>３ サービスの種類</t>
    <rPh sb="7" eb="9">
      <t>シュルイ</t>
    </rPh>
    <phoneticPr fontId="9"/>
  </si>
  <si>
    <t>４-① 申請する報酬算定区分</t>
    <rPh sb="4" eb="6">
      <t>シンセイ</t>
    </rPh>
    <rPh sb="8" eb="14">
      <t>ホウシュウサンテイクブン</t>
    </rPh>
    <phoneticPr fontId="130"/>
  </si>
  <si>
    <t>　１．基準該当児童発達支援給付費（Ⅰ）</t>
    <phoneticPr fontId="130"/>
  </si>
  <si>
    <t>　２．基準該当児童発達支援給付費（Ⅱ）</t>
    <rPh sb="3" eb="16">
      <t>キジュンガイトウジドウハッタツシエンキュウフヒ</t>
    </rPh>
    <phoneticPr fontId="130"/>
  </si>
  <si>
    <t>４-② 申請する報酬算定区分</t>
    <rPh sb="4" eb="6">
      <t>シンセイ</t>
    </rPh>
    <rPh sb="8" eb="14">
      <t>ホウシュウサンテイクブン</t>
    </rPh>
    <phoneticPr fontId="130"/>
  </si>
  <si>
    <t>　１．基準該当放課後等デイサービス費（Ⅰ）</t>
    <rPh sb="3" eb="7">
      <t>キジュンガイトウ</t>
    </rPh>
    <rPh sb="7" eb="11">
      <t>ホウカゴトウ</t>
    </rPh>
    <rPh sb="17" eb="18">
      <t>ヒ</t>
    </rPh>
    <phoneticPr fontId="130"/>
  </si>
  <si>
    <t>　２．基準該当放課後等デイサービス費（Ⅱ）</t>
    <rPh sb="3" eb="7">
      <t>キジュンガイトウ</t>
    </rPh>
    <rPh sb="7" eb="11">
      <t>ホウカゴトウ</t>
    </rPh>
    <rPh sb="17" eb="18">
      <t>ヒ</t>
    </rPh>
    <phoneticPr fontId="130"/>
  </si>
  <si>
    <t>注１</t>
    <rPh sb="0" eb="1">
      <t>チュウ</t>
    </rPh>
    <phoneticPr fontId="130"/>
  </si>
  <si>
    <t>　この届出書は市町村に提出してください。</t>
    <rPh sb="3" eb="6">
      <t>トドケデショ</t>
    </rPh>
    <rPh sb="7" eb="10">
      <t>シチョウソン</t>
    </rPh>
    <rPh sb="11" eb="13">
      <t>テイシュツ</t>
    </rPh>
    <phoneticPr fontId="130"/>
  </si>
  <si>
    <t>注２</t>
    <phoneticPr fontId="130"/>
  </si>
  <si>
    <t>注３</t>
    <phoneticPr fontId="130"/>
  </si>
  <si>
    <t xml:space="preserve">注４
</t>
    <rPh sb="0" eb="1">
      <t>チュウ</t>
    </rPh>
    <phoneticPr fontId="130"/>
  </si>
  <si>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130"/>
  </si>
  <si>
    <t xml:space="preserve">注５
</t>
    <rPh sb="0" eb="1">
      <t>チュウ</t>
    </rPh>
    <phoneticPr fontId="130"/>
  </si>
  <si>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9"/>
  </si>
  <si>
    <t>（別紙59）</t>
    <rPh sb="1" eb="3">
      <t>ベッシ</t>
    </rPh>
    <phoneticPr fontId="123"/>
  </si>
  <si>
    <t>指定児童発達支援・指定放課後等デイサービスの報酬算定区分に関する届出書</t>
    <rPh sb="0" eb="2">
      <t>シテイ</t>
    </rPh>
    <rPh sb="2" eb="8">
      <t>ジドウハッタツシエン</t>
    </rPh>
    <rPh sb="9" eb="11">
      <t>シテイ</t>
    </rPh>
    <rPh sb="11" eb="15">
      <t>ホウカゴトウ</t>
    </rPh>
    <rPh sb="22" eb="28">
      <t>ホウシュウサンテイクブン</t>
    </rPh>
    <rPh sb="29" eb="30">
      <t>カン</t>
    </rPh>
    <rPh sb="32" eb="34">
      <t>トドケデ</t>
    </rPh>
    <rPh sb="34" eb="35">
      <t>ショ</t>
    </rPh>
    <phoneticPr fontId="9"/>
  </si>
  <si>
    <t>３　サービスの種類</t>
    <rPh sb="7" eb="9">
      <t>シュルイ</t>
    </rPh>
    <phoneticPr fontId="130"/>
  </si>
  <si>
    <t>①</t>
    <phoneticPr fontId="130"/>
  </si>
  <si>
    <t>指定児童発達支援（児童発達支援センターに限る。）</t>
    <phoneticPr fontId="130"/>
  </si>
  <si>
    <t>②</t>
    <phoneticPr fontId="130"/>
  </si>
  <si>
    <t>指定児童発達支援（児童発達支援センターを除く。）</t>
    <phoneticPr fontId="130"/>
  </si>
  <si>
    <t>③</t>
    <phoneticPr fontId="130"/>
  </si>
  <si>
    <t>指定放課後等デイサービス</t>
    <phoneticPr fontId="130"/>
  </si>
  <si>
    <t>４ 申請する報酬算定区分</t>
    <rPh sb="2" eb="4">
      <t>シンセイ</t>
    </rPh>
    <rPh sb="6" eb="8">
      <t>ホウシュウ</t>
    </rPh>
    <rPh sb="8" eb="10">
      <t>サンテイ</t>
    </rPh>
    <rPh sb="10" eb="12">
      <t>クブン</t>
    </rPh>
    <phoneticPr fontId="9"/>
  </si>
  <si>
    <t>注１</t>
    <phoneticPr fontId="130"/>
  </si>
  <si>
    <t>（別紙60）</t>
    <rPh sb="1" eb="3">
      <t>ベッシ</t>
    </rPh>
    <phoneticPr fontId="130"/>
  </si>
  <si>
    <t>　　　　年　　月　　日　</t>
    <phoneticPr fontId="9"/>
  </si>
  <si>
    <t>自己評価結果等の公表状況に関する届出書</t>
    <rPh sb="0" eb="6">
      <t>ジコヒョウカケッカ</t>
    </rPh>
    <rPh sb="6" eb="7">
      <t>トウ</t>
    </rPh>
    <rPh sb="13" eb="14">
      <t>カン</t>
    </rPh>
    <rPh sb="16" eb="19">
      <t>トドケデショ</t>
    </rPh>
    <phoneticPr fontId="9"/>
  </si>
  <si>
    <t>法　人　名</t>
    <rPh sb="0" eb="1">
      <t>ホウ</t>
    </rPh>
    <rPh sb="2" eb="3">
      <t>ヒト</t>
    </rPh>
    <rPh sb="4" eb="5">
      <t>メイ</t>
    </rPh>
    <phoneticPr fontId="9"/>
  </si>
  <si>
    <t>事業所名</t>
    <rPh sb="0" eb="2">
      <t>ジギョウ</t>
    </rPh>
    <rPh sb="2" eb="3">
      <t>ショ</t>
    </rPh>
    <rPh sb="3" eb="4">
      <t>メイ</t>
    </rPh>
    <phoneticPr fontId="9"/>
  </si>
  <si>
    <t>サービスの種別</t>
    <rPh sb="5" eb="7">
      <t>シュベツ</t>
    </rPh>
    <phoneticPr fontId="9"/>
  </si>
  <si>
    <t>①児童発達支援　　　②放課後等デイサービス　　　③保育所等訪問支援</t>
    <rPh sb="25" eb="29">
      <t>ホイクジョトウ</t>
    </rPh>
    <rPh sb="29" eb="33">
      <t>ホウモンシエン</t>
    </rPh>
    <phoneticPr fontId="9"/>
  </si>
  <si>
    <t>事業所所在地
（区市町村名）</t>
    <rPh sb="0" eb="3">
      <t>ジギョウショ</t>
    </rPh>
    <rPh sb="3" eb="4">
      <t>トコロ</t>
    </rPh>
    <rPh sb="4" eb="5">
      <t>ザイ</t>
    </rPh>
    <rPh sb="5" eb="6">
      <t>チ</t>
    </rPh>
    <rPh sb="8" eb="12">
      <t>クシチョウソン</t>
    </rPh>
    <rPh sb="12" eb="13">
      <t>メイ</t>
    </rPh>
    <phoneticPr fontId="9"/>
  </si>
  <si>
    <r>
      <t xml:space="preserve">指　定　年　月
</t>
    </r>
    <r>
      <rPr>
        <sz val="10"/>
        <rFont val="ＭＳ Ｐゴシック"/>
        <family val="3"/>
        <charset val="128"/>
      </rPr>
      <t>（児童発達支援）</t>
    </r>
    <rPh sb="0" eb="1">
      <t>ユビ</t>
    </rPh>
    <rPh sb="2" eb="3">
      <t>サダム</t>
    </rPh>
    <rPh sb="4" eb="5">
      <t>ネン</t>
    </rPh>
    <rPh sb="6" eb="7">
      <t>ガツ</t>
    </rPh>
    <rPh sb="9" eb="11">
      <t>ジドウ</t>
    </rPh>
    <rPh sb="11" eb="13">
      <t>ハッタツ</t>
    </rPh>
    <rPh sb="13" eb="15">
      <t>シエン</t>
    </rPh>
    <phoneticPr fontId="9"/>
  </si>
  <si>
    <t>　　　　　　年　　　　月</t>
    <phoneticPr fontId="9"/>
  </si>
  <si>
    <r>
      <t xml:space="preserve">指　定　年　月
</t>
    </r>
    <r>
      <rPr>
        <sz val="10"/>
        <rFont val="ＭＳ Ｐゴシック"/>
        <family val="3"/>
        <charset val="128"/>
      </rPr>
      <t>（放課後等デイサービス）</t>
    </r>
    <rPh sb="0" eb="1">
      <t>ユビ</t>
    </rPh>
    <rPh sb="2" eb="3">
      <t>サダム</t>
    </rPh>
    <rPh sb="4" eb="5">
      <t>ネン</t>
    </rPh>
    <rPh sb="6" eb="7">
      <t>ガツ</t>
    </rPh>
    <rPh sb="9" eb="13">
      <t>ホウカゴトウ</t>
    </rPh>
    <phoneticPr fontId="9"/>
  </si>
  <si>
    <r>
      <t>指　定　年　月</t>
    </r>
    <r>
      <rPr>
        <sz val="9"/>
        <rFont val="ＭＳ Ｐゴシック"/>
        <family val="3"/>
        <charset val="128"/>
      </rPr>
      <t xml:space="preserve">
（保育所等訪問支援）</t>
    </r>
    <rPh sb="9" eb="13">
      <t>ホイクジョトウ</t>
    </rPh>
    <rPh sb="13" eb="17">
      <t>ホウモンシエン</t>
    </rPh>
    <phoneticPr fontId="9"/>
  </si>
  <si>
    <t>　　　　　　　　　　 年　　　  月</t>
    <rPh sb="11" eb="12">
      <t>ネン</t>
    </rPh>
    <rPh sb="17" eb="18">
      <t>ガツ</t>
    </rPh>
    <phoneticPr fontId="9"/>
  </si>
  <si>
    <t>【自己評価結果等の公表状況等】</t>
    <rPh sb="1" eb="5">
      <t>ジコヒョウカ</t>
    </rPh>
    <rPh sb="5" eb="8">
      <t>ケッカトウ</t>
    </rPh>
    <rPh sb="9" eb="11">
      <t>コウヒョウ</t>
    </rPh>
    <rPh sb="11" eb="13">
      <t>ジョウキョウ</t>
    </rPh>
    <rPh sb="13" eb="14">
      <t>トウ</t>
    </rPh>
    <phoneticPr fontId="9"/>
  </si>
  <si>
    <t>公表の実施時期</t>
    <rPh sb="0" eb="2">
      <t>コウヒョウ</t>
    </rPh>
    <rPh sb="3" eb="5">
      <t>ジッシ</t>
    </rPh>
    <rPh sb="5" eb="7">
      <t>ジキ</t>
    </rPh>
    <phoneticPr fontId="9"/>
  </si>
  <si>
    <t>年　　　　月　　　　</t>
    <phoneticPr fontId="9"/>
  </si>
  <si>
    <t>保護者への提示</t>
    <rPh sb="0" eb="3">
      <t>ホゴシャ</t>
    </rPh>
    <rPh sb="5" eb="7">
      <t>テイジ</t>
    </rPh>
    <phoneticPr fontId="130"/>
  </si>
  <si>
    <r>
      <rPr>
        <sz val="10"/>
        <rFont val="ＭＳ Ｐゴシック"/>
        <family val="3"/>
        <charset val="128"/>
      </rPr>
      <t>行った</t>
    </r>
    <r>
      <rPr>
        <sz val="9"/>
        <rFont val="ＭＳ Ｐゴシック"/>
        <family val="3"/>
        <charset val="128"/>
      </rPr>
      <t>　　　・　　</t>
    </r>
    <r>
      <rPr>
        <sz val="10"/>
        <rFont val="ＭＳ Ｐゴシック"/>
        <family val="3"/>
        <charset val="128"/>
      </rPr>
      <t>行っていない</t>
    </r>
    <rPh sb="0" eb="1">
      <t>オコナ</t>
    </rPh>
    <rPh sb="9" eb="10">
      <t>オコナ</t>
    </rPh>
    <phoneticPr fontId="9"/>
  </si>
  <si>
    <t>公　表　方　法</t>
    <rPh sb="0" eb="1">
      <t>コウ</t>
    </rPh>
    <rPh sb="2" eb="3">
      <t>オモテ</t>
    </rPh>
    <rPh sb="4" eb="5">
      <t>カタ</t>
    </rPh>
    <rPh sb="6" eb="7">
      <t>ホウ</t>
    </rPh>
    <phoneticPr fontId="9"/>
  </si>
  <si>
    <t>① インターネット 　② その他（　　　　　　　　　　　　　　　　　）</t>
    <phoneticPr fontId="9"/>
  </si>
  <si>
    <t>①の場合は公表内容欄にURLを記載</t>
    <rPh sb="2" eb="4">
      <t>バアイ</t>
    </rPh>
    <rPh sb="5" eb="7">
      <t>コウヒョウ</t>
    </rPh>
    <rPh sb="7" eb="9">
      <t>ナイヨウ</t>
    </rPh>
    <rPh sb="9" eb="10">
      <t>ラン</t>
    </rPh>
    <rPh sb="15" eb="17">
      <t>キサイ</t>
    </rPh>
    <phoneticPr fontId="9"/>
  </si>
  <si>
    <t>公　表　内　容</t>
    <rPh sb="0" eb="1">
      <t>コウ</t>
    </rPh>
    <rPh sb="2" eb="3">
      <t>ヒョウ</t>
    </rPh>
    <rPh sb="4" eb="5">
      <t>ナイ</t>
    </rPh>
    <rPh sb="6" eb="7">
      <t>カタチ</t>
    </rPh>
    <phoneticPr fontId="9"/>
  </si>
  <si>
    <t>①の場合（URL：　　　　　　　　　　　　　　　　　　　　　　　　　　　　　　　　　　　　　　　　　　　　　　　）</t>
    <rPh sb="2" eb="4">
      <t>バアイ</t>
    </rPh>
    <phoneticPr fontId="130"/>
  </si>
  <si>
    <t>改　善　内　容</t>
    <rPh sb="0" eb="1">
      <t>カイ</t>
    </rPh>
    <rPh sb="2" eb="3">
      <t>ゼン</t>
    </rPh>
    <rPh sb="4" eb="5">
      <t>ナイ</t>
    </rPh>
    <rPh sb="6" eb="7">
      <t>カタチ</t>
    </rPh>
    <phoneticPr fontId="130"/>
  </si>
  <si>
    <t>備考１</t>
    <rPh sb="0" eb="2">
      <t>ビコウ</t>
    </rPh>
    <phoneticPr fontId="130"/>
  </si>
  <si>
    <t>　自己評価結果等とは、その提供する支援の質の評価及び改善を行うに当たって従業者による評価を受けた上で行う、自己評価（自ら評価することをいう。）、保護者評価（通所給付決定保護者による評価をいう。）及び改善内容のことを指します。　自己評価結果等の公表については、都道府県に届出がされていない場合に減算することとなる点に留意下さい。</t>
    <phoneticPr fontId="130"/>
  </si>
  <si>
    <t>　減算は、届出がされていない月から届出がされていない状態が解消されるに至った月まで、障害児全員について減算する点に留意下さい。</t>
    <phoneticPr fontId="130"/>
  </si>
  <si>
    <t xml:space="preserve">３
</t>
    <phoneticPr fontId="130"/>
  </si>
  <si>
    <t>　公表内容については、すべての項目について公表が行われていることを確認の上、記入してください。（インターネットで公表している場合はURLを記入するのみで構いません。）改善内容については、自己評価及び保護者評価を踏まえた改善の内容について記入してください。</t>
    <rPh sb="1" eb="5">
      <t>コウヒョウナイヨウ</t>
    </rPh>
    <rPh sb="15" eb="17">
      <t>コウモク</t>
    </rPh>
    <rPh sb="21" eb="23">
      <t>コウヒョウ</t>
    </rPh>
    <rPh sb="24" eb="25">
      <t>オコナ</t>
    </rPh>
    <rPh sb="33" eb="35">
      <t>カクニン</t>
    </rPh>
    <rPh sb="36" eb="37">
      <t>ウエ</t>
    </rPh>
    <rPh sb="38" eb="40">
      <t>キニュウ</t>
    </rPh>
    <rPh sb="56" eb="58">
      <t>コウヒョウ</t>
    </rPh>
    <rPh sb="62" eb="64">
      <t>バアイ</t>
    </rPh>
    <rPh sb="69" eb="71">
      <t>キニュウ</t>
    </rPh>
    <rPh sb="76" eb="77">
      <t>カマ</t>
    </rPh>
    <rPh sb="83" eb="87">
      <t>カイゼンナイヨウ</t>
    </rPh>
    <rPh sb="93" eb="97">
      <t>ジコヒョウカ</t>
    </rPh>
    <rPh sb="97" eb="98">
      <t>オヨ</t>
    </rPh>
    <rPh sb="99" eb="104">
      <t>ホゴシャヒョウカ</t>
    </rPh>
    <rPh sb="105" eb="106">
      <t>フ</t>
    </rPh>
    <rPh sb="109" eb="111">
      <t>カイゼン</t>
    </rPh>
    <rPh sb="112" eb="114">
      <t>ナイヨウ</t>
    </rPh>
    <rPh sb="118" eb="120">
      <t>キニュウ</t>
    </rPh>
    <phoneticPr fontId="9"/>
  </si>
  <si>
    <t>（別紙61）</t>
    <rPh sb="1" eb="3">
      <t>ベッシ</t>
    </rPh>
    <phoneticPr fontId="123"/>
  </si>
  <si>
    <t>支援プログラムの公表状況に関する届出書</t>
    <rPh sb="0" eb="2">
      <t>シエン</t>
    </rPh>
    <rPh sb="13" eb="14">
      <t>カン</t>
    </rPh>
    <rPh sb="16" eb="19">
      <t>トドケデショ</t>
    </rPh>
    <phoneticPr fontId="9"/>
  </si>
  <si>
    <r>
      <t xml:space="preserve">指　定　年　月
</t>
    </r>
    <r>
      <rPr>
        <sz val="6"/>
        <rFont val="ＭＳ Ｐゴシック"/>
        <family val="3"/>
        <charset val="128"/>
      </rPr>
      <t>（居宅訪問型児童発達支援）</t>
    </r>
    <phoneticPr fontId="9"/>
  </si>
  <si>
    <t>【支援プログラムの公表状況】</t>
    <rPh sb="1" eb="3">
      <t>シエン</t>
    </rPh>
    <rPh sb="9" eb="11">
      <t>コウヒョウ</t>
    </rPh>
    <rPh sb="11" eb="13">
      <t>ジョウキョウ</t>
    </rPh>
    <phoneticPr fontId="9"/>
  </si>
  <si>
    <t>　　　　　　年　　　　　　　　　　月</t>
    <phoneticPr fontId="9"/>
  </si>
  <si>
    <t>①の場合は公表内容欄にURLを記載、②の場合は公表内容欄に詳細を記載</t>
    <rPh sb="2" eb="4">
      <t>バアイ</t>
    </rPh>
    <rPh sb="5" eb="7">
      <t>コウヒョウ</t>
    </rPh>
    <rPh sb="7" eb="9">
      <t>ナイヨウ</t>
    </rPh>
    <rPh sb="9" eb="10">
      <t>ラン</t>
    </rPh>
    <rPh sb="15" eb="17">
      <t>キサイ</t>
    </rPh>
    <rPh sb="20" eb="22">
      <t>バアイ</t>
    </rPh>
    <rPh sb="23" eb="25">
      <t>コウヒョウ</t>
    </rPh>
    <rPh sb="25" eb="27">
      <t>ナイヨウ</t>
    </rPh>
    <rPh sb="27" eb="28">
      <t>ラン</t>
    </rPh>
    <rPh sb="29" eb="31">
      <t>ショウサイ</t>
    </rPh>
    <rPh sb="32" eb="34">
      <t>キサイ</t>
    </rPh>
    <phoneticPr fontId="9"/>
  </si>
  <si>
    <t>備考１　支援プログラムの公表については、都道府県に届出がされていない場合に減算することとなる点に
　　　　留意下さい。
　　　２　減算は、届出がされていない月から届出がされていない状態が解消されるに至った月まで、障害児　
　　　　全員について減算する点に留意下さい。
　　　３　都道府県に届出がされていない場合であっても令和７年３月31日までの間は減算されませんが、
　　　　総合的な支援と支援内容の見える化を進める観点から、速やかに取組を進める必要がある点に留
　　　　意下さい。</t>
    <rPh sb="0" eb="2">
      <t>ビコウ</t>
    </rPh>
    <rPh sb="46" eb="47">
      <t>テン</t>
    </rPh>
    <rPh sb="53" eb="55">
      <t>リュウイ</t>
    </rPh>
    <rPh sb="55" eb="56">
      <t>クダ</t>
    </rPh>
    <rPh sb="65" eb="67">
      <t>ゲンサン</t>
    </rPh>
    <rPh sb="213" eb="214">
      <t>スミ</t>
    </rPh>
    <rPh sb="223" eb="225">
      <t>ヒツヨウ</t>
    </rPh>
    <rPh sb="228" eb="229">
      <t>テン</t>
    </rPh>
    <rPh sb="237" eb="238">
      <t>クダ</t>
    </rPh>
    <phoneticPr fontId="9"/>
  </si>
  <si>
    <t>（別紙62）</t>
    <rPh sb="1" eb="3">
      <t>ベッシ</t>
    </rPh>
    <phoneticPr fontId="123"/>
  </si>
  <si>
    <t>児童指導員等加配加算に関する届出書</t>
    <rPh sb="0" eb="2">
      <t>ジドウ</t>
    </rPh>
    <rPh sb="2" eb="5">
      <t>シドウイン</t>
    </rPh>
    <rPh sb="5" eb="6">
      <t>トウ</t>
    </rPh>
    <rPh sb="6" eb="8">
      <t>カハイ</t>
    </rPh>
    <rPh sb="8" eb="10">
      <t>カサン</t>
    </rPh>
    <rPh sb="11" eb="12">
      <t>カン</t>
    </rPh>
    <rPh sb="14" eb="17">
      <t>トドケデショ</t>
    </rPh>
    <phoneticPr fontId="9"/>
  </si>
  <si>
    <t>事業所・施設の名称</t>
    <rPh sb="0" eb="3">
      <t>ジギョウショ</t>
    </rPh>
    <rPh sb="4" eb="6">
      <t>シセツ</t>
    </rPh>
    <rPh sb="7" eb="9">
      <t>メイショウ</t>
    </rPh>
    <phoneticPr fontId="9"/>
  </si>
  <si>
    <t>サービス種別</t>
    <rPh sb="4" eb="6">
      <t>シュベツ</t>
    </rPh>
    <phoneticPr fontId="9"/>
  </si>
  <si>
    <t>　１　異動区分</t>
    <rPh sb="3" eb="5">
      <t>イドウ</t>
    </rPh>
    <rPh sb="5" eb="7">
      <t>クブン</t>
    </rPh>
    <phoneticPr fontId="9"/>
  </si>
  <si>
    <t>　２　従業者の状況</t>
    <rPh sb="3" eb="6">
      <t>ジュウギョウシャ</t>
    </rPh>
    <rPh sb="7" eb="9">
      <t>ジョウキョウ</t>
    </rPh>
    <phoneticPr fontId="9"/>
  </si>
  <si>
    <r>
      <t>単位</t>
    </r>
    <r>
      <rPr>
        <sz val="11"/>
        <rFont val="Segoe UI Symbol"/>
        <family val="3"/>
      </rPr>
      <t>➀</t>
    </r>
    <rPh sb="0" eb="2">
      <t>タンイ</t>
    </rPh>
    <phoneticPr fontId="9"/>
  </si>
  <si>
    <t>単位②</t>
    <rPh sb="0" eb="2">
      <t>タンイ</t>
    </rPh>
    <phoneticPr fontId="9"/>
  </si>
  <si>
    <t>単位①</t>
    <rPh sb="0" eb="2">
      <t>タンイ</t>
    </rPh>
    <phoneticPr fontId="9"/>
  </si>
  <si>
    <t>備考１</t>
    <rPh sb="0" eb="1">
      <t>ビコウ</t>
    </rPh>
    <phoneticPr fontId="9"/>
  </si>
  <si>
    <t>２</t>
  </si>
  <si>
    <t>　「従業者の状況」には、サービス毎に単位を分けている場合は、児童指導員等の数を単位別に記載してください。</t>
    <phoneticPr fontId="9"/>
  </si>
  <si>
    <t>３</t>
  </si>
  <si>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9"/>
  </si>
  <si>
    <t>４</t>
  </si>
  <si>
    <t>５</t>
  </si>
  <si>
    <t>６</t>
  </si>
  <si>
    <t>７</t>
  </si>
  <si>
    <t>　常勤専従で加配する者については、基準人員で求められている常勤１以上に該当する従業者とは異なる者であることに留意ください。</t>
    <phoneticPr fontId="9"/>
  </si>
  <si>
    <t>８</t>
  </si>
  <si>
    <t>　経験５年以上の児童指導員等については、実務経験を証明する書類を添付してください。</t>
    <phoneticPr fontId="9"/>
  </si>
  <si>
    <t>９</t>
  </si>
  <si>
    <t>　資格等を求める配置については、配置する職員の資格等を証明する書類を添付してください。</t>
    <rPh sb="1" eb="3">
      <t>シカク</t>
    </rPh>
    <rPh sb="3" eb="4">
      <t>トウ</t>
    </rPh>
    <rPh sb="5" eb="6">
      <t>モト</t>
    </rPh>
    <rPh sb="16" eb="18">
      <t>ハイチ</t>
    </rPh>
    <phoneticPr fontId="9"/>
  </si>
  <si>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phoneticPr fontId="9"/>
  </si>
  <si>
    <t>　　　</t>
    <phoneticPr fontId="9"/>
  </si>
  <si>
    <t>（別紙63）</t>
    <rPh sb="1" eb="3">
      <t>ベッシ</t>
    </rPh>
    <phoneticPr fontId="123"/>
  </si>
  <si>
    <t>看護職員加配加算に関する届出書</t>
    <rPh sb="0" eb="2">
      <t>カンゴ</t>
    </rPh>
    <rPh sb="2" eb="4">
      <t>ショクイン</t>
    </rPh>
    <rPh sb="4" eb="6">
      <t>カハイ</t>
    </rPh>
    <rPh sb="6" eb="8">
      <t>カサン</t>
    </rPh>
    <rPh sb="9" eb="10">
      <t>カン</t>
    </rPh>
    <rPh sb="12" eb="15">
      <t>トドケデショ</t>
    </rPh>
    <phoneticPr fontId="9"/>
  </si>
  <si>
    <t>　２　看護職員の
　　　状況</t>
    <rPh sb="3" eb="5">
      <t>カンゴ</t>
    </rPh>
    <rPh sb="5" eb="7">
      <t>ショクイン</t>
    </rPh>
    <rPh sb="12" eb="14">
      <t>ジョウキョウ</t>
    </rPh>
    <phoneticPr fontId="9"/>
  </si>
  <si>
    <t>基準人数 A</t>
    <rPh sb="0" eb="2">
      <t>キジュン</t>
    </rPh>
    <rPh sb="2" eb="4">
      <t>ニンズウ</t>
    </rPh>
    <phoneticPr fontId="9"/>
  </si>
  <si>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9"/>
  </si>
  <si>
    <t>看護職員の総数 Ｃ
（常勤換算）</t>
    <rPh sb="0" eb="2">
      <t>カンゴ</t>
    </rPh>
    <rPh sb="2" eb="4">
      <t>ショクイン</t>
    </rPh>
    <rPh sb="5" eb="7">
      <t>ソウスウ</t>
    </rPh>
    <rPh sb="11" eb="13">
      <t>ジョウキン</t>
    </rPh>
    <rPh sb="13" eb="15">
      <t>カンサン</t>
    </rPh>
    <phoneticPr fontId="9"/>
  </si>
  <si>
    <t>加配人数
（Ｃ－Ｂ－A）</t>
    <rPh sb="0" eb="2">
      <t>カハイ</t>
    </rPh>
    <rPh sb="2" eb="4">
      <t>ニンズウ</t>
    </rPh>
    <phoneticPr fontId="9"/>
  </si>
  <si>
    <t>　３　医療的ケア児
　　　の医療的ケア
　　　スコア</t>
    <rPh sb="3" eb="6">
      <t>イリョウテキ</t>
    </rPh>
    <rPh sb="8" eb="9">
      <t>ジ</t>
    </rPh>
    <rPh sb="14" eb="17">
      <t>イリョウテキ</t>
    </rPh>
    <phoneticPr fontId="9"/>
  </si>
  <si>
    <t>月</t>
    <rPh sb="0" eb="1">
      <t>ツキ</t>
    </rPh>
    <phoneticPr fontId="9"/>
  </si>
  <si>
    <t>①利用した医療的ケア児のスコア（※）</t>
    <rPh sb="1" eb="3">
      <t>リヨウ</t>
    </rPh>
    <rPh sb="5" eb="8">
      <t>イリョウテキ</t>
    </rPh>
    <rPh sb="10" eb="11">
      <t>ジ</t>
    </rPh>
    <phoneticPr fontId="9"/>
  </si>
  <si>
    <t>②開所日数</t>
    <rPh sb="1" eb="3">
      <t>カイショ</t>
    </rPh>
    <rPh sb="3" eb="5">
      <t>ニッスウ</t>
    </rPh>
    <phoneticPr fontId="9"/>
  </si>
  <si>
    <t>③医療的ケアスコアの
合計の点数
（①÷②）</t>
    <rPh sb="1" eb="4">
      <t>イリョウテキ</t>
    </rPh>
    <rPh sb="11" eb="13">
      <t>ゴウケイ</t>
    </rPh>
    <rPh sb="14" eb="16">
      <t>テンスウ</t>
    </rPh>
    <phoneticPr fontId="9"/>
  </si>
  <si>
    <t>４月</t>
    <rPh sb="1" eb="2">
      <t>ガツ</t>
    </rPh>
    <phoneticPr fontId="9"/>
  </si>
  <si>
    <t>５月</t>
    <rPh sb="1" eb="2">
      <t>ガツ</t>
    </rPh>
    <phoneticPr fontId="9"/>
  </si>
  <si>
    <t>６月</t>
    <rPh sb="1" eb="2">
      <t>ガツ</t>
    </rPh>
    <phoneticPr fontId="9"/>
  </si>
  <si>
    <t>７月</t>
    <rPh sb="1" eb="2">
      <t>ガツ</t>
    </rPh>
    <phoneticPr fontId="9"/>
  </si>
  <si>
    <t>８月</t>
    <rPh sb="1" eb="2">
      <t>ガツ</t>
    </rPh>
    <phoneticPr fontId="9"/>
  </si>
  <si>
    <t>９月</t>
    <rPh sb="1" eb="2">
      <t>ガツ</t>
    </rPh>
    <phoneticPr fontId="9"/>
  </si>
  <si>
    <t>10月</t>
    <rPh sb="2" eb="3">
      <t>ガツ</t>
    </rPh>
    <phoneticPr fontId="9"/>
  </si>
  <si>
    <t>11月</t>
    <rPh sb="2" eb="3">
      <t>ガツ</t>
    </rPh>
    <phoneticPr fontId="9"/>
  </si>
  <si>
    <t>12月</t>
    <rPh sb="2" eb="3">
      <t>ガツ</t>
    </rPh>
    <phoneticPr fontId="9"/>
  </si>
  <si>
    <t>１月</t>
    <rPh sb="1" eb="2">
      <t>ガツ</t>
    </rPh>
    <phoneticPr fontId="9"/>
  </si>
  <si>
    <t>２月</t>
    <rPh sb="1" eb="2">
      <t>ガツ</t>
    </rPh>
    <phoneticPr fontId="9"/>
  </si>
  <si>
    <t>３月</t>
    <rPh sb="1" eb="2">
      <t>ガツ</t>
    </rPh>
    <phoneticPr fontId="9"/>
  </si>
  <si>
    <t>合計</t>
    <rPh sb="0" eb="2">
      <t>ゴウケイ</t>
    </rPh>
    <phoneticPr fontId="9"/>
  </si>
  <si>
    <t>　　２　「看護職員の状況」には、サービス毎に単位を分けている場合は、看護職員の数を単位別に記載してください。</t>
    <rPh sb="5" eb="7">
      <t>カンゴ</t>
    </rPh>
    <rPh sb="7" eb="9">
      <t>ショクイン</t>
    </rPh>
    <rPh sb="10" eb="12">
      <t>ジョウキョウ</t>
    </rPh>
    <rPh sb="20" eb="21">
      <t>ゴト</t>
    </rPh>
    <rPh sb="34" eb="36">
      <t>カンゴ</t>
    </rPh>
    <rPh sb="36" eb="38">
      <t>ショクイン</t>
    </rPh>
    <rPh sb="39" eb="40">
      <t>カズ</t>
    </rPh>
    <rPh sb="41" eb="43">
      <t>タンイ</t>
    </rPh>
    <rPh sb="43" eb="44">
      <t>ベツ</t>
    </rPh>
    <rPh sb="45" eb="47">
      <t>キサイ</t>
    </rPh>
    <phoneticPr fontId="9"/>
  </si>
  <si>
    <t>　　３　多機能型（人員配置特例の利用あり）の場合、は、「看護職員の状況」単位①・②欄にそれぞれ児童発達支援と  
　　　放課後等デイサービスの「基準人員」等をそれぞれ記載してください。</t>
    <rPh sb="4" eb="8">
      <t>タキノウガタ</t>
    </rPh>
    <rPh sb="9" eb="11">
      <t>ジンイン</t>
    </rPh>
    <rPh sb="11" eb="13">
      <t>ハイチ</t>
    </rPh>
    <rPh sb="13" eb="15">
      <t>トクレイ</t>
    </rPh>
    <rPh sb="16" eb="18">
      <t>リヨウ</t>
    </rPh>
    <rPh sb="22" eb="24">
      <t>バアイ</t>
    </rPh>
    <rPh sb="28" eb="30">
      <t>カンゴ</t>
    </rPh>
    <rPh sb="30" eb="32">
      <t>ショクイン</t>
    </rPh>
    <rPh sb="33" eb="35">
      <t>ジョウキョウ</t>
    </rPh>
    <rPh sb="36" eb="38">
      <t>タンイ</t>
    </rPh>
    <rPh sb="41" eb="42">
      <t>ラン</t>
    </rPh>
    <rPh sb="47" eb="49">
      <t>ジドウ</t>
    </rPh>
    <rPh sb="49" eb="51">
      <t>ハッタツ</t>
    </rPh>
    <rPh sb="51" eb="53">
      <t>シエン</t>
    </rPh>
    <rPh sb="60" eb="63">
      <t>ホウカゴ</t>
    </rPh>
    <rPh sb="63" eb="64">
      <t>トウ</t>
    </rPh>
    <rPh sb="72" eb="74">
      <t>キジュン</t>
    </rPh>
    <rPh sb="74" eb="76">
      <t>ジンイン</t>
    </rPh>
    <rPh sb="77" eb="78">
      <t>トウ</t>
    </rPh>
    <rPh sb="83" eb="85">
      <t>キサイ</t>
    </rPh>
    <phoneticPr fontId="9"/>
  </si>
  <si>
    <t>　　５　資格等を求める配置については、配置する職員の資格等を証明する書類を添付してください。</t>
    <phoneticPr fontId="130"/>
  </si>
  <si>
    <t>（別紙64）</t>
    <rPh sb="1" eb="3">
      <t>ベッシ</t>
    </rPh>
    <phoneticPr fontId="123"/>
  </si>
  <si>
    <t>栄養士配置加算に関する届出書</t>
    <phoneticPr fontId="9"/>
  </si>
  <si>
    <t>　１　児童発達支援セン
　　ターの名称</t>
    <rPh sb="3" eb="5">
      <t>ジドウ</t>
    </rPh>
    <rPh sb="5" eb="7">
      <t>ハッタツ</t>
    </rPh>
    <rPh sb="7" eb="9">
      <t>シエン</t>
    </rPh>
    <rPh sb="17" eb="19">
      <t>メイショウ</t>
    </rPh>
    <phoneticPr fontId="9"/>
  </si>
  <si>
    <t>　２　異動区分</t>
    <rPh sb="3" eb="5">
      <t>イドウ</t>
    </rPh>
    <rPh sb="5" eb="7">
      <t>クブン</t>
    </rPh>
    <phoneticPr fontId="9"/>
  </si>
  <si>
    <t xml:space="preserve">  ３　届出項目</t>
    <rPh sb="4" eb="6">
      <t>トドケデ</t>
    </rPh>
    <rPh sb="6" eb="8">
      <t>コウモク</t>
    </rPh>
    <phoneticPr fontId="9"/>
  </si>
  <si>
    <t>　４　栄養士配置の状況</t>
    <rPh sb="3" eb="5">
      <t>エイヨウ</t>
    </rPh>
    <rPh sb="5" eb="6">
      <t>シ</t>
    </rPh>
    <rPh sb="6" eb="8">
      <t>ハイチ</t>
    </rPh>
    <rPh sb="9" eb="11">
      <t>ジョウキョウ</t>
    </rPh>
    <phoneticPr fontId="9"/>
  </si>
  <si>
    <t>常勤</t>
    <rPh sb="0" eb="2">
      <t>ジョウキン</t>
    </rPh>
    <phoneticPr fontId="9"/>
  </si>
  <si>
    <t>非常勤</t>
    <rPh sb="0" eb="3">
      <t>ヒジョウキン</t>
    </rPh>
    <phoneticPr fontId="9"/>
  </si>
  <si>
    <t>管理栄養士</t>
    <rPh sb="0" eb="2">
      <t>カンリ</t>
    </rPh>
    <rPh sb="2" eb="5">
      <t>エイヨウシ</t>
    </rPh>
    <phoneticPr fontId="9"/>
  </si>
  <si>
    <t>栄養士</t>
    <rPh sb="0" eb="3">
      <t>エイヨウシ</t>
    </rPh>
    <phoneticPr fontId="9"/>
  </si>
  <si>
    <t>　　２　資格等を求める配置については、配置する職員の資格等を証明する書類を添付してください。</t>
    <phoneticPr fontId="130"/>
  </si>
  <si>
    <t>（別紙65）</t>
    <rPh sb="1" eb="3">
      <t>ベッシ</t>
    </rPh>
    <phoneticPr fontId="123"/>
  </si>
  <si>
    <t>食事提供加算届出書</t>
    <rPh sb="0" eb="2">
      <t>ショクジ</t>
    </rPh>
    <rPh sb="2" eb="4">
      <t>テイキョウ</t>
    </rPh>
    <rPh sb="4" eb="6">
      <t>カサン</t>
    </rPh>
    <phoneticPr fontId="9"/>
  </si>
  <si>
    <t xml:space="preserve">  ２　届出項目</t>
    <rPh sb="4" eb="6">
      <t>トドケデ</t>
    </rPh>
    <rPh sb="6" eb="8">
      <t>コウモク</t>
    </rPh>
    <phoneticPr fontId="9"/>
  </si>
  <si>
    <t>　３　調理室での調理</t>
    <rPh sb="3" eb="5">
      <t>チョウリ</t>
    </rPh>
    <rPh sb="5" eb="6">
      <t>シツ</t>
    </rPh>
    <rPh sb="8" eb="10">
      <t>チョウリ</t>
    </rPh>
    <phoneticPr fontId="123"/>
  </si>
  <si>
    <t>　４　助言・指導を行う栄養士または管理栄養士</t>
    <rPh sb="3" eb="5">
      <t>ジョゲン</t>
    </rPh>
    <rPh sb="6" eb="8">
      <t>シドウ</t>
    </rPh>
    <rPh sb="9" eb="10">
      <t>オコナ</t>
    </rPh>
    <rPh sb="11" eb="14">
      <t>エイヨウシ</t>
    </rPh>
    <rPh sb="17" eb="19">
      <t>カンリ</t>
    </rPh>
    <rPh sb="19" eb="21">
      <t>エイヨウ</t>
    </rPh>
    <rPh sb="21" eb="22">
      <t>シ</t>
    </rPh>
    <phoneticPr fontId="123"/>
  </si>
  <si>
    <t>食事提供加算（Ⅰ）</t>
    <rPh sb="0" eb="2">
      <t>ショクジ</t>
    </rPh>
    <rPh sb="2" eb="6">
      <t>テイキョウカサン</t>
    </rPh>
    <phoneticPr fontId="9"/>
  </si>
  <si>
    <t>所属　氏名</t>
    <rPh sb="0" eb="2">
      <t>ショゾク</t>
    </rPh>
    <rPh sb="3" eb="5">
      <t>シメイ</t>
    </rPh>
    <phoneticPr fontId="9"/>
  </si>
  <si>
    <t>栄養士</t>
    <rPh sb="0" eb="3">
      <t>エイヨウシ</t>
    </rPh>
    <phoneticPr fontId="123"/>
  </si>
  <si>
    <t>食事提供加算（Ⅱ）</t>
    <rPh sb="0" eb="2">
      <t>ショクジ</t>
    </rPh>
    <rPh sb="2" eb="4">
      <t>テイキョウ</t>
    </rPh>
    <rPh sb="4" eb="6">
      <t>カサン</t>
    </rPh>
    <phoneticPr fontId="9"/>
  </si>
  <si>
    <t xml:space="preserve">          </t>
    <phoneticPr fontId="123"/>
  </si>
  <si>
    <t xml:space="preserve">     </t>
    <phoneticPr fontId="130"/>
  </si>
  <si>
    <t>　　４　助言、指導を行う栄養士または管理栄養士は、資格を証明する書類を添付して
　　　ください。</t>
    <phoneticPr fontId="123"/>
  </si>
  <si>
    <t>　　５　資格等を求める配置については、配置する職員の資格等を証明する書類を添付
　　　してください。</t>
    <phoneticPr fontId="123"/>
  </si>
  <si>
    <t>（別紙66-１）</t>
    <rPh sb="1" eb="3">
      <t>ベッシ</t>
    </rPh>
    <phoneticPr fontId="123"/>
  </si>
  <si>
    <t>強度行動障害児支援加算に関する届出書
（児童発達支援・居宅訪問型児童発達支援・保育所等訪問支援）</t>
    <rPh sb="0" eb="2">
      <t>キョウド</t>
    </rPh>
    <rPh sb="2" eb="4">
      <t>コウドウ</t>
    </rPh>
    <rPh sb="4" eb="5">
      <t>ショウ</t>
    </rPh>
    <rPh sb="5" eb="6">
      <t>ガイ</t>
    </rPh>
    <rPh sb="6" eb="7">
      <t>ジ</t>
    </rPh>
    <rPh sb="7" eb="9">
      <t>シエン</t>
    </rPh>
    <rPh sb="9" eb="11">
      <t>カサン</t>
    </rPh>
    <rPh sb="12" eb="13">
      <t>カン</t>
    </rPh>
    <rPh sb="15" eb="18">
      <t>トドケデショ</t>
    </rPh>
    <rPh sb="20" eb="22">
      <t>ジドウ</t>
    </rPh>
    <rPh sb="22" eb="24">
      <t>ハッタツ</t>
    </rPh>
    <rPh sb="24" eb="26">
      <t>シエン</t>
    </rPh>
    <rPh sb="27" eb="38">
      <t>キョタクホウモンガタジドウハッタツシエン</t>
    </rPh>
    <rPh sb="39" eb="47">
      <t>ホイクジョトウホウモンシエン</t>
    </rPh>
    <phoneticPr fontId="9"/>
  </si>
  <si>
    <t>　　１　異動区分</t>
    <rPh sb="4" eb="6">
      <t>イドウ</t>
    </rPh>
    <rPh sb="6" eb="8">
      <t>クブン</t>
    </rPh>
    <phoneticPr fontId="9"/>
  </si>
  <si>
    <t>　　２　サービス種別</t>
    <rPh sb="8" eb="10">
      <t>シュベツ</t>
    </rPh>
    <phoneticPr fontId="130"/>
  </si>
  <si>
    <t>　　３　職員の勤務体制</t>
    <rPh sb="4" eb="6">
      <t>ショクイン</t>
    </rPh>
    <rPh sb="7" eb="11">
      <t>キンムタイセイ</t>
    </rPh>
    <phoneticPr fontId="130"/>
  </si>
  <si>
    <t>　１　強度行動障害支援者養成研修（実践研修）修了者　配置</t>
    <phoneticPr fontId="9"/>
  </si>
  <si>
    <t>　２　強度行動障害支援者養成研修（基礎研修）修了者　配置</t>
    <phoneticPr fontId="9"/>
  </si>
  <si>
    <t>※　１は必須　　２は１が兼ねる場合も可</t>
    <rPh sb="4" eb="6">
      <t>ヒッス</t>
    </rPh>
    <rPh sb="12" eb="13">
      <t>カ</t>
    </rPh>
    <rPh sb="15" eb="17">
      <t>バアイ</t>
    </rPh>
    <rPh sb="18" eb="19">
      <t>カ</t>
    </rPh>
    <phoneticPr fontId="130"/>
  </si>
  <si>
    <t>備考１　「異動区分」欄及び「サービス種別」欄については、該当する番号に○を付してください。</t>
    <rPh sb="0" eb="2">
      <t>ビコウ</t>
    </rPh>
    <rPh sb="5" eb="7">
      <t>イドウ</t>
    </rPh>
    <rPh sb="7" eb="9">
      <t>クブン</t>
    </rPh>
    <rPh sb="10" eb="11">
      <t>ラン</t>
    </rPh>
    <rPh sb="11" eb="12">
      <t>オヨ</t>
    </rPh>
    <rPh sb="18" eb="20">
      <t>シュベツ</t>
    </rPh>
    <rPh sb="21" eb="22">
      <t>ラン</t>
    </rPh>
    <rPh sb="28" eb="30">
      <t>ガイトウ</t>
    </rPh>
    <rPh sb="32" eb="34">
      <t>バンゴウ</t>
    </rPh>
    <rPh sb="37" eb="38">
      <t>フ</t>
    </rPh>
    <phoneticPr fontId="9"/>
  </si>
  <si>
    <t>　　２　資格等を求める配置については、配置する職員の資格等を証明する書類を添付してください。</t>
    <phoneticPr fontId="9"/>
  </si>
  <si>
    <t>（別紙66-２）</t>
    <rPh sb="1" eb="3">
      <t>ベッシ</t>
    </rPh>
    <phoneticPr fontId="123"/>
  </si>
  <si>
    <t>強度行動障害児支援加算に関する届出書
（放課後等デイサービス）</t>
    <rPh sb="0" eb="2">
      <t>キョウド</t>
    </rPh>
    <rPh sb="2" eb="4">
      <t>コウドウ</t>
    </rPh>
    <rPh sb="4" eb="5">
      <t>ショウ</t>
    </rPh>
    <rPh sb="5" eb="6">
      <t>ガイ</t>
    </rPh>
    <rPh sb="6" eb="7">
      <t>ジ</t>
    </rPh>
    <rPh sb="7" eb="9">
      <t>シエン</t>
    </rPh>
    <rPh sb="9" eb="11">
      <t>カサン</t>
    </rPh>
    <rPh sb="12" eb="13">
      <t>カン</t>
    </rPh>
    <rPh sb="15" eb="18">
      <t>トドケデショ</t>
    </rPh>
    <rPh sb="20" eb="24">
      <t>ホウカゴトウ</t>
    </rPh>
    <phoneticPr fontId="9"/>
  </si>
  <si>
    <t>　　２　届出項目</t>
    <rPh sb="4" eb="6">
      <t>トドケデ</t>
    </rPh>
    <rPh sb="6" eb="8">
      <t>コウモク</t>
    </rPh>
    <phoneticPr fontId="9"/>
  </si>
  <si>
    <t>　　３　職員の体制</t>
    <rPh sb="4" eb="6">
      <t>ショクイン</t>
    </rPh>
    <rPh sb="7" eb="9">
      <t>タイセイ</t>
    </rPh>
    <phoneticPr fontId="130"/>
  </si>
  <si>
    <t>※加算（Ⅰ）</t>
    <rPh sb="1" eb="3">
      <t>カサン</t>
    </rPh>
    <phoneticPr fontId="9"/>
  </si>
  <si>
    <t>※加算（Ⅱ）</t>
    <rPh sb="1" eb="3">
      <t>カサン</t>
    </rPh>
    <phoneticPr fontId="9"/>
  </si>
  <si>
    <t>（別紙67）</t>
    <rPh sb="1" eb="3">
      <t>ベッシ</t>
    </rPh>
    <phoneticPr fontId="123"/>
  </si>
  <si>
    <t>　　１　事業所の名称</t>
    <rPh sb="4" eb="7">
      <t>ジギョウショ</t>
    </rPh>
    <rPh sb="8" eb="10">
      <t>メイショウ</t>
    </rPh>
    <phoneticPr fontId="9"/>
  </si>
  <si>
    <t>　　２　異動区分</t>
    <rPh sb="4" eb="6">
      <t>イドウ</t>
    </rPh>
    <rPh sb="6" eb="8">
      <t>クブン</t>
    </rPh>
    <phoneticPr fontId="9"/>
  </si>
  <si>
    <t>　　３　サービス種別</t>
    <rPh sb="8" eb="10">
      <t>シュベツ</t>
    </rPh>
    <phoneticPr fontId="130"/>
  </si>
  <si>
    <t>　　４　送迎の対象に
　　　　含まれる児童</t>
    <rPh sb="4" eb="6">
      <t>ソウゲイ</t>
    </rPh>
    <rPh sb="7" eb="9">
      <t>タイショウ</t>
    </rPh>
    <rPh sb="15" eb="16">
      <t>フク</t>
    </rPh>
    <rPh sb="19" eb="21">
      <t>ジドウ</t>
    </rPh>
    <phoneticPr fontId="130"/>
  </si>
  <si>
    <t>　　５　送迎の体制
　　　　（運転手以外）</t>
    <rPh sb="4" eb="6">
      <t>ソウゲイ</t>
    </rPh>
    <rPh sb="7" eb="9">
      <t>タイセイ</t>
    </rPh>
    <rPh sb="15" eb="18">
      <t>ウンテンシュ</t>
    </rPh>
    <rPh sb="18" eb="20">
      <t>イガイ</t>
    </rPh>
    <phoneticPr fontId="9"/>
  </si>
  <si>
    <t>氏名</t>
    <rPh sb="0" eb="2">
      <t>シメイ</t>
    </rPh>
    <phoneticPr fontId="9"/>
  </si>
  <si>
    <t>職種</t>
    <rPh sb="0" eb="2">
      <t>ショクシュ</t>
    </rPh>
    <phoneticPr fontId="9"/>
  </si>
  <si>
    <t>喀痰吸引等の
実施可否</t>
    <rPh sb="0" eb="2">
      <t>カクタン</t>
    </rPh>
    <rPh sb="2" eb="4">
      <t>キュウイン</t>
    </rPh>
    <rPh sb="4" eb="5">
      <t>トウ</t>
    </rPh>
    <rPh sb="7" eb="9">
      <t>ジッシ</t>
    </rPh>
    <rPh sb="9" eb="11">
      <t>カヒ</t>
    </rPh>
    <phoneticPr fontId="9"/>
  </si>
  <si>
    <t>計</t>
    <rPh sb="0" eb="1">
      <t>ケイ</t>
    </rPh>
    <phoneticPr fontId="9"/>
  </si>
  <si>
    <t>　　２　重症心身障害児又は医療的ケア児に対して支援を提供する児童発達支援事業所、児童発達支援
　　　センター、放課後等デイサービス事業所においてそれぞれ作成してください。</t>
    <rPh sb="4" eb="6">
      <t>ジュウショウ</t>
    </rPh>
    <rPh sb="6" eb="8">
      <t>シンシン</t>
    </rPh>
    <rPh sb="8" eb="10">
      <t>ショウガイ</t>
    </rPh>
    <rPh sb="10" eb="11">
      <t>ジ</t>
    </rPh>
    <rPh sb="11" eb="12">
      <t>マタ</t>
    </rPh>
    <rPh sb="13" eb="16">
      <t>イリョウテキ</t>
    </rPh>
    <rPh sb="18" eb="19">
      <t>ジ</t>
    </rPh>
    <rPh sb="20" eb="21">
      <t>タイ</t>
    </rPh>
    <rPh sb="23" eb="25">
      <t>シエン</t>
    </rPh>
    <rPh sb="26" eb="28">
      <t>テイキョウ</t>
    </rPh>
    <rPh sb="30" eb="32">
      <t>ジドウ</t>
    </rPh>
    <rPh sb="32" eb="34">
      <t>ハッタツ</t>
    </rPh>
    <rPh sb="34" eb="36">
      <t>シエン</t>
    </rPh>
    <rPh sb="36" eb="39">
      <t>ジギョウショ</t>
    </rPh>
    <rPh sb="55" eb="58">
      <t>ホウカゴ</t>
    </rPh>
    <rPh sb="58" eb="59">
      <t>トウ</t>
    </rPh>
    <rPh sb="65" eb="68">
      <t>ジギョウショ</t>
    </rPh>
    <rPh sb="76" eb="78">
      <t>サクセイ</t>
    </rPh>
    <phoneticPr fontId="9"/>
  </si>
  <si>
    <t>　　３　「送迎の対象に含まれる児童」欄については、１から３のうちいずれかの番号に○を付して
　　　ください。</t>
    <rPh sb="5" eb="7">
      <t>ソウゲイ</t>
    </rPh>
    <rPh sb="8" eb="10">
      <t>タイショウ</t>
    </rPh>
    <rPh sb="11" eb="12">
      <t>フク</t>
    </rPh>
    <rPh sb="15" eb="17">
      <t>ジドウ</t>
    </rPh>
    <rPh sb="18" eb="19">
      <t>ラン</t>
    </rPh>
    <rPh sb="37" eb="39">
      <t>バンゴウ</t>
    </rPh>
    <rPh sb="42" eb="43">
      <t>フ</t>
    </rPh>
    <phoneticPr fontId="130"/>
  </si>
  <si>
    <t>　　４　「喀痰吸引等の実施可否」欄については、送迎同乗者が実施可能な医療的ケアについて記載
　　　してください。</t>
    <rPh sb="5" eb="7">
      <t>カクタン</t>
    </rPh>
    <rPh sb="7" eb="9">
      <t>キュウイン</t>
    </rPh>
    <rPh sb="9" eb="10">
      <t>トウ</t>
    </rPh>
    <rPh sb="11" eb="13">
      <t>ジッシ</t>
    </rPh>
    <rPh sb="13" eb="15">
      <t>カヒ</t>
    </rPh>
    <rPh sb="16" eb="17">
      <t>ラン</t>
    </rPh>
    <rPh sb="23" eb="25">
      <t>ソウゲイ</t>
    </rPh>
    <rPh sb="25" eb="27">
      <t>ドウジョウ</t>
    </rPh>
    <rPh sb="27" eb="28">
      <t>シャ</t>
    </rPh>
    <rPh sb="29" eb="31">
      <t>ジッシ</t>
    </rPh>
    <rPh sb="31" eb="33">
      <t>カノウ</t>
    </rPh>
    <rPh sb="34" eb="37">
      <t>イリョウテキ</t>
    </rPh>
    <rPh sb="43" eb="45">
      <t>キサイ</t>
    </rPh>
    <phoneticPr fontId="9"/>
  </si>
  <si>
    <t>　</t>
    <phoneticPr fontId="130"/>
  </si>
  <si>
    <t>（別紙68）</t>
    <rPh sb="1" eb="3">
      <t>ベッシ</t>
    </rPh>
    <phoneticPr fontId="123"/>
  </si>
  <si>
    <t>延長支援加算に関する届出書</t>
    <rPh sb="0" eb="2">
      <t>エンチョウ</t>
    </rPh>
    <rPh sb="2" eb="4">
      <t>シエン</t>
    </rPh>
    <rPh sb="4" eb="6">
      <t>カサン</t>
    </rPh>
    <rPh sb="7" eb="8">
      <t>カン</t>
    </rPh>
    <rPh sb="10" eb="11">
      <t>トドケ</t>
    </rPh>
    <rPh sb="11" eb="12">
      <t>デ</t>
    </rPh>
    <rPh sb="12" eb="13">
      <t>ショ</t>
    </rPh>
    <phoneticPr fontId="9"/>
  </si>
  <si>
    <t>（別紙69）</t>
    <rPh sb="1" eb="3">
      <t>ベッシ</t>
    </rPh>
    <phoneticPr fontId="123"/>
  </si>
  <si>
    <t>専門的支援体制加算に関する届出書</t>
    <rPh sb="0" eb="3">
      <t>センモンテキ</t>
    </rPh>
    <rPh sb="3" eb="5">
      <t>シエン</t>
    </rPh>
    <rPh sb="5" eb="7">
      <t>タイセイ</t>
    </rPh>
    <rPh sb="7" eb="9">
      <t>カサン</t>
    </rPh>
    <rPh sb="10" eb="11">
      <t>カン</t>
    </rPh>
    <rPh sb="13" eb="16">
      <t>トドケデショ</t>
    </rPh>
    <phoneticPr fontId="9"/>
  </si>
  <si>
    <t>　「従業者の状況」には、サービス毎に単位を分けている場合は、それぞれの員数を単位別に記載してください。</t>
    <rPh sb="35" eb="37">
      <t>インスウ</t>
    </rPh>
    <phoneticPr fontId="9"/>
  </si>
  <si>
    <t>　多機能型（人員配置特例の利用なし）の場合は、「従業者の状況」単位①・②欄にそれぞれ児童発達支援と放課後等デイサービスの「基準人数」等をそれぞれ記載してください。</t>
  </si>
  <si>
    <t>５</t>
    <phoneticPr fontId="9"/>
  </si>
  <si>
    <t>６</t>
    <phoneticPr fontId="9"/>
  </si>
  <si>
    <t>　５年以上児童福祉事業に従事した経験については、実務経験を証明する書類を添付してください。</t>
    <phoneticPr fontId="9"/>
  </si>
  <si>
    <t>　資格等を求める配置については、配置する職員の資格等を証明する書類を添付してください。</t>
    <phoneticPr fontId="9"/>
  </si>
  <si>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rPh sb="17" eb="19">
      <t>ショウガイ</t>
    </rPh>
    <rPh sb="19" eb="20">
      <t>ジ</t>
    </rPh>
    <rPh sb="21" eb="22">
      <t>タイ</t>
    </rPh>
    <rPh sb="24" eb="26">
      <t>イッテイ</t>
    </rPh>
    <phoneticPr fontId="9"/>
  </si>
  <si>
    <t>（別紙70）</t>
    <rPh sb="1" eb="3">
      <t>ベッシ</t>
    </rPh>
    <phoneticPr fontId="123"/>
  </si>
  <si>
    <t>専門的支援実施加算に関する届出書</t>
    <rPh sb="0" eb="3">
      <t>センモンテキ</t>
    </rPh>
    <rPh sb="3" eb="5">
      <t>シエン</t>
    </rPh>
    <rPh sb="5" eb="7">
      <t>ジッシ</t>
    </rPh>
    <rPh sb="7" eb="9">
      <t>カサン</t>
    </rPh>
    <rPh sb="10" eb="11">
      <t>カン</t>
    </rPh>
    <rPh sb="13" eb="14">
      <t>トド</t>
    </rPh>
    <rPh sb="14" eb="15">
      <t>デ</t>
    </rPh>
    <rPh sb="15" eb="16">
      <t>ショ</t>
    </rPh>
    <phoneticPr fontId="9"/>
  </si>
  <si>
    <t xml:space="preserve"> １　事業所の名称</t>
    <rPh sb="3" eb="5">
      <t>ジギョウ</t>
    </rPh>
    <rPh sb="5" eb="6">
      <t>ショ</t>
    </rPh>
    <rPh sb="7" eb="9">
      <t>メイショウ</t>
    </rPh>
    <phoneticPr fontId="9"/>
  </si>
  <si>
    <t xml:space="preserve"> ２　異動区分</t>
    <rPh sb="3" eb="5">
      <t>イドウ</t>
    </rPh>
    <rPh sb="5" eb="7">
      <t>クブン</t>
    </rPh>
    <phoneticPr fontId="9"/>
  </si>
  <si>
    <t xml:space="preserve"> ３　理学療法士等</t>
    <rPh sb="3" eb="5">
      <t>リガク</t>
    </rPh>
    <rPh sb="5" eb="8">
      <t>リョウホウシ</t>
    </rPh>
    <rPh sb="8" eb="9">
      <t>トウ</t>
    </rPh>
    <phoneticPr fontId="9"/>
  </si>
  <si>
    <t>理学療法士</t>
    <rPh sb="0" eb="2">
      <t>リガク</t>
    </rPh>
    <rPh sb="2" eb="5">
      <t>リョウホウシ</t>
    </rPh>
    <phoneticPr fontId="130"/>
  </si>
  <si>
    <t>　　名</t>
    <rPh sb="2" eb="3">
      <t>メイ</t>
    </rPh>
    <phoneticPr fontId="130"/>
  </si>
  <si>
    <t>作業療法士</t>
    <rPh sb="0" eb="2">
      <t>サギョウ</t>
    </rPh>
    <rPh sb="2" eb="5">
      <t>リョウホウシ</t>
    </rPh>
    <phoneticPr fontId="130"/>
  </si>
  <si>
    <t>言語聴覚士</t>
    <rPh sb="0" eb="5">
      <t>ゲンゴチョウカクシ</t>
    </rPh>
    <phoneticPr fontId="130"/>
  </si>
  <si>
    <t>心理担当職員</t>
    <rPh sb="0" eb="2">
      <t>シンリ</t>
    </rPh>
    <rPh sb="2" eb="4">
      <t>タントウ</t>
    </rPh>
    <rPh sb="4" eb="6">
      <t>ショクイン</t>
    </rPh>
    <phoneticPr fontId="130"/>
  </si>
  <si>
    <t>保育士（児童福祉事業経験５年以上）</t>
    <rPh sb="0" eb="3">
      <t>ホイクシ</t>
    </rPh>
    <rPh sb="4" eb="6">
      <t>ジドウ</t>
    </rPh>
    <rPh sb="6" eb="8">
      <t>フクシ</t>
    </rPh>
    <rPh sb="8" eb="10">
      <t>ジギョウ</t>
    </rPh>
    <rPh sb="10" eb="12">
      <t>ケイケン</t>
    </rPh>
    <phoneticPr fontId="130"/>
  </si>
  <si>
    <t>児童指導員（児童福祉事業経験５年以上）</t>
    <rPh sb="0" eb="2">
      <t>ジドウ</t>
    </rPh>
    <rPh sb="2" eb="5">
      <t>シドウイン</t>
    </rPh>
    <phoneticPr fontId="130"/>
  </si>
  <si>
    <t>視覚障害者の生活訓練を専門とする技術者の養成を行う研修を修了した者</t>
    <phoneticPr fontId="130"/>
  </si>
  <si>
    <t>　　２　配置する職員の資格を証明する書類を添付してください。</t>
    <phoneticPr fontId="130"/>
  </si>
  <si>
    <t>　　３　保育士・児童指導員については実務経験を証明する書類を添付してください。</t>
    <phoneticPr fontId="130"/>
  </si>
  <si>
    <t>　　４　保育士・児童指導員については、資格を得てから５年以上児童福祉事業に従事した経験
　　　を有している必要があります。</t>
    <rPh sb="4" eb="7">
      <t>ホイクシ</t>
    </rPh>
    <rPh sb="8" eb="10">
      <t>ジドウ</t>
    </rPh>
    <rPh sb="10" eb="13">
      <t>シドウイン</t>
    </rPh>
    <rPh sb="53" eb="55">
      <t>ヒツヨウ</t>
    </rPh>
    <phoneticPr fontId="130"/>
  </si>
  <si>
    <t>　　５　資格等を求める配置については、配置する職員の資格等を証明する書類を添付して
　　　ください。</t>
    <phoneticPr fontId="130"/>
  </si>
  <si>
    <t>（別紙71）</t>
    <rPh sb="1" eb="3">
      <t>ベッシ</t>
    </rPh>
    <phoneticPr fontId="123"/>
  </si>
  <si>
    <t>事業所・施設種別</t>
    <rPh sb="0" eb="3">
      <t>ジギョウショ</t>
    </rPh>
    <rPh sb="4" eb="6">
      <t>シセツ</t>
    </rPh>
    <rPh sb="6" eb="8">
      <t>シュベツ</t>
    </rPh>
    <phoneticPr fontId="9"/>
  </si>
  <si>
    <t>　２　配置する専門職
　　　員の状況</t>
    <rPh sb="3" eb="5">
      <t>ハイチ</t>
    </rPh>
    <rPh sb="7" eb="9">
      <t>センモン</t>
    </rPh>
    <rPh sb="9" eb="10">
      <t>ショク</t>
    </rPh>
    <rPh sb="14" eb="15">
      <t>イン</t>
    </rPh>
    <rPh sb="16" eb="18">
      <t>ジョウキョウ</t>
    </rPh>
    <phoneticPr fontId="9"/>
  </si>
  <si>
    <t>配置する専門職員の職種</t>
    <rPh sb="0" eb="2">
      <t>ハイチ</t>
    </rPh>
    <rPh sb="8" eb="10">
      <t>ショクシュ</t>
    </rPh>
    <phoneticPr fontId="9"/>
  </si>
  <si>
    <t>障害児支援に従事した
経験年数</t>
    <rPh sb="0" eb="2">
      <t>ショウガイ</t>
    </rPh>
    <rPh sb="2" eb="3">
      <t>ジ</t>
    </rPh>
    <rPh sb="3" eb="5">
      <t>シエン</t>
    </rPh>
    <rPh sb="6" eb="8">
      <t>ジュウジ</t>
    </rPh>
    <rPh sb="11" eb="13">
      <t>ケイケン</t>
    </rPh>
    <rPh sb="13" eb="15">
      <t>ネンスウ</t>
    </rPh>
    <phoneticPr fontId="9"/>
  </si>
  <si>
    <t>１人目</t>
    <rPh sb="1" eb="3">
      <t>ニンメ</t>
    </rPh>
    <phoneticPr fontId="9"/>
  </si>
  <si>
    <t>２人目</t>
    <rPh sb="1" eb="3">
      <t>ニンメ</t>
    </rPh>
    <phoneticPr fontId="9"/>
  </si>
  <si>
    <t>３ 支援体制の状況
（中核機能強化加算（Ⅰ）を算定する場合のみ）</t>
    <rPh sb="2" eb="4">
      <t>シエン</t>
    </rPh>
    <rPh sb="4" eb="6">
      <t>タイセイ</t>
    </rPh>
    <rPh sb="7" eb="9">
      <t>ジョウキョウ</t>
    </rPh>
    <rPh sb="11" eb="13">
      <t>チュウカク</t>
    </rPh>
    <rPh sb="13" eb="15">
      <t>キノウ</t>
    </rPh>
    <rPh sb="15" eb="17">
      <t>キョウカ</t>
    </rPh>
    <rPh sb="17" eb="19">
      <t>カサン</t>
    </rPh>
    <rPh sb="23" eb="25">
      <t>サンテイ</t>
    </rPh>
    <rPh sb="27" eb="29">
      <t>バアイ</t>
    </rPh>
    <phoneticPr fontId="9"/>
  </si>
  <si>
    <t>各職種の職員数（常勤換算）</t>
    <rPh sb="0" eb="3">
      <t>カクショクシュ</t>
    </rPh>
    <rPh sb="4" eb="7">
      <t>ショクインスウ</t>
    </rPh>
    <rPh sb="8" eb="10">
      <t>ジョウキン</t>
    </rPh>
    <rPh sb="10" eb="12">
      <t>カンサン</t>
    </rPh>
    <phoneticPr fontId="9"/>
  </si>
  <si>
    <t>言語聴覚士</t>
    <rPh sb="0" eb="5">
      <t>ゲンゴチョウカクシ</t>
    </rPh>
    <phoneticPr fontId="9"/>
  </si>
  <si>
    <t>心理担当
職員</t>
    <rPh sb="0" eb="2">
      <t>シンリ</t>
    </rPh>
    <rPh sb="2" eb="4">
      <t>タントウ</t>
    </rPh>
    <rPh sb="5" eb="7">
      <t>ショクイン</t>
    </rPh>
    <phoneticPr fontId="9"/>
  </si>
  <si>
    <r>
      <t xml:space="preserve">保育士
</t>
    </r>
    <r>
      <rPr>
        <sz val="10"/>
        <rFont val="HGｺﾞｼｯｸM"/>
        <family val="3"/>
        <charset val="128"/>
      </rPr>
      <t>（備考５）</t>
    </r>
    <rPh sb="0" eb="3">
      <t>ホイクシ</t>
    </rPh>
    <rPh sb="5" eb="7">
      <t>ビコウ</t>
    </rPh>
    <phoneticPr fontId="9"/>
  </si>
  <si>
    <r>
      <t xml:space="preserve">児童指導員
</t>
    </r>
    <r>
      <rPr>
        <sz val="10"/>
        <rFont val="HGｺﾞｼｯｸM"/>
        <family val="3"/>
        <charset val="128"/>
      </rPr>
      <t>（備考５）</t>
    </r>
    <rPh sb="7" eb="9">
      <t>ビコウ</t>
    </rPh>
    <phoneticPr fontId="9"/>
  </si>
  <si>
    <t>　　２　「配置する専門職員の職種」は、以下の職種のうちいずれかに該当するものを記入してください。なお、基準人
　　　員に加えて（児童指導員等加配加算又は専門支援体制加算を算定している場合においては、当該加算の算定に必要
　　　となる従業者の員数を含む。）配置する（加配する）者について記載してください。</t>
    <rPh sb="5" eb="7">
      <t>ハイチ</t>
    </rPh>
    <rPh sb="9" eb="11">
      <t>センモン</t>
    </rPh>
    <rPh sb="11" eb="13">
      <t>ショクイン</t>
    </rPh>
    <rPh sb="14" eb="16">
      <t>ショクシュ</t>
    </rPh>
    <rPh sb="19" eb="21">
      <t>イカ</t>
    </rPh>
    <rPh sb="22" eb="24">
      <t>ショクシュ</t>
    </rPh>
    <rPh sb="32" eb="34">
      <t>ガイトウ</t>
    </rPh>
    <rPh sb="39" eb="41">
      <t>キニュウ</t>
    </rPh>
    <rPh sb="51" eb="53">
      <t>キジュン</t>
    </rPh>
    <rPh sb="53" eb="54">
      <t>ジン</t>
    </rPh>
    <rPh sb="58" eb="59">
      <t>イン</t>
    </rPh>
    <rPh sb="60" eb="61">
      <t>クワ</t>
    </rPh>
    <rPh sb="127" eb="129">
      <t>ハイチ</t>
    </rPh>
    <rPh sb="130" eb="132">
      <t>カハイ</t>
    </rPh>
    <rPh sb="135" eb="137">
      <t>ヒツヨウ</t>
    </rPh>
    <rPh sb="137" eb="138">
      <t>モノ</t>
    </rPh>
    <rPh sb="142" eb="144">
      <t>キサイ</t>
    </rPh>
    <phoneticPr fontId="9"/>
  </si>
  <si>
    <t>　　３　「障害児支援に従事した経験年数」欄は、配置する専門職員について、障害児通所支援又は障害児入所支援、
　　　若しくは障害児相談支援に従事した経験年数を記入すること。なお、５年以上従事した経験がない場合、加算の対
　　　象になりません。</t>
    <rPh sb="5" eb="7">
      <t>ショウガイ</t>
    </rPh>
    <rPh sb="7" eb="8">
      <t>ジ</t>
    </rPh>
    <rPh sb="8" eb="10">
      <t>シエン</t>
    </rPh>
    <rPh sb="11" eb="13">
      <t>ジュウジ</t>
    </rPh>
    <rPh sb="15" eb="17">
      <t>ケイケン</t>
    </rPh>
    <rPh sb="17" eb="19">
      <t>ネンスウ</t>
    </rPh>
    <rPh sb="20" eb="21">
      <t>ラン</t>
    </rPh>
    <rPh sb="23" eb="25">
      <t>ハイチ</t>
    </rPh>
    <rPh sb="27" eb="29">
      <t>センモン</t>
    </rPh>
    <rPh sb="29" eb="31">
      <t>ショクイン</t>
    </rPh>
    <rPh sb="69" eb="71">
      <t>ジュウジ</t>
    </rPh>
    <rPh sb="73" eb="75">
      <t>ケイケン</t>
    </rPh>
    <rPh sb="75" eb="77">
      <t>ネンスウ</t>
    </rPh>
    <rPh sb="78" eb="80">
      <t>キニュウ</t>
    </rPh>
    <rPh sb="89" eb="92">
      <t>ネンイジョウ</t>
    </rPh>
    <rPh sb="92" eb="94">
      <t>ジュウジ</t>
    </rPh>
    <rPh sb="96" eb="98">
      <t>ケイケン</t>
    </rPh>
    <rPh sb="101" eb="103">
      <t>バアイ</t>
    </rPh>
    <rPh sb="104" eb="106">
      <t>カサン</t>
    </rPh>
    <phoneticPr fontId="9"/>
  </si>
  <si>
    <t>　　４　中核機能強化加算（Ⅰ）及び（Ⅱ）を算定する場合には「１人目」欄及び「２人目」欄に、中核機能強化加算
　　　（Ⅲ）を算定する場合には「１人目」欄に記入されている必要があります。</t>
    <rPh sb="15" eb="16">
      <t>オヨ</t>
    </rPh>
    <phoneticPr fontId="9"/>
  </si>
  <si>
    <t>　　５　「支援体制の状況」欄の保育士・児童指導員は、障害児通所支援又は障害児入所支援に３年以上従事した者であ
　　　る必要があります。また、従事歴などの実務経験については、それを証明する書類を添付してください。</t>
    <rPh sb="70" eb="72">
      <t>ジュウジ</t>
    </rPh>
    <rPh sb="72" eb="73">
      <t>レキ</t>
    </rPh>
    <phoneticPr fontId="9"/>
  </si>
  <si>
    <t>　　６　「支援体制の状況」欄において、常勤換算により１以上配置する職種が５つ以上ないと算定できませ
　　　ん。なお、この配置については、以下の点に留意してください。
　　　・  基準人員、児童指導員等加配加算、専門的支援体制加算により加配した人員、上記イ及びロの人員でも可能と
　　　　する。
　　　・　配置すべき者に係る職種のうち２職種までは常勤換算ではない配置によることも可能である。
　　　・　同一者が複数の職種を有している場合には、２職種までに限り評価を可能とする。</t>
    <rPh sb="5" eb="7">
      <t>シエン</t>
    </rPh>
    <rPh sb="7" eb="9">
      <t>タイセイ</t>
    </rPh>
    <rPh sb="10" eb="12">
      <t>ジョウキョウ</t>
    </rPh>
    <rPh sb="13" eb="14">
      <t>ラン</t>
    </rPh>
    <rPh sb="19" eb="21">
      <t>ジョウキン</t>
    </rPh>
    <rPh sb="21" eb="23">
      <t>カンサン</t>
    </rPh>
    <rPh sb="27" eb="29">
      <t>イジョウ</t>
    </rPh>
    <rPh sb="29" eb="31">
      <t>ハイチ</t>
    </rPh>
    <rPh sb="33" eb="35">
      <t>ショクシュ</t>
    </rPh>
    <rPh sb="38" eb="40">
      <t>イジョウ</t>
    </rPh>
    <rPh sb="43" eb="45">
      <t>サンテイ</t>
    </rPh>
    <rPh sb="60" eb="62">
      <t>ハイチ</t>
    </rPh>
    <rPh sb="68" eb="70">
      <t>イカ</t>
    </rPh>
    <rPh sb="71" eb="72">
      <t>テン</t>
    </rPh>
    <rPh sb="73" eb="75">
      <t>リュウイ</t>
    </rPh>
    <phoneticPr fontId="9"/>
  </si>
  <si>
    <t>　　７　 資格等を求める配置については、配置する職員の資格等を証明する書類を添付してください。</t>
    <phoneticPr fontId="9"/>
  </si>
  <si>
    <t>（別紙72)</t>
    <rPh sb="1" eb="3">
      <t>ベッシ</t>
    </rPh>
    <phoneticPr fontId="123"/>
  </si>
  <si>
    <t>視覚・聴覚・言語機能障害児支援加算に関する届出書</t>
    <rPh sb="0" eb="2">
      <t>シカク</t>
    </rPh>
    <rPh sb="3" eb="5">
      <t>チョウカク</t>
    </rPh>
    <rPh sb="6" eb="10">
      <t>ゲンゴキノウ</t>
    </rPh>
    <rPh sb="10" eb="13">
      <t>ショウガイジ</t>
    </rPh>
    <rPh sb="13" eb="17">
      <t>シエンカサン</t>
    </rPh>
    <rPh sb="18" eb="19">
      <t>カン</t>
    </rPh>
    <rPh sb="21" eb="24">
      <t>トドケデショ</t>
    </rPh>
    <phoneticPr fontId="9"/>
  </si>
  <si>
    <t>視覚障害児等との意思疎通に関し専門性を有する者</t>
    <phoneticPr fontId="9"/>
  </si>
  <si>
    <t>職　　名</t>
    <rPh sb="0" eb="1">
      <t>ショク</t>
    </rPh>
    <rPh sb="3" eb="4">
      <t>メイ</t>
    </rPh>
    <phoneticPr fontId="9"/>
  </si>
  <si>
    <t>氏　　名</t>
    <rPh sb="0" eb="1">
      <t>シ</t>
    </rPh>
    <rPh sb="3" eb="4">
      <t>メイ</t>
    </rPh>
    <phoneticPr fontId="9"/>
  </si>
  <si>
    <t>専門性を有する者が要する資格又は意思疎通の専門性</t>
    <rPh sb="9" eb="10">
      <t>ヨウ</t>
    </rPh>
    <rPh sb="12" eb="14">
      <t>シカク</t>
    </rPh>
    <rPh sb="14" eb="15">
      <t>マタ</t>
    </rPh>
    <rPh sb="16" eb="20">
      <t>イシソツウ</t>
    </rPh>
    <rPh sb="21" eb="24">
      <t>センモンセイ</t>
    </rPh>
    <phoneticPr fontId="9"/>
  </si>
  <si>
    <t>備考１　本加算は以下の児童が対象となります。
　　　①　身体障害者福祉法（昭和24年法律第283号）第15条第４項の規定により交付を受けた身体障害者
　　　　手帳の障害程度が１級又は２級に該当する者
　　　②　身体障害者手帳の障害の程度が２級に該当する者
　　　③　身体障害者手帳の障害の程度が３級に該当する者</t>
    <phoneticPr fontId="9"/>
  </si>
  <si>
    <r>
      <t xml:space="preserve">　　２　「専門性を有する者が要する資格又は意思疎通の専門性」欄には、次のⅰからⅲまでのいずれかの
　　　内容を記載してください。
</t>
    </r>
    <r>
      <rPr>
        <sz val="10"/>
        <rFont val="Microsoft YaHei"/>
        <family val="2"/>
        <charset val="134"/>
      </rPr>
      <t>　　　ⅰ　</t>
    </r>
    <r>
      <rPr>
        <sz val="10"/>
        <rFont val="HGｺﾞｼｯｸM"/>
        <family val="3"/>
        <charset val="128"/>
      </rPr>
      <t xml:space="preserve">視覚障害児の専門性については、点字の指導、点訳、歩行支援等に関する専門性
</t>
    </r>
    <r>
      <rPr>
        <sz val="10"/>
        <rFont val="Microsoft YaHei"/>
        <family val="2"/>
        <charset val="134"/>
      </rPr>
      <t>　　　ⅱ　</t>
    </r>
    <r>
      <rPr>
        <sz val="10"/>
        <rFont val="HGｺﾞｼｯｸM"/>
        <family val="3"/>
        <charset val="128"/>
      </rPr>
      <t>聴覚障害児又は言語機能障害児の専門性については、手話通訳等に関する専門性
　　　ⅲ　障害のある当事者が支援する場合には、障害特性に応じて、当事者としての経験に基づき
　　　　コミュニケーション支援を行うことができる経験</t>
    </r>
    <rPh sb="30" eb="31">
      <t>ラン</t>
    </rPh>
    <rPh sb="52" eb="54">
      <t>ナイヨウ</t>
    </rPh>
    <rPh sb="55" eb="57">
      <t>キサイ</t>
    </rPh>
    <rPh sb="70" eb="74">
      <t>シカクショウガイ</t>
    </rPh>
    <rPh sb="74" eb="75">
      <t>ジ</t>
    </rPh>
    <rPh sb="76" eb="79">
      <t>センモンセイ</t>
    </rPh>
    <rPh sb="98" eb="99">
      <t>トウ</t>
    </rPh>
    <rPh sb="100" eb="101">
      <t>カン</t>
    </rPh>
    <rPh sb="103" eb="106">
      <t>センモンセイ</t>
    </rPh>
    <rPh sb="116" eb="117">
      <t>ジ</t>
    </rPh>
    <rPh sb="125" eb="126">
      <t>ジ</t>
    </rPh>
    <rPh sb="127" eb="130">
      <t>センモンセイ</t>
    </rPh>
    <rPh sb="142" eb="143">
      <t>カン</t>
    </rPh>
    <rPh sb="145" eb="148">
      <t>センモンセイ</t>
    </rPh>
    <rPh sb="163" eb="165">
      <t>シエンバアイ</t>
    </rPh>
    <phoneticPr fontId="9"/>
  </si>
  <si>
    <t>（別紙73）</t>
    <rPh sb="1" eb="3">
      <t>ベッシ</t>
    </rPh>
    <phoneticPr fontId="123"/>
  </si>
  <si>
    <t>人工内耳装用児支援加算に関する届出書</t>
    <rPh sb="12" eb="13">
      <t>カン</t>
    </rPh>
    <phoneticPr fontId="9"/>
  </si>
  <si>
    <r>
      <t xml:space="preserve">　３　聴力検査室の
　　　設置状況
</t>
    </r>
    <r>
      <rPr>
        <sz val="9"/>
        <rFont val="HGｺﾞｼｯｸM"/>
        <family val="3"/>
        <charset val="128"/>
      </rPr>
      <t>　　※児童発達支援セン
　　　ターのみ</t>
    </r>
    <rPh sb="3" eb="5">
      <t>チョウリョク</t>
    </rPh>
    <rPh sb="5" eb="7">
      <t>ケンサ</t>
    </rPh>
    <rPh sb="7" eb="8">
      <t>シツ</t>
    </rPh>
    <rPh sb="13" eb="15">
      <t>セッチ</t>
    </rPh>
    <rPh sb="15" eb="17">
      <t>ジョウキョウ</t>
    </rPh>
    <rPh sb="21" eb="25">
      <t>ジドウハッタツ</t>
    </rPh>
    <rPh sb="25" eb="27">
      <t>シエン</t>
    </rPh>
    <phoneticPr fontId="123"/>
  </si>
  <si>
    <t>４．言語聴覚士の配置</t>
    <rPh sb="2" eb="4">
      <t>ゲンゴ</t>
    </rPh>
    <rPh sb="4" eb="7">
      <t>チョウカクシ</t>
    </rPh>
    <rPh sb="8" eb="10">
      <t>ハイチ</t>
    </rPh>
    <phoneticPr fontId="123"/>
  </si>
  <si>
    <t>人工内耳装用加算（Ⅰ）</t>
    <rPh sb="0" eb="4">
      <t>ジンコウナイジ</t>
    </rPh>
    <rPh sb="4" eb="8">
      <t>ソウヨウカサン</t>
    </rPh>
    <phoneticPr fontId="9"/>
  </si>
  <si>
    <t>人数等</t>
    <rPh sb="0" eb="2">
      <t>ニンズウ</t>
    </rPh>
    <rPh sb="2" eb="3">
      <t>トウ</t>
    </rPh>
    <phoneticPr fontId="9"/>
  </si>
  <si>
    <t>言語聴覚士（常勤換算）</t>
    <rPh sb="0" eb="5">
      <t>ゲンゴチョウカクシ</t>
    </rPh>
    <rPh sb="6" eb="8">
      <t>ジョウキン</t>
    </rPh>
    <rPh sb="8" eb="10">
      <t>カンサン</t>
    </rPh>
    <phoneticPr fontId="9"/>
  </si>
  <si>
    <t xml:space="preserve">
人工内耳装用加算（Ⅱ）</t>
    <rPh sb="1" eb="5">
      <t>ジンコウナイジ</t>
    </rPh>
    <rPh sb="5" eb="9">
      <t>ソウヨウカサン</t>
    </rPh>
    <phoneticPr fontId="9"/>
  </si>
  <si>
    <t xml:space="preserve">言語聴覚士 </t>
    <rPh sb="0" eb="5">
      <t>ゲンゴチョウカクシ</t>
    </rPh>
    <phoneticPr fontId="9"/>
  </si>
  <si>
    <t>　　　　</t>
    <phoneticPr fontId="123"/>
  </si>
  <si>
    <t xml:space="preserve">         </t>
    <phoneticPr fontId="123"/>
  </si>
  <si>
    <t>　　４　人工内耳装用児支援加算（Ⅰ）については、児童発達支援センターのみ算定が
　　　可能です。</t>
    <phoneticPr fontId="123"/>
  </si>
  <si>
    <t>　　５　「言語聴覚士の配置」欄のうち、人工内耳装用児加算（Ⅰ）の言語聴覚士の配置
　　　は基準人員に加えて配置する（加配する）人員数について記載してください。なお、
　　　旧主として難聴児を通わせる児童発達支援センターにあっては、本加算の算定に必要な
　　　言語聴覚士の配置は加配ではなく、配置している人員数を記載する点に留意ください。</t>
    <rPh sb="5" eb="10">
      <t>ゲンゴチョウカクシ</t>
    </rPh>
    <rPh sb="11" eb="13">
      <t>ハイチ</t>
    </rPh>
    <rPh sb="14" eb="15">
      <t>ラン</t>
    </rPh>
    <rPh sb="19" eb="21">
      <t>ジンコウ</t>
    </rPh>
    <rPh sb="21" eb="23">
      <t>ナイジ</t>
    </rPh>
    <rPh sb="23" eb="25">
      <t>ソウヨウ</t>
    </rPh>
    <rPh sb="25" eb="26">
      <t>ジ</t>
    </rPh>
    <rPh sb="26" eb="28">
      <t>カサン</t>
    </rPh>
    <rPh sb="32" eb="34">
      <t>ゲンゴ</t>
    </rPh>
    <rPh sb="34" eb="36">
      <t>チョウカク</t>
    </rPh>
    <rPh sb="36" eb="37">
      <t>シ</t>
    </rPh>
    <rPh sb="38" eb="40">
      <t>ハイチ</t>
    </rPh>
    <rPh sb="63" eb="65">
      <t>ジンイン</t>
    </rPh>
    <rPh sb="65" eb="66">
      <t>スウ</t>
    </rPh>
    <rPh sb="145" eb="147">
      <t>ハイチ</t>
    </rPh>
    <rPh sb="151" eb="153">
      <t>ジンイン</t>
    </rPh>
    <rPh sb="153" eb="154">
      <t>スウ</t>
    </rPh>
    <rPh sb="155" eb="157">
      <t>キサイ</t>
    </rPh>
    <phoneticPr fontId="123"/>
  </si>
  <si>
    <t xml:space="preserve">      </t>
    <phoneticPr fontId="130"/>
  </si>
  <si>
    <t>　　６　資格等を求める配置については、配置する職員の資格等を証明する書類を添付
　　　してください。</t>
    <phoneticPr fontId="123"/>
  </si>
  <si>
    <t>（別紙74）</t>
    <rPh sb="1" eb="3">
      <t>ベッシ</t>
    </rPh>
    <phoneticPr fontId="123"/>
  </si>
  <si>
    <t>入浴支援加算に関する届出書</t>
    <rPh sb="0" eb="4">
      <t>ニュウヨクシエン</t>
    </rPh>
    <phoneticPr fontId="9"/>
  </si>
  <si>
    <t>　１　事業所の名称</t>
    <rPh sb="3" eb="6">
      <t>ジギョウショ</t>
    </rPh>
    <rPh sb="7" eb="9">
      <t>メイショウ</t>
    </rPh>
    <phoneticPr fontId="9"/>
  </si>
  <si>
    <t xml:space="preserve">  ３　入浴設備</t>
    <rPh sb="4" eb="8">
      <t>ニュウヨクセツビ</t>
    </rPh>
    <phoneticPr fontId="9"/>
  </si>
  <si>
    <t xml:space="preserve">  ４　安全計画の整備</t>
    <rPh sb="4" eb="8">
      <t>アンゼンケイカク</t>
    </rPh>
    <rPh sb="9" eb="11">
      <t>セイビ</t>
    </rPh>
    <phoneticPr fontId="9"/>
  </si>
  <si>
    <t>　　２　新規の場合は、入浴設備がわかる図面又は写真を提出してください。</t>
    <rPh sb="4" eb="6">
      <t>シンキ</t>
    </rPh>
    <rPh sb="7" eb="9">
      <t>バアイ</t>
    </rPh>
    <rPh sb="11" eb="13">
      <t>ニュウヨク</t>
    </rPh>
    <rPh sb="13" eb="15">
      <t>セツビ</t>
    </rPh>
    <rPh sb="19" eb="21">
      <t>ズメン</t>
    </rPh>
    <rPh sb="21" eb="22">
      <t>マタ</t>
    </rPh>
    <rPh sb="23" eb="25">
      <t>シャシン</t>
    </rPh>
    <rPh sb="26" eb="28">
      <t>テイシュツ</t>
    </rPh>
    <phoneticPr fontId="130"/>
  </si>
  <si>
    <t>　　３　入浴に係る安全確保の取り組みを記載した安全計画を提出してください。</t>
    <rPh sb="4" eb="6">
      <t>ニュウヨク</t>
    </rPh>
    <rPh sb="7" eb="8">
      <t>カカワ</t>
    </rPh>
    <rPh sb="9" eb="13">
      <t>アンゼンカクホ</t>
    </rPh>
    <rPh sb="14" eb="15">
      <t>ト</t>
    </rPh>
    <rPh sb="16" eb="17">
      <t>ク</t>
    </rPh>
    <rPh sb="19" eb="21">
      <t>キサイ</t>
    </rPh>
    <rPh sb="23" eb="27">
      <t>アンゼンケイカク</t>
    </rPh>
    <rPh sb="28" eb="30">
      <t>テイシュツ</t>
    </rPh>
    <phoneticPr fontId="130"/>
  </si>
  <si>
    <t>（別紙75）</t>
    <rPh sb="1" eb="3">
      <t>ベッシ</t>
    </rPh>
    <phoneticPr fontId="123"/>
  </si>
  <si>
    <t>共生型サービス体制強化加算・共生型サービス医療的ケア児支援加算に関する届出書</t>
    <rPh sb="0" eb="3">
      <t>キョウセイガタ</t>
    </rPh>
    <rPh sb="7" eb="9">
      <t>タイセイ</t>
    </rPh>
    <rPh sb="9" eb="11">
      <t>キョウカ</t>
    </rPh>
    <rPh sb="11" eb="13">
      <t>カサン</t>
    </rPh>
    <rPh sb="14" eb="17">
      <t>キョウセイガタ</t>
    </rPh>
    <rPh sb="21" eb="24">
      <t>イリョウテキ</t>
    </rPh>
    <rPh sb="26" eb="27">
      <t>ジ</t>
    </rPh>
    <rPh sb="27" eb="29">
      <t>シエン</t>
    </rPh>
    <rPh sb="29" eb="31">
      <t>カサン</t>
    </rPh>
    <rPh sb="32" eb="33">
      <t>カン</t>
    </rPh>
    <rPh sb="35" eb="38">
      <t>トドケデショ</t>
    </rPh>
    <phoneticPr fontId="9"/>
  </si>
  <si>
    <t>サービス種別</t>
    <rPh sb="4" eb="6">
      <t>シュベツ</t>
    </rPh>
    <phoneticPr fontId="130"/>
  </si>
  <si>
    <t>　２　児童発達支援管理責任
　　　者等の配置の状況</t>
    <rPh sb="3" eb="5">
      <t>ジドウ</t>
    </rPh>
    <rPh sb="5" eb="7">
      <t>ハッタツ</t>
    </rPh>
    <rPh sb="7" eb="9">
      <t>シエン</t>
    </rPh>
    <rPh sb="9" eb="11">
      <t>カンリ</t>
    </rPh>
    <rPh sb="11" eb="13">
      <t>セキニン</t>
    </rPh>
    <rPh sb="17" eb="18">
      <t>シャ</t>
    </rPh>
    <rPh sb="18" eb="19">
      <t>トウ</t>
    </rPh>
    <rPh sb="20" eb="22">
      <t>ハイチ</t>
    </rPh>
    <rPh sb="23" eb="25">
      <t>ジョウキョウ</t>
    </rPh>
    <phoneticPr fontId="9"/>
  </si>
  <si>
    <t>（共生型サービス体制強化加算を算定する場合）</t>
    <phoneticPr fontId="130"/>
  </si>
  <si>
    <t>児童発達支援管理責任者</t>
    <rPh sb="0" eb="2">
      <t>ジドウ</t>
    </rPh>
    <rPh sb="2" eb="4">
      <t>ハッタツ</t>
    </rPh>
    <rPh sb="4" eb="6">
      <t>シエン</t>
    </rPh>
    <rPh sb="6" eb="8">
      <t>カンリ</t>
    </rPh>
    <rPh sb="8" eb="11">
      <t>セキニンシャ</t>
    </rPh>
    <phoneticPr fontId="9"/>
  </si>
  <si>
    <t>保育士又は児童指導員</t>
    <rPh sb="0" eb="3">
      <t>ホイクシ</t>
    </rPh>
    <rPh sb="3" eb="4">
      <t>マタ</t>
    </rPh>
    <rPh sb="5" eb="7">
      <t>ジドウ</t>
    </rPh>
    <rPh sb="7" eb="10">
      <t>シドウイン</t>
    </rPh>
    <phoneticPr fontId="9"/>
  </si>
  <si>
    <t>　３　看護職員の配置の状況</t>
    <rPh sb="3" eb="5">
      <t>カンゴ</t>
    </rPh>
    <rPh sb="5" eb="7">
      <t>ショクイン</t>
    </rPh>
    <rPh sb="8" eb="10">
      <t>ハイチ</t>
    </rPh>
    <rPh sb="11" eb="13">
      <t>ジョウキョウ</t>
    </rPh>
    <phoneticPr fontId="9"/>
  </si>
  <si>
    <t>（共生型サービス医療的ケア児支援加算を算定する場合）</t>
    <rPh sb="8" eb="11">
      <t>イリョウテキ</t>
    </rPh>
    <rPh sb="13" eb="18">
      <t>ジシエンカサン</t>
    </rPh>
    <phoneticPr fontId="130"/>
  </si>
  <si>
    <t>　４　地域に貢献する
　　　活動の内容</t>
    <rPh sb="3" eb="5">
      <t>チイキ</t>
    </rPh>
    <rPh sb="6" eb="8">
      <t>コウケン</t>
    </rPh>
    <rPh sb="14" eb="16">
      <t>カツドウ</t>
    </rPh>
    <rPh sb="17" eb="19">
      <t>ナイヨウ</t>
    </rPh>
    <phoneticPr fontId="130"/>
  </si>
  <si>
    <t>【自由記述】</t>
    <rPh sb="1" eb="3">
      <t>ジユウ</t>
    </rPh>
    <rPh sb="3" eb="5">
      <t>キジュツ</t>
    </rPh>
    <phoneticPr fontId="130"/>
  </si>
  <si>
    <t>（別紙77）</t>
    <rPh sb="1" eb="3">
      <t>ベッシ</t>
    </rPh>
    <phoneticPr fontId="123"/>
  </si>
  <si>
    <t>個別サポート加算（Ⅰ）に関する届出書</t>
    <rPh sb="0" eb="2">
      <t>コベツ</t>
    </rPh>
    <rPh sb="6" eb="8">
      <t>カサン</t>
    </rPh>
    <rPh sb="12" eb="13">
      <t>カン</t>
    </rPh>
    <rPh sb="15" eb="18">
      <t>トドケデショ</t>
    </rPh>
    <phoneticPr fontId="9"/>
  </si>
  <si>
    <t>放課後等デイサービス</t>
    <rPh sb="0" eb="4">
      <t>ホウカゴトウ</t>
    </rPh>
    <phoneticPr fontId="130"/>
  </si>
  <si>
    <t>（別紙78）</t>
    <rPh sb="1" eb="3">
      <t>ベッシ</t>
    </rPh>
    <phoneticPr fontId="123"/>
  </si>
  <si>
    <r>
      <t xml:space="preserve">訪問支援員に関する届出書
</t>
    </r>
    <r>
      <rPr>
        <sz val="11"/>
        <rFont val="HGｺﾞｼｯｸM"/>
        <family val="3"/>
        <charset val="128"/>
      </rPr>
      <t>(訪問支援員特別加算・多職種連携加算・ケアニーズ対応加算関係)</t>
    </r>
    <rPh sb="0" eb="2">
      <t>ホウモン</t>
    </rPh>
    <rPh sb="2" eb="4">
      <t>シエン</t>
    </rPh>
    <rPh sb="4" eb="5">
      <t>イン</t>
    </rPh>
    <rPh sb="6" eb="7">
      <t>カン</t>
    </rPh>
    <rPh sb="9" eb="12">
      <t>トドケデショ</t>
    </rPh>
    <rPh sb="14" eb="16">
      <t>ホウモン</t>
    </rPh>
    <rPh sb="16" eb="19">
      <t>シエンイン</t>
    </rPh>
    <rPh sb="19" eb="21">
      <t>トクベツ</t>
    </rPh>
    <rPh sb="21" eb="23">
      <t>カサン</t>
    </rPh>
    <rPh sb="24" eb="27">
      <t>タショクシュ</t>
    </rPh>
    <rPh sb="27" eb="31">
      <t>レンケイカサン</t>
    </rPh>
    <rPh sb="37" eb="39">
      <t>タイオウ</t>
    </rPh>
    <rPh sb="39" eb="41">
      <t>カサン</t>
    </rPh>
    <rPh sb="41" eb="43">
      <t>カンケイ</t>
    </rPh>
    <phoneticPr fontId="9"/>
  </si>
  <si>
    <t>事業所・施設の名称</t>
    <phoneticPr fontId="9"/>
  </si>
  <si>
    <t>異動区分</t>
    <rPh sb="0" eb="2">
      <t>イドウ</t>
    </rPh>
    <rPh sb="2" eb="4">
      <t>クブン</t>
    </rPh>
    <phoneticPr fontId="9"/>
  </si>
  <si>
    <t>○訪問支援員の配置状況</t>
    <rPh sb="1" eb="3">
      <t>ホウモン</t>
    </rPh>
    <rPh sb="3" eb="5">
      <t>シエン</t>
    </rPh>
    <rPh sb="5" eb="6">
      <t>イン</t>
    </rPh>
    <rPh sb="7" eb="9">
      <t>ハイチ</t>
    </rPh>
    <rPh sb="9" eb="11">
      <t>ジョウキョウ</t>
    </rPh>
    <phoneticPr fontId="9"/>
  </si>
  <si>
    <t>職種（資格）</t>
    <rPh sb="0" eb="2">
      <t>ショクシュ</t>
    </rPh>
    <rPh sb="3" eb="5">
      <t>シカク</t>
    </rPh>
    <phoneticPr fontId="9"/>
  </si>
  <si>
    <t>資格取得日</t>
    <rPh sb="0" eb="2">
      <t>シカク</t>
    </rPh>
    <rPh sb="2" eb="4">
      <t>シュトク</t>
    </rPh>
    <rPh sb="4" eb="5">
      <t>ビ</t>
    </rPh>
    <phoneticPr fontId="9"/>
  </si>
  <si>
    <t>障害児支援
経験年数</t>
    <rPh sb="0" eb="3">
      <t>ショウガイジ</t>
    </rPh>
    <rPh sb="3" eb="5">
      <t>シエン</t>
    </rPh>
    <rPh sb="6" eb="8">
      <t>ケイケン</t>
    </rPh>
    <rPh sb="8" eb="10">
      <t>ネンスウ</t>
    </rPh>
    <phoneticPr fontId="9"/>
  </si>
  <si>
    <t>　　２　事業所に配置されている訪問支援員について記載してください。記入欄が不足
　　　する場合は、適宜追加してください。</t>
    <rPh sb="4" eb="7">
      <t>ジギョウショ</t>
    </rPh>
    <rPh sb="8" eb="10">
      <t>ハイチ</t>
    </rPh>
    <rPh sb="15" eb="17">
      <t>ホウモン</t>
    </rPh>
    <rPh sb="17" eb="19">
      <t>シエン</t>
    </rPh>
    <rPh sb="19" eb="20">
      <t>イン</t>
    </rPh>
    <rPh sb="24" eb="26">
      <t>キサイ</t>
    </rPh>
    <rPh sb="33" eb="36">
      <t>キニュウラン</t>
    </rPh>
    <rPh sb="37" eb="39">
      <t>フソク</t>
    </rPh>
    <rPh sb="45" eb="47">
      <t>バアイテキギ</t>
    </rPh>
    <rPh sb="47" eb="49">
      <t>ツイカ</t>
    </rPh>
    <phoneticPr fontId="9"/>
  </si>
  <si>
    <t>　　３　障害児支援経験年数には、資格取得後の障害児支援事業所等又は任用後の障害児
　　　支援事業所等の実務経験年数を記載してください。また、実務経験を証明する書類
　　　を添付してください。</t>
    <rPh sb="4" eb="6">
      <t>ショウガイ</t>
    </rPh>
    <rPh sb="6" eb="7">
      <t>ジ</t>
    </rPh>
    <rPh sb="7" eb="9">
      <t>シエン</t>
    </rPh>
    <rPh sb="9" eb="11">
      <t>ケイケン</t>
    </rPh>
    <rPh sb="11" eb="13">
      <t>ネンスウ</t>
    </rPh>
    <rPh sb="16" eb="18">
      <t>シカク</t>
    </rPh>
    <rPh sb="18" eb="20">
      <t>シュトク</t>
    </rPh>
    <rPh sb="20" eb="21">
      <t>ゴ</t>
    </rPh>
    <rPh sb="22" eb="24">
      <t>ショウガイ</t>
    </rPh>
    <rPh sb="24" eb="25">
      <t>ジ</t>
    </rPh>
    <rPh sb="25" eb="27">
      <t>シエン</t>
    </rPh>
    <rPh sb="27" eb="30">
      <t>ジギョウショ</t>
    </rPh>
    <rPh sb="30" eb="31">
      <t>トウ</t>
    </rPh>
    <rPh sb="31" eb="32">
      <t>マタ</t>
    </rPh>
    <rPh sb="33" eb="35">
      <t>ニンヨウ</t>
    </rPh>
    <rPh sb="35" eb="36">
      <t>ゴ</t>
    </rPh>
    <rPh sb="39" eb="40">
      <t>ジ</t>
    </rPh>
    <rPh sb="44" eb="46">
      <t>シエン</t>
    </rPh>
    <rPh sb="46" eb="49">
      <t>ジギョウショ</t>
    </rPh>
    <rPh sb="49" eb="50">
      <t>トウ</t>
    </rPh>
    <rPh sb="51" eb="53">
      <t>ジツム</t>
    </rPh>
    <rPh sb="53" eb="55">
      <t>ケイケン</t>
    </rPh>
    <rPh sb="55" eb="57">
      <t>ネンスウ</t>
    </rPh>
    <rPh sb="58" eb="60">
      <t>キサイ</t>
    </rPh>
    <phoneticPr fontId="9"/>
  </si>
  <si>
    <t xml:space="preserve">    ４ 資格等を求める配置については、配置する職員の資格等を証明する書類を添付して
　　　ください。</t>
    <phoneticPr fontId="130"/>
  </si>
  <si>
    <t>事業所の名称</t>
    <rPh sb="0" eb="3">
      <t>ジギョウショ</t>
    </rPh>
    <rPh sb="4" eb="6">
      <t>メイショウ</t>
    </rPh>
    <phoneticPr fontId="9"/>
  </si>
  <si>
    <t>FAX番号</t>
    <rPh sb="3" eb="5">
      <t>バンゴウ</t>
    </rPh>
    <phoneticPr fontId="9"/>
  </si>
  <si>
    <t>（報酬算定区分に関する届出書・別添）</t>
    <rPh sb="15" eb="17">
      <t>ベッテン</t>
    </rPh>
    <phoneticPr fontId="9"/>
  </si>
  <si>
    <t>（別添）医療的ケア区分に応じた基本報酬の算定に関する届出書</t>
    <rPh sb="1" eb="3">
      <t>ベッテン</t>
    </rPh>
    <rPh sb="4" eb="7">
      <t>イリョウテキ</t>
    </rPh>
    <rPh sb="9" eb="11">
      <t>クブン</t>
    </rPh>
    <rPh sb="12" eb="13">
      <t>オウ</t>
    </rPh>
    <rPh sb="15" eb="17">
      <t>キホン</t>
    </rPh>
    <rPh sb="17" eb="19">
      <t>ホウシュウ</t>
    </rPh>
    <rPh sb="20" eb="22">
      <t>サンテイ</t>
    </rPh>
    <rPh sb="23" eb="24">
      <t>カン</t>
    </rPh>
    <rPh sb="26" eb="29">
      <t>トドケデショ</t>
    </rPh>
    <phoneticPr fontId="9"/>
  </si>
  <si>
    <t>選択下さい。</t>
  </si>
  <si>
    <t>日</t>
    <rPh sb="0" eb="1">
      <t>ニチ</t>
    </rPh>
    <phoneticPr fontId="9"/>
  </si>
  <si>
    <t>1月</t>
    <rPh sb="1" eb="2">
      <t>ガツ</t>
    </rPh>
    <phoneticPr fontId="9"/>
  </si>
  <si>
    <t>曜日</t>
    <rPh sb="0" eb="2">
      <t>ヨウビ</t>
    </rPh>
    <phoneticPr fontId="9"/>
  </si>
  <si>
    <t>2月</t>
  </si>
  <si>
    <t>医療的ケア児利用児童数</t>
    <rPh sb="0" eb="3">
      <t>イリョウテキ</t>
    </rPh>
    <rPh sb="5" eb="6">
      <t>ジ</t>
    </rPh>
    <rPh sb="6" eb="8">
      <t>リヨウ</t>
    </rPh>
    <rPh sb="8" eb="11">
      <t>ジドウスウ</t>
    </rPh>
    <phoneticPr fontId="9"/>
  </si>
  <si>
    <t>区分３（32点以上）</t>
    <rPh sb="0" eb="2">
      <t>クブン</t>
    </rPh>
    <rPh sb="6" eb="7">
      <t>テン</t>
    </rPh>
    <rPh sb="7" eb="9">
      <t>イジョウ</t>
    </rPh>
    <phoneticPr fontId="9"/>
  </si>
  <si>
    <t>3月</t>
  </si>
  <si>
    <t>区分２（16点以上）</t>
    <rPh sb="0" eb="2">
      <t>クブン</t>
    </rPh>
    <rPh sb="6" eb="7">
      <t>テン</t>
    </rPh>
    <rPh sb="7" eb="9">
      <t>イジョウ</t>
    </rPh>
    <phoneticPr fontId="9"/>
  </si>
  <si>
    <t>4月</t>
  </si>
  <si>
    <t>区分１（３点以上）</t>
    <rPh sb="0" eb="2">
      <t>クブン</t>
    </rPh>
    <rPh sb="5" eb="6">
      <t>テン</t>
    </rPh>
    <rPh sb="6" eb="8">
      <t>イジョウ</t>
    </rPh>
    <phoneticPr fontId="9"/>
  </si>
  <si>
    <t>5月</t>
  </si>
  <si>
    <t>6月</t>
  </si>
  <si>
    <t>必要看護職員数</t>
    <rPh sb="0" eb="2">
      <t>ヒツヨウ</t>
    </rPh>
    <rPh sb="2" eb="4">
      <t>カンゴ</t>
    </rPh>
    <rPh sb="4" eb="6">
      <t>ショクイン</t>
    </rPh>
    <rPh sb="6" eb="7">
      <t>スウ</t>
    </rPh>
    <phoneticPr fontId="9"/>
  </si>
  <si>
    <t>7月</t>
  </si>
  <si>
    <t>8月</t>
  </si>
  <si>
    <t>9月</t>
  </si>
  <si>
    <t>10月</t>
  </si>
  <si>
    <t>配置看護職員数</t>
    <rPh sb="0" eb="2">
      <t>ハイチ</t>
    </rPh>
    <rPh sb="2" eb="4">
      <t>カンゴ</t>
    </rPh>
    <rPh sb="4" eb="6">
      <t>ショクイン</t>
    </rPh>
    <rPh sb="6" eb="7">
      <t>スウ</t>
    </rPh>
    <phoneticPr fontId="9"/>
  </si>
  <si>
    <t>11月</t>
  </si>
  <si>
    <t>12月</t>
  </si>
  <si>
    <t>医療的ケア児が利用する日の合計日数</t>
    <rPh sb="0" eb="3">
      <t>イリョウテキ</t>
    </rPh>
    <rPh sb="5" eb="6">
      <t>ジ</t>
    </rPh>
    <rPh sb="7" eb="9">
      <t>リヨウ</t>
    </rPh>
    <rPh sb="11" eb="12">
      <t>ヒ</t>
    </rPh>
    <rPh sb="13" eb="15">
      <t>ゴウケイ</t>
    </rPh>
    <rPh sb="15" eb="17">
      <t>ニッスウ</t>
    </rPh>
    <phoneticPr fontId="9"/>
  </si>
  <si>
    <t>医療的ケア児の１日の平均利用人数</t>
    <rPh sb="0" eb="3">
      <t>イリョウテキ</t>
    </rPh>
    <rPh sb="5" eb="6">
      <t>ジ</t>
    </rPh>
    <rPh sb="8" eb="9">
      <t>ニチ</t>
    </rPh>
    <rPh sb="10" eb="12">
      <t>ヘイキン</t>
    </rPh>
    <rPh sb="12" eb="14">
      <t>リヨウ</t>
    </rPh>
    <rPh sb="14" eb="16">
      <t>ニンズウ</t>
    </rPh>
    <phoneticPr fontId="9"/>
  </si>
  <si>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9"/>
  </si>
  <si>
    <t>　標準的な月における、医療的ケア児の利用児童数と、それに応じた必要看護職員数に対して、配置看護職員数を記載してください。</t>
    <rPh sb="1" eb="4">
      <t>ヒョウジュンテキ</t>
    </rPh>
    <rPh sb="5" eb="6">
      <t>ツキ</t>
    </rPh>
    <rPh sb="11" eb="14">
      <t>イリョウテキ</t>
    </rPh>
    <rPh sb="16" eb="17">
      <t>ジ</t>
    </rPh>
    <rPh sb="18" eb="20">
      <t>リヨウ</t>
    </rPh>
    <rPh sb="20" eb="23">
      <t>ジドウスウ</t>
    </rPh>
    <rPh sb="28" eb="29">
      <t>オウ</t>
    </rPh>
    <rPh sb="31" eb="33">
      <t>ヒツヨウ</t>
    </rPh>
    <rPh sb="33" eb="35">
      <t>カンゴ</t>
    </rPh>
    <rPh sb="35" eb="37">
      <t>ショクイン</t>
    </rPh>
    <rPh sb="37" eb="38">
      <t>スウ</t>
    </rPh>
    <rPh sb="39" eb="40">
      <t>タイ</t>
    </rPh>
    <rPh sb="43" eb="45">
      <t>ハイチ</t>
    </rPh>
    <rPh sb="45" eb="47">
      <t>カンゴ</t>
    </rPh>
    <rPh sb="47" eb="50">
      <t>ショクインスウ</t>
    </rPh>
    <rPh sb="51" eb="53">
      <t>キサイ</t>
    </rPh>
    <phoneticPr fontId="9"/>
  </si>
  <si>
    <t>　多機能型（人員配置特例の利用あり）の場合、児童発達支援と放課後等デイサービスの利用児童数を合わせて記入してください。</t>
    <rPh sb="1" eb="4">
      <t>タキノウ</t>
    </rPh>
    <rPh sb="4" eb="5">
      <t>ガタ</t>
    </rPh>
    <rPh sb="13" eb="15">
      <t>リヨウ</t>
    </rPh>
    <rPh sb="19" eb="21">
      <t>バアイ</t>
    </rPh>
    <rPh sb="22" eb="24">
      <t>ジドウ</t>
    </rPh>
    <rPh sb="24" eb="26">
      <t>ハッタツ</t>
    </rPh>
    <rPh sb="26" eb="28">
      <t>シエン</t>
    </rPh>
    <rPh sb="29" eb="32">
      <t>ホウカゴ</t>
    </rPh>
    <rPh sb="32" eb="33">
      <t>トウ</t>
    </rPh>
    <rPh sb="40" eb="42">
      <t>リヨウ</t>
    </rPh>
    <rPh sb="42" eb="45">
      <t>ジドウスウ</t>
    </rPh>
    <rPh sb="46" eb="47">
      <t>ア</t>
    </rPh>
    <rPh sb="50" eb="52">
      <t>キニュウ</t>
    </rPh>
    <phoneticPr fontId="9"/>
  </si>
  <si>
    <t>　多機能型（人員配置特例の利用なし）の場合、本用紙を、児童発達支援で１枚、放課後等デイサービスで１枚と、分けて作成してください。</t>
    <rPh sb="1" eb="4">
      <t>タキノウ</t>
    </rPh>
    <rPh sb="4" eb="5">
      <t>ガタ</t>
    </rPh>
    <rPh sb="13" eb="15">
      <t>リヨウ</t>
    </rPh>
    <rPh sb="19" eb="21">
      <t>バアイ</t>
    </rPh>
    <rPh sb="22" eb="23">
      <t>ホン</t>
    </rPh>
    <rPh sb="23" eb="25">
      <t>ヨウシ</t>
    </rPh>
    <rPh sb="27" eb="29">
      <t>ジドウ</t>
    </rPh>
    <rPh sb="29" eb="31">
      <t>ハッタツ</t>
    </rPh>
    <rPh sb="31" eb="33">
      <t>シエン</t>
    </rPh>
    <rPh sb="35" eb="36">
      <t>マイ</t>
    </rPh>
    <rPh sb="37" eb="40">
      <t>ホウカゴ</t>
    </rPh>
    <rPh sb="40" eb="41">
      <t>トウ</t>
    </rPh>
    <rPh sb="49" eb="50">
      <t>マイ</t>
    </rPh>
    <rPh sb="52" eb="53">
      <t>ワ</t>
    </rPh>
    <rPh sb="55" eb="57">
      <t>サクセイ</t>
    </rPh>
    <phoneticPr fontId="9"/>
  </si>
  <si>
    <t>（ビル一室等使用の場合は、当該建物総階数）</t>
  </si>
  <si>
    <t>イ.　法人において、耐震工事経費確保困難</t>
  </si>
  <si>
    <t>　（別表）</t>
  </si>
  <si>
    <t>施設種別一覧</t>
  </si>
  <si>
    <t>社会福祉事業等の事業所用</t>
  </si>
  <si>
    <t>社会保険及び労働保険への加入状況にかかる確認票</t>
    <phoneticPr fontId="81"/>
  </si>
  <si>
    <t>貴事業所の現状等について、下記の項目に回答してください。</t>
  </si>
  <si>
    <r>
      <t>Ⅰ．現在、厚生年金保険・健康保険に加入していますか。
　　（該当する番号に</t>
    </r>
    <r>
      <rPr>
        <sz val="11"/>
        <color rgb="FF000000"/>
        <rFont val="ＭＳ 明朝"/>
        <family val="1"/>
        <charset val="128"/>
      </rPr>
      <t>☑チェック</t>
    </r>
    <r>
      <rPr>
        <sz val="11"/>
        <color rgb="FF000000"/>
        <rFont val="ＭＳ ゴシック"/>
        <family val="3"/>
        <charset val="128"/>
      </rPr>
      <t>を付してください。また、必要事項をご記入ください。）</t>
    </r>
    <phoneticPr fontId="81"/>
  </si>
  <si>
    <t>加入状況</t>
  </si>
  <si>
    <t>加入している。　→下記のいずれかの書類の写しを提出してください。（提示も可）</t>
    <phoneticPr fontId="81"/>
  </si>
  <si>
    <t>●保険料の領収証書　　　　　　　　　●社会保険料納入証明書　</t>
  </si>
  <si>
    <t>●社会保険料納入確認書　　　</t>
  </si>
  <si>
    <t>●健康保険・厚生年金保険資格取得確認および標準報酬決定通知書</t>
  </si>
  <si>
    <t>●健康保険・厚生年金保険適用通知書</t>
  </si>
  <si>
    <t>※上記書類を所持していない場合には事業所整理記号を下記に記載するのみで可。</t>
  </si>
  <si>
    <t>（本社等にて加入手続が行われている場合も事業所整理記号を下記に記載するのみで可。）</t>
  </si>
  <si>
    <t>現在、加入手続中である。</t>
  </si>
  <si>
    <t>今後、加入手続を行う。</t>
  </si>
  <si>
    <t>（申請から３か月以内に適用要件（法人事業所または従業員５人以上の個人事業所）に該当する予定の場合を含む。）</t>
  </si>
  <si>
    <t>令和（ 　 ）年（ 　 ）月頃に手続予定。（申請から３か月以内の年月をご記入ください。）</t>
    <phoneticPr fontId="9"/>
  </si>
  <si>
    <t>適用要件に該当しない。（個人事業所（法人ではない事業所）であって従業員が４名以下の場合。申請から３か月以内に適用要件に該当する予定がない。）</t>
  </si>
  <si>
    <t>適用要件に該当するか不明である。</t>
  </si>
  <si>
    <t>（個人事業所（法人ではない事業所）であって、正社員と、正社員以外で１週間の所定労働時間及び１か月の所定労働日数が同じ事業所で同様の業務に従事している正社員の４分の３以上である者との合計が５人以上か不明な場合。）</t>
    <phoneticPr fontId="81"/>
  </si>
  <si>
    <t>Ⅱ．現在、労働者災害補償保険・雇用保険に加入していますか。
　　（該当する番号に☑チェックを付してください。また、必要事項をご記入ください。）</t>
    <phoneticPr fontId="81"/>
  </si>
  <si>
    <t>加入している。　→下記のいずれかの書類の写しを提出してください。（提示も可）</t>
  </si>
  <si>
    <t>●労働保険概算・確定保険料申告書</t>
    <phoneticPr fontId="81"/>
  </si>
  <si>
    <t>●納付書・領収証等　　　　　　　　●保険関係成立届</t>
  </si>
  <si>
    <t>※上記書類を所持していない場合には労働保険番号を下記に記載するのみで可。</t>
    <phoneticPr fontId="81"/>
  </si>
  <si>
    <t>（本社等にて加入手続が行われている場合も労働保険番号を下記に記載するのみで可。）</t>
  </si>
  <si>
    <t>－</t>
  </si>
  <si>
    <t>今後、加入手続を行う。</t>
    <phoneticPr fontId="81"/>
  </si>
  <si>
    <t>（申請から３か月以内に従業員（パート・アルバイトを含む）を雇う予定がある場合を含む。）</t>
    <phoneticPr fontId="81"/>
  </si>
  <si>
    <r>
      <t xml:space="preserve">令和（　）年（ </t>
    </r>
    <r>
      <rPr>
        <sz val="10"/>
        <color rgb="FF000000"/>
        <rFont val="HG創英角ﾎﾟｯﾌﾟ体"/>
        <family val="3"/>
        <charset val="128"/>
      </rPr>
      <t>　</t>
    </r>
    <r>
      <rPr>
        <sz val="10"/>
        <color rgb="FF000000"/>
        <rFont val="ＭＳ ゴシック"/>
        <family val="3"/>
        <charset val="128"/>
      </rPr>
      <t>）月頃に手続予定。（申請から３か月以内の年月をご記入ください。）</t>
    </r>
    <phoneticPr fontId="81"/>
  </si>
  <si>
    <t>適用要件に該当しない。（事業主・役員・同居の親族のみで経営、従業員（パート・アルバイトを含む）がいない、申請から３か月以内に従業員を雇う予定がない。）</t>
  </si>
  <si>
    <t>事 業 所 名 称</t>
    <phoneticPr fontId="81"/>
  </si>
  <si>
    <t>事業所  所在地</t>
    <phoneticPr fontId="81"/>
  </si>
  <si>
    <t>会社等法人番号</t>
    <phoneticPr fontId="81"/>
  </si>
  <si>
    <t>電　話　番　号</t>
    <phoneticPr fontId="81"/>
  </si>
  <si>
    <t>※　事業主の皆様には、全ての法令を遵守していただきたいと考えています。社会保険・労働保険の適用が確認できない場合は、厚生労働省からの依頼に基づき、厚生労働省に情報提供いたします。</t>
  </si>
  <si>
    <t>※　社会保険・労働保険の適用促進以外の目的では使用いたしません。</t>
  </si>
  <si>
    <t>（参考様式３）</t>
    <rPh sb="1" eb="3">
      <t>サンコウ</t>
    </rPh>
    <rPh sb="3" eb="5">
      <t>ヨウシキ</t>
    </rPh>
    <phoneticPr fontId="9"/>
  </si>
  <si>
    <t>生年月日</t>
    <rPh sb="0" eb="2">
      <t>セイネン</t>
    </rPh>
    <rPh sb="2" eb="4">
      <t>ガッピ</t>
    </rPh>
    <phoneticPr fontId="9"/>
  </si>
  <si>
    <t>住所</t>
    <rPh sb="0" eb="2">
      <t>ジュウショ</t>
    </rPh>
    <phoneticPr fontId="9"/>
  </si>
  <si>
    <t>主な職歴等</t>
    <rPh sb="0" eb="1">
      <t>オモ</t>
    </rPh>
    <rPh sb="2" eb="4">
      <t>ショクレキ</t>
    </rPh>
    <rPh sb="4" eb="5">
      <t>トウ</t>
    </rPh>
    <phoneticPr fontId="9"/>
  </si>
  <si>
    <t>年　月　～　年　月</t>
    <rPh sb="0" eb="1">
      <t>ネン</t>
    </rPh>
    <rPh sb="2" eb="3">
      <t>ガツ</t>
    </rPh>
    <rPh sb="6" eb="7">
      <t>ネン</t>
    </rPh>
    <rPh sb="8" eb="9">
      <t>ガツ</t>
    </rPh>
    <phoneticPr fontId="9"/>
  </si>
  <si>
    <t>勤務先等</t>
    <rPh sb="0" eb="2">
      <t>キンム</t>
    </rPh>
    <rPh sb="2" eb="3">
      <t>サキ</t>
    </rPh>
    <rPh sb="3" eb="4">
      <t>トウ</t>
    </rPh>
    <phoneticPr fontId="9"/>
  </si>
  <si>
    <t>職務内容</t>
    <rPh sb="0" eb="2">
      <t>ショクム</t>
    </rPh>
    <rPh sb="2" eb="4">
      <t>ナイヨウ</t>
    </rPh>
    <phoneticPr fontId="9"/>
  </si>
  <si>
    <t>職務に関連する資格</t>
    <rPh sb="0" eb="2">
      <t>ショクム</t>
    </rPh>
    <rPh sb="3" eb="5">
      <t>カンレン</t>
    </rPh>
    <rPh sb="7" eb="9">
      <t>シカク</t>
    </rPh>
    <phoneticPr fontId="9"/>
  </si>
  <si>
    <t>資格の種類</t>
    <rPh sb="0" eb="2">
      <t>シカク</t>
    </rPh>
    <rPh sb="3" eb="5">
      <t>シュルイ</t>
    </rPh>
    <phoneticPr fontId="9"/>
  </si>
  <si>
    <t>資格取得年月日</t>
    <rPh sb="0" eb="2">
      <t>シカク</t>
    </rPh>
    <rPh sb="2" eb="4">
      <t>シュトク</t>
    </rPh>
    <rPh sb="4" eb="7">
      <t>ネンガッピ</t>
    </rPh>
    <phoneticPr fontId="9"/>
  </si>
  <si>
    <t>備考（研修等の受講の状況等）</t>
    <rPh sb="0" eb="2">
      <t>ビコウ</t>
    </rPh>
    <rPh sb="3" eb="5">
      <t>ケンシュウ</t>
    </rPh>
    <rPh sb="5" eb="6">
      <t>トウ</t>
    </rPh>
    <rPh sb="7" eb="9">
      <t>ジュコウ</t>
    </rPh>
    <rPh sb="10" eb="12">
      <t>ジョウキョウ</t>
    </rPh>
    <rPh sb="12" eb="13">
      <t>トウ</t>
    </rPh>
    <phoneticPr fontId="9"/>
  </si>
  <si>
    <t>備考１　住所・電話番号は、自宅のものを記載してください。</t>
    <rPh sb="0" eb="2">
      <t>ビコウ</t>
    </rPh>
    <rPh sb="4" eb="6">
      <t>ジュウショ</t>
    </rPh>
    <rPh sb="7" eb="9">
      <t>デンワ</t>
    </rPh>
    <rPh sb="9" eb="11">
      <t>バンゴウ</t>
    </rPh>
    <rPh sb="13" eb="15">
      <t>ジタク</t>
    </rPh>
    <rPh sb="19" eb="21">
      <t>キサイ</t>
    </rPh>
    <phoneticPr fontId="9"/>
  </si>
  <si>
    <t>　　２　当該管理者が管理する事業所が複数の場合は、「事業所の名称」欄を適宜拡張して、その全てを</t>
    <rPh sb="4" eb="6">
      <t>トウガイ</t>
    </rPh>
    <rPh sb="6" eb="9">
      <t>カンリシャ</t>
    </rPh>
    <rPh sb="10" eb="12">
      <t>カンリ</t>
    </rPh>
    <rPh sb="14" eb="17">
      <t>ジギョウショ</t>
    </rPh>
    <rPh sb="18" eb="20">
      <t>フクスウ</t>
    </rPh>
    <rPh sb="21" eb="23">
      <t>バアイ</t>
    </rPh>
    <rPh sb="26" eb="29">
      <t>ジギョウショ</t>
    </rPh>
    <rPh sb="30" eb="32">
      <t>メイショウ</t>
    </rPh>
    <rPh sb="33" eb="34">
      <t>ラン</t>
    </rPh>
    <rPh sb="35" eb="37">
      <t>テキギ</t>
    </rPh>
    <rPh sb="37" eb="39">
      <t>カクチョウ</t>
    </rPh>
    <rPh sb="44" eb="45">
      <t>スベ</t>
    </rPh>
    <phoneticPr fontId="9"/>
  </si>
  <si>
    <t>　　　記載してください。</t>
    <phoneticPr fontId="9"/>
  </si>
  <si>
    <t>（参考様式４）</t>
    <rPh sb="1" eb="3">
      <t>サンコウ</t>
    </rPh>
    <rPh sb="3" eb="5">
      <t>ヨウシキ</t>
    </rPh>
    <phoneticPr fontId="9"/>
  </si>
  <si>
    <t>実 務 経 験 証 明 書</t>
    <rPh sb="0" eb="1">
      <t>ジツ</t>
    </rPh>
    <rPh sb="2" eb="3">
      <t>ツトム</t>
    </rPh>
    <rPh sb="4" eb="5">
      <t>キョウ</t>
    </rPh>
    <rPh sb="6" eb="7">
      <t>シルシ</t>
    </rPh>
    <rPh sb="8" eb="9">
      <t>アカシ</t>
    </rPh>
    <rPh sb="10" eb="11">
      <t>メイ</t>
    </rPh>
    <rPh sb="12" eb="13">
      <t>ショ</t>
    </rPh>
    <phoneticPr fontId="9"/>
  </si>
  <si>
    <t>令和　　　年　　　月　　　日</t>
    <rPh sb="0" eb="1">
      <t>レイ</t>
    </rPh>
    <rPh sb="1" eb="2">
      <t>ワ</t>
    </rPh>
    <rPh sb="5" eb="6">
      <t>ネン</t>
    </rPh>
    <rPh sb="9" eb="10">
      <t>ガツ</t>
    </rPh>
    <rPh sb="13" eb="14">
      <t>ニチ</t>
    </rPh>
    <phoneticPr fontId="9"/>
  </si>
  <si>
    <t>法人名</t>
    <rPh sb="0" eb="2">
      <t>ホウジン</t>
    </rPh>
    <rPh sb="2" eb="3">
      <t>メイ</t>
    </rPh>
    <phoneticPr fontId="9"/>
  </si>
  <si>
    <t>法人所在地</t>
    <rPh sb="0" eb="2">
      <t>ホウジン</t>
    </rPh>
    <rPh sb="2" eb="5">
      <t>ショザイチ</t>
    </rPh>
    <phoneticPr fontId="9"/>
  </si>
  <si>
    <t>代表者氏名</t>
    <rPh sb="0" eb="3">
      <t>ダイヒョウシャ</t>
    </rPh>
    <rPh sb="3" eb="5">
      <t>シメイ</t>
    </rPh>
    <phoneticPr fontId="9"/>
  </si>
  <si>
    <t>　　　　　　　印</t>
    <rPh sb="7" eb="8">
      <t>イン</t>
    </rPh>
    <phoneticPr fontId="9"/>
  </si>
  <si>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9"/>
  </si>
  <si>
    <t>（生年月日　  年　  月　  日）</t>
    <rPh sb="1" eb="3">
      <t>セイネン</t>
    </rPh>
    <rPh sb="3" eb="5">
      <t>ガッピ</t>
    </rPh>
    <rPh sb="8" eb="9">
      <t>ネン</t>
    </rPh>
    <rPh sb="12" eb="13">
      <t>ガツ</t>
    </rPh>
    <rPh sb="16" eb="17">
      <t>ニチ</t>
    </rPh>
    <phoneticPr fontId="9"/>
  </si>
  <si>
    <t>現　住　所</t>
    <rPh sb="0" eb="1">
      <t>ウツツ</t>
    </rPh>
    <rPh sb="2" eb="3">
      <t>ジュウ</t>
    </rPh>
    <rPh sb="4" eb="5">
      <t>ショ</t>
    </rPh>
    <phoneticPr fontId="9"/>
  </si>
  <si>
    <t>施設又は事業所名</t>
    <phoneticPr fontId="9"/>
  </si>
  <si>
    <t>事　業　種　別</t>
    <rPh sb="0" eb="1">
      <t>コト</t>
    </rPh>
    <rPh sb="2" eb="3">
      <t>ゴウ</t>
    </rPh>
    <rPh sb="4" eb="5">
      <t>シュ</t>
    </rPh>
    <rPh sb="6" eb="7">
      <t>ベツ</t>
    </rPh>
    <phoneticPr fontId="9"/>
  </si>
  <si>
    <r>
      <rPr>
        <b/>
        <u/>
        <sz val="12"/>
        <rFont val="ＭＳ ゴシック"/>
        <family val="3"/>
        <charset val="128"/>
      </rPr>
      <t>該当する事業、施設に〇をしてください。</t>
    </r>
    <r>
      <rPr>
        <b/>
        <sz val="12"/>
        <rFont val="ＭＳ ゴシック"/>
        <family val="3"/>
        <charset val="128"/>
      </rPr>
      <t>（該当がない場合は</t>
    </r>
    <r>
      <rPr>
        <b/>
        <u/>
        <sz val="12"/>
        <rFont val="ＭＳ ゴシック"/>
        <family val="3"/>
        <charset val="128"/>
      </rPr>
      <t>その他</t>
    </r>
    <r>
      <rPr>
        <b/>
        <sz val="12"/>
        <rFont val="ＭＳ ゴシック"/>
        <family val="3"/>
        <charset val="128"/>
      </rPr>
      <t>に記載）</t>
    </r>
    <r>
      <rPr>
        <sz val="12"/>
        <rFont val="ＭＳ ゴシック"/>
        <family val="3"/>
        <charset val="128"/>
      </rPr>
      <t xml:space="preserve">
</t>
    </r>
    <r>
      <rPr>
        <sz val="10"/>
        <rFont val="ＭＳ ゴシック"/>
        <family val="3"/>
        <charset val="128"/>
      </rPr>
      <t>(1)障害児入所施設、乳児院、児童家庭支援センター、児童養護施設、障害者支援施設
(2)認可保育園、幼保連携型認定保育園、地域型認定保育園
(3)学校、幼稚園、幼稚園型認定保育園、事業所内保育事業、居宅訪問型保育事業、家庭的保育事業
(4)障害児通所支援事業、放課後児童健全育成事業
(5)小規模保育事業（定員　名）、病児保育事業、地域子育て支援拠点事業、子育て援助活動支援事業
(6)障害福祉サービス事業（生活介護、共同生活援助、居宅介護、就労継続支援など）
(7)老人福祉施設、老人居宅介護、老人通所介護、地域包括支援センター、更生施設
(8)障害児（者）相談支援事業、児童相談所、地域生活支援事業、障害者就業支援センター
(9)その他（　　　　　　　　　　　　　　　　　　）</t>
    </r>
    <rPh sb="0" eb="2">
      <t>ガイトウ</t>
    </rPh>
    <rPh sb="4" eb="6">
      <t>ジギョウ</t>
    </rPh>
    <rPh sb="7" eb="9">
      <t>シセツ</t>
    </rPh>
    <rPh sb="20" eb="22">
      <t>ガイトウ</t>
    </rPh>
    <rPh sb="25" eb="27">
      <t>バアイ</t>
    </rPh>
    <rPh sb="30" eb="31">
      <t>タ</t>
    </rPh>
    <rPh sb="32" eb="34">
      <t>キサイ</t>
    </rPh>
    <rPh sb="55" eb="57">
      <t>シエン</t>
    </rPh>
    <rPh sb="69" eb="72">
      <t>ショウガイシャ</t>
    </rPh>
    <rPh sb="72" eb="74">
      <t>シエン</t>
    </rPh>
    <rPh sb="74" eb="76">
      <t>シセツ</t>
    </rPh>
    <rPh sb="135" eb="137">
      <t>キョタク</t>
    </rPh>
    <rPh sb="137" eb="139">
      <t>ホウモン</t>
    </rPh>
    <rPh sb="139" eb="140">
      <t>ガタ</t>
    </rPh>
    <rPh sb="140" eb="142">
      <t>ホイク</t>
    </rPh>
    <rPh sb="142" eb="144">
      <t>ジギョウ</t>
    </rPh>
    <rPh sb="145" eb="148">
      <t>カテイテキ</t>
    </rPh>
    <rPh sb="148" eb="150">
      <t>ホイク</t>
    </rPh>
    <rPh sb="150" eb="152">
      <t>ジギョウ</t>
    </rPh>
    <rPh sb="195" eb="197">
      <t>ビョウジ</t>
    </rPh>
    <rPh sb="197" eb="199">
      <t>ホイク</t>
    </rPh>
    <rPh sb="199" eb="201">
      <t>ジギョウ</t>
    </rPh>
    <rPh sb="202" eb="204">
      <t>チイキ</t>
    </rPh>
    <rPh sb="204" eb="206">
      <t>コソダ</t>
    </rPh>
    <rPh sb="207" eb="209">
      <t>シエン</t>
    </rPh>
    <rPh sb="209" eb="211">
      <t>キョテン</t>
    </rPh>
    <rPh sb="211" eb="213">
      <t>ジギョウ</t>
    </rPh>
    <rPh sb="214" eb="216">
      <t>コソダ</t>
    </rPh>
    <rPh sb="217" eb="219">
      <t>エンジョ</t>
    </rPh>
    <rPh sb="219" eb="221">
      <t>カツドウ</t>
    </rPh>
    <rPh sb="221" eb="223">
      <t>シエン</t>
    </rPh>
    <rPh sb="223" eb="225">
      <t>ジギョウ</t>
    </rPh>
    <rPh sb="257" eb="259">
      <t>シュウロウ</t>
    </rPh>
    <rPh sb="259" eb="261">
      <t>ケイゾク</t>
    </rPh>
    <rPh sb="261" eb="263">
      <t>シエン</t>
    </rPh>
    <rPh sb="284" eb="286">
      <t>ロウジン</t>
    </rPh>
    <rPh sb="286" eb="288">
      <t>ツウショ</t>
    </rPh>
    <rPh sb="288" eb="290">
      <t>カイゴ</t>
    </rPh>
    <rPh sb="302" eb="303">
      <t>サラ</t>
    </rPh>
    <rPh sb="303" eb="304">
      <t>イ</t>
    </rPh>
    <rPh sb="304" eb="306">
      <t>シセツ</t>
    </rPh>
    <rPh sb="310" eb="312">
      <t>ショウガイ</t>
    </rPh>
    <rPh sb="312" eb="313">
      <t>ジ</t>
    </rPh>
    <rPh sb="314" eb="315">
      <t>シャ</t>
    </rPh>
    <rPh sb="316" eb="318">
      <t>ソウダン</t>
    </rPh>
    <rPh sb="318" eb="320">
      <t>シエン</t>
    </rPh>
    <rPh sb="320" eb="322">
      <t>ジギョウ</t>
    </rPh>
    <rPh sb="323" eb="325">
      <t>ジドウ</t>
    </rPh>
    <rPh sb="325" eb="327">
      <t>ソウダン</t>
    </rPh>
    <rPh sb="327" eb="328">
      <t>ジョ</t>
    </rPh>
    <rPh sb="329" eb="331">
      <t>チイキ</t>
    </rPh>
    <rPh sb="331" eb="333">
      <t>セイカツ</t>
    </rPh>
    <rPh sb="333" eb="335">
      <t>シエン</t>
    </rPh>
    <rPh sb="335" eb="337">
      <t>ジギョウ</t>
    </rPh>
    <rPh sb="338" eb="341">
      <t>ショウガイシャ</t>
    </rPh>
    <rPh sb="341" eb="343">
      <t>シュウギョウ</t>
    </rPh>
    <rPh sb="343" eb="345">
      <t>シエン</t>
    </rPh>
    <phoneticPr fontId="9"/>
  </si>
  <si>
    <t>(10)認可外保育園、企業主導型保育事業</t>
    <rPh sb="11" eb="13">
      <t>キギョウ</t>
    </rPh>
    <rPh sb="13" eb="16">
      <t>シュドウガタ</t>
    </rPh>
    <rPh sb="16" eb="18">
      <t>ホイク</t>
    </rPh>
    <rPh sb="18" eb="20">
      <t>ジギョウ</t>
    </rPh>
    <phoneticPr fontId="9"/>
  </si>
  <si>
    <t>業　務　期　間</t>
    <rPh sb="0" eb="1">
      <t>ギョウ</t>
    </rPh>
    <rPh sb="2" eb="3">
      <t>ツトム</t>
    </rPh>
    <rPh sb="4" eb="5">
      <t>キ</t>
    </rPh>
    <rPh sb="6" eb="7">
      <t>アイダ</t>
    </rPh>
    <phoneticPr fontId="9"/>
  </si>
  <si>
    <t>実勤務日数（　     日）　　　　週平均        日</t>
    <rPh sb="0" eb="1">
      <t>ジツ</t>
    </rPh>
    <rPh sb="1" eb="3">
      <t>キンム</t>
    </rPh>
    <rPh sb="3" eb="5">
      <t>ニッスウ</t>
    </rPh>
    <rPh sb="12" eb="13">
      <t>ニチ</t>
    </rPh>
    <rPh sb="18" eb="21">
      <t>シュウヘイキン</t>
    </rPh>
    <rPh sb="29" eb="30">
      <t>ニチ</t>
    </rPh>
    <phoneticPr fontId="9"/>
  </si>
  <si>
    <t>業　務　内　容</t>
    <rPh sb="0" eb="1">
      <t>ギョウ</t>
    </rPh>
    <rPh sb="2" eb="3">
      <t>ツトム</t>
    </rPh>
    <rPh sb="4" eb="5">
      <t>ナイ</t>
    </rPh>
    <rPh sb="6" eb="7">
      <t>カタチ</t>
    </rPh>
    <phoneticPr fontId="9"/>
  </si>
  <si>
    <t>職名</t>
    <rPh sb="0" eb="2">
      <t>ショクメイ</t>
    </rPh>
    <phoneticPr fontId="9"/>
  </si>
  <si>
    <t>常勤　・　非常勤</t>
    <rPh sb="0" eb="2">
      <t>ジョウキン</t>
    </rPh>
    <rPh sb="5" eb="8">
      <t>ヒジョウキン</t>
    </rPh>
    <phoneticPr fontId="9"/>
  </si>
  <si>
    <t>（注）</t>
    <rPh sb="1" eb="2">
      <t>チュウ</t>
    </rPh>
    <phoneticPr fontId="9"/>
  </si>
  <si>
    <t>１．</t>
    <phoneticPr fontId="9"/>
  </si>
  <si>
    <r>
      <rPr>
        <b/>
        <sz val="10"/>
        <rFont val="ＭＳ Ｐゴシック"/>
        <family val="3"/>
        <charset val="128"/>
      </rPr>
      <t>業務期間欄</t>
    </r>
    <r>
      <rPr>
        <sz val="10"/>
        <rFont val="ＭＳ 明朝"/>
        <family val="1"/>
        <charset val="128"/>
      </rPr>
      <t xml:space="preserve">
 対象者が要援護者に対する直接的な援助を行っていた期間を記入してください。
（</t>
    </r>
    <r>
      <rPr>
        <u/>
        <sz val="10"/>
        <rFont val="ＭＳ Ｐゴシック"/>
        <family val="3"/>
        <charset val="128"/>
      </rPr>
      <t>産休・育休・療養休暇や長期研修期間等は業務期間となりません</t>
    </r>
    <r>
      <rPr>
        <sz val="10"/>
        <rFont val="ＭＳ 明朝"/>
        <family val="1"/>
        <charset val="128"/>
      </rPr>
      <t>）</t>
    </r>
    <rPh sb="0" eb="2">
      <t>ギョウム</t>
    </rPh>
    <rPh sb="2" eb="4">
      <t>キカン</t>
    </rPh>
    <rPh sb="4" eb="5">
      <t>ラン</t>
    </rPh>
    <rPh sb="7" eb="10">
      <t>タイショウシャ</t>
    </rPh>
    <rPh sb="11" eb="12">
      <t>ヨウ</t>
    </rPh>
    <rPh sb="12" eb="14">
      <t>エンゴ</t>
    </rPh>
    <rPh sb="14" eb="15">
      <t>シャ</t>
    </rPh>
    <rPh sb="16" eb="17">
      <t>タイ</t>
    </rPh>
    <rPh sb="19" eb="22">
      <t>チョクセツテキ</t>
    </rPh>
    <rPh sb="23" eb="25">
      <t>エンジョ</t>
    </rPh>
    <rPh sb="26" eb="27">
      <t>オコナ</t>
    </rPh>
    <rPh sb="31" eb="33">
      <t>キカン</t>
    </rPh>
    <rPh sb="34" eb="36">
      <t>キニュウ</t>
    </rPh>
    <rPh sb="45" eb="47">
      <t>サンキュウ</t>
    </rPh>
    <rPh sb="48" eb="49">
      <t>イク</t>
    </rPh>
    <rPh sb="49" eb="50">
      <t>キュウ</t>
    </rPh>
    <rPh sb="51" eb="53">
      <t>リョウヨウ</t>
    </rPh>
    <rPh sb="53" eb="55">
      <t>キュウカ</t>
    </rPh>
    <rPh sb="56" eb="58">
      <t>チョウキ</t>
    </rPh>
    <rPh sb="58" eb="60">
      <t>ケンシュウ</t>
    </rPh>
    <rPh sb="60" eb="63">
      <t>キカントウ</t>
    </rPh>
    <rPh sb="64" eb="66">
      <t>ギョウム</t>
    </rPh>
    <rPh sb="66" eb="68">
      <t>キカン</t>
    </rPh>
    <phoneticPr fontId="9"/>
  </si>
  <si>
    <r>
      <rPr>
        <b/>
        <sz val="10"/>
        <rFont val="ＭＳ Ｐゴシック"/>
        <family val="3"/>
        <charset val="128"/>
      </rPr>
      <t>　実務経験証明書作成日までの期間または退職した日までの期間</t>
    </r>
    <r>
      <rPr>
        <sz val="10"/>
        <rFont val="ＭＳ Ｐゴシック"/>
        <family val="3"/>
        <charset val="128"/>
      </rPr>
      <t>を記入してください。</t>
    </r>
    <rPh sb="1" eb="5">
      <t>ジツムケイケン</t>
    </rPh>
    <rPh sb="5" eb="8">
      <t>ショウメイショ</t>
    </rPh>
    <rPh sb="8" eb="11">
      <t>サクセイビ</t>
    </rPh>
    <rPh sb="14" eb="16">
      <t>キカン</t>
    </rPh>
    <rPh sb="19" eb="21">
      <t>タイショク</t>
    </rPh>
    <rPh sb="23" eb="24">
      <t>ヒ</t>
    </rPh>
    <rPh sb="27" eb="29">
      <t>キカン</t>
    </rPh>
    <rPh sb="30" eb="32">
      <t>キニュウ</t>
    </rPh>
    <phoneticPr fontId="9"/>
  </si>
  <si>
    <t>２．</t>
    <phoneticPr fontId="9"/>
  </si>
  <si>
    <r>
      <rPr>
        <b/>
        <sz val="10"/>
        <rFont val="ＭＳ Ｐゴシック"/>
        <family val="3"/>
        <charset val="128"/>
      </rPr>
      <t>業務内容欄
 指導員、生活指導員、看護士等の職名を記入し、業務について、「主に○○に対し△△などの直接支援業務（相談業務）」</t>
    </r>
    <r>
      <rPr>
        <sz val="10"/>
        <rFont val="ＭＳ 明朝"/>
        <family val="1"/>
        <charset val="128"/>
      </rPr>
      <t>など具体的に記入してください。</t>
    </r>
    <rPh sb="0" eb="2">
      <t>ギョウム</t>
    </rPh>
    <rPh sb="2" eb="4">
      <t>ナイヨウ</t>
    </rPh>
    <rPh sb="4" eb="5">
      <t>ラン</t>
    </rPh>
    <rPh sb="7" eb="10">
      <t>シドウイン</t>
    </rPh>
    <rPh sb="11" eb="13">
      <t>セイカツ</t>
    </rPh>
    <rPh sb="13" eb="16">
      <t>シドウイン</t>
    </rPh>
    <rPh sb="17" eb="20">
      <t>カンゴシ</t>
    </rPh>
    <rPh sb="20" eb="21">
      <t>トウ</t>
    </rPh>
    <rPh sb="22" eb="24">
      <t>ショクメイ</t>
    </rPh>
    <rPh sb="25" eb="27">
      <t>キニュウ</t>
    </rPh>
    <rPh sb="29" eb="31">
      <t>ギョウム</t>
    </rPh>
    <rPh sb="49" eb="51">
      <t>チョクセツ</t>
    </rPh>
    <rPh sb="56" eb="58">
      <t>ソウダン</t>
    </rPh>
    <rPh sb="58" eb="60">
      <t>ギョウム</t>
    </rPh>
    <rPh sb="64" eb="67">
      <t>グタイテキ</t>
    </rPh>
    <rPh sb="68" eb="70">
      <t>キニュウ</t>
    </rPh>
    <phoneticPr fontId="9"/>
  </si>
  <si>
    <t>３．</t>
    <phoneticPr fontId="9"/>
  </si>
  <si>
    <t>証明内容を訂正した場合は、証明権者の職印を押印してください。なお、修正液による訂正は認められません。</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33" eb="36">
      <t>シュウセイエキ</t>
    </rPh>
    <rPh sb="39" eb="41">
      <t>テイセイ</t>
    </rPh>
    <rPh sb="42" eb="43">
      <t>ミト</t>
    </rPh>
    <phoneticPr fontId="9"/>
  </si>
  <si>
    <t>４．</t>
    <phoneticPr fontId="9"/>
  </si>
  <si>
    <t>区市町村委託事業や区市町村補助事業等の公費支出事業での実務経験の場合は、⑨その他に事業名を記載し、業務期間中に公費支出されていることが確認できる資料も添付してください。(例：補助金支給決定通知書等）</t>
    <rPh sb="0" eb="4">
      <t>クシチョウソン</t>
    </rPh>
    <rPh sb="4" eb="6">
      <t>イタク</t>
    </rPh>
    <rPh sb="6" eb="8">
      <t>ジギョウ</t>
    </rPh>
    <rPh sb="9" eb="13">
      <t>クシチョウソン</t>
    </rPh>
    <rPh sb="13" eb="15">
      <t>ホジョ</t>
    </rPh>
    <rPh sb="15" eb="17">
      <t>ジギョウ</t>
    </rPh>
    <rPh sb="17" eb="18">
      <t>ナド</t>
    </rPh>
    <rPh sb="19" eb="21">
      <t>コウヒ</t>
    </rPh>
    <rPh sb="21" eb="23">
      <t>シシュツ</t>
    </rPh>
    <rPh sb="23" eb="25">
      <t>ジギョウ</t>
    </rPh>
    <rPh sb="27" eb="29">
      <t>ジツム</t>
    </rPh>
    <rPh sb="29" eb="31">
      <t>ケイケン</t>
    </rPh>
    <rPh sb="32" eb="34">
      <t>バアイ</t>
    </rPh>
    <rPh sb="39" eb="40">
      <t>タ</t>
    </rPh>
    <rPh sb="41" eb="43">
      <t>ジギョウ</t>
    </rPh>
    <rPh sb="43" eb="44">
      <t>メイ</t>
    </rPh>
    <rPh sb="45" eb="47">
      <t>キサイ</t>
    </rPh>
    <rPh sb="49" eb="51">
      <t>ギョウム</t>
    </rPh>
    <rPh sb="51" eb="54">
      <t>キカンチュウ</t>
    </rPh>
    <rPh sb="55" eb="57">
      <t>コウヒ</t>
    </rPh>
    <rPh sb="57" eb="59">
      <t>シシュツ</t>
    </rPh>
    <rPh sb="67" eb="69">
      <t>カクニン</t>
    </rPh>
    <rPh sb="72" eb="74">
      <t>シリョウ</t>
    </rPh>
    <rPh sb="75" eb="77">
      <t>テンプ</t>
    </rPh>
    <rPh sb="85" eb="86">
      <t>レイ</t>
    </rPh>
    <rPh sb="87" eb="90">
      <t>ホジョキン</t>
    </rPh>
    <rPh sb="90" eb="92">
      <t>シキュウ</t>
    </rPh>
    <rPh sb="92" eb="94">
      <t>ケッテイ</t>
    </rPh>
    <rPh sb="94" eb="97">
      <t>ツウチショ</t>
    </rPh>
    <rPh sb="97" eb="98">
      <t>ナド</t>
    </rPh>
    <phoneticPr fontId="9"/>
  </si>
  <si>
    <t>（参考様式６）</t>
    <rPh sb="1" eb="3">
      <t>サンコウ</t>
    </rPh>
    <rPh sb="3" eb="5">
      <t>ヨウシキ</t>
    </rPh>
    <phoneticPr fontId="9"/>
  </si>
  <si>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9"/>
  </si>
  <si>
    <t>事業所又は施設名</t>
    <rPh sb="0" eb="3">
      <t>ジギョウショ</t>
    </rPh>
    <rPh sb="3" eb="4">
      <t>マタ</t>
    </rPh>
    <rPh sb="5" eb="7">
      <t>シセツ</t>
    </rPh>
    <rPh sb="7" eb="8">
      <t>メイ</t>
    </rPh>
    <phoneticPr fontId="9"/>
  </si>
  <si>
    <t>申請するサービス種類</t>
    <rPh sb="0" eb="2">
      <t>シンセイ</t>
    </rPh>
    <rPh sb="8" eb="10">
      <t>シュルイ</t>
    </rPh>
    <phoneticPr fontId="9"/>
  </si>
  <si>
    <t>措　置　の　概　要</t>
    <rPh sb="0" eb="1">
      <t>ソ</t>
    </rPh>
    <rPh sb="2" eb="3">
      <t>チ</t>
    </rPh>
    <rPh sb="6" eb="7">
      <t>オオムネ</t>
    </rPh>
    <rPh sb="8" eb="9">
      <t>ヨウ</t>
    </rPh>
    <phoneticPr fontId="9"/>
  </si>
  <si>
    <t>１　利用者（入所者）又はその家族からの相談又は苦情等に対応する常設の窓口（連絡先）、担当者</t>
    <rPh sb="2" eb="5">
      <t>リヨウシャ</t>
    </rPh>
    <rPh sb="6" eb="9">
      <t>ニュウショシャ</t>
    </rPh>
    <rPh sb="10" eb="11">
      <t>マタ</t>
    </rPh>
    <rPh sb="14" eb="16">
      <t>カゾク</t>
    </rPh>
    <rPh sb="19" eb="21">
      <t>ソウダン</t>
    </rPh>
    <rPh sb="21" eb="22">
      <t>マタ</t>
    </rPh>
    <rPh sb="23" eb="25">
      <t>クジョウ</t>
    </rPh>
    <rPh sb="25" eb="26">
      <t>トウ</t>
    </rPh>
    <rPh sb="27" eb="29">
      <t>タイオウ</t>
    </rPh>
    <rPh sb="31" eb="33">
      <t>ジョウセツ</t>
    </rPh>
    <rPh sb="34" eb="36">
      <t>マドグチ</t>
    </rPh>
    <rPh sb="37" eb="40">
      <t>レンラクサキ</t>
    </rPh>
    <rPh sb="42" eb="45">
      <t>タントウシャ</t>
    </rPh>
    <phoneticPr fontId="9"/>
  </si>
  <si>
    <t>〇苦情受付担当者：</t>
    <rPh sb="5" eb="8">
      <t>タントウシャ</t>
    </rPh>
    <phoneticPr fontId="9"/>
  </si>
  <si>
    <t>〇苦情受付責任者：</t>
    <phoneticPr fontId="9"/>
  </si>
  <si>
    <t>〇窓口の電話番号：</t>
    <rPh sb="1" eb="3">
      <t>マドグチ</t>
    </rPh>
    <rPh sb="4" eb="6">
      <t>デンワ</t>
    </rPh>
    <rPh sb="6" eb="8">
      <t>バンゴウ</t>
    </rPh>
    <phoneticPr fontId="9"/>
  </si>
  <si>
    <t>〇受付時間　　　：</t>
  </si>
  <si>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9"/>
  </si>
  <si>
    <t>　※具体的な対応方針</t>
    <rPh sb="2" eb="5">
      <t>グタイテキ</t>
    </rPh>
    <rPh sb="6" eb="8">
      <t>タイオウ</t>
    </rPh>
    <rPh sb="8" eb="10">
      <t>ホウシン</t>
    </rPh>
    <phoneticPr fontId="9"/>
  </si>
  <si>
    <t>３　その他参考事項</t>
    <rPh sb="4" eb="5">
      <t>タ</t>
    </rPh>
    <rPh sb="5" eb="7">
      <t>サンコウ</t>
    </rPh>
    <rPh sb="7" eb="9">
      <t>ジコウ</t>
    </rPh>
    <phoneticPr fontId="9"/>
  </si>
  <si>
    <t>　〇（事業所設置区の窓口）</t>
    <rPh sb="3" eb="6">
      <t>ジギョウショ</t>
    </rPh>
    <rPh sb="6" eb="8">
      <t>セッチ</t>
    </rPh>
    <rPh sb="8" eb="9">
      <t>ク</t>
    </rPh>
    <rPh sb="10" eb="12">
      <t>マドグチ</t>
    </rPh>
    <phoneticPr fontId="9"/>
  </si>
  <si>
    <t>また、東京都社会福祉協議会に設置された「福祉サービス運営適正化委員会」においても
区市町村や都と連携しながら苦情対応を行っています。</t>
    <phoneticPr fontId="9"/>
  </si>
  <si>
    <t>　〇東京都社会福祉協議会　福祉サービス運営適正化委員会</t>
    <phoneticPr fontId="9"/>
  </si>
  <si>
    <t>　TEL：03-5283-7020／FAX：03-5283-6997</t>
    <phoneticPr fontId="9"/>
  </si>
  <si>
    <t>備考　上の事項は例示であるので、これにかかわらず適宜項目を追加し、その内容について具体的</t>
    <rPh sb="0" eb="2">
      <t>ビコウ</t>
    </rPh>
    <rPh sb="3" eb="4">
      <t>ウエ</t>
    </rPh>
    <rPh sb="5" eb="7">
      <t>ジコウ</t>
    </rPh>
    <rPh sb="8" eb="10">
      <t>レイジ</t>
    </rPh>
    <rPh sb="24" eb="26">
      <t>テキギ</t>
    </rPh>
    <rPh sb="26" eb="28">
      <t>コウモク</t>
    </rPh>
    <rPh sb="29" eb="31">
      <t>ツイカ</t>
    </rPh>
    <rPh sb="35" eb="37">
      <t>ナイヨウ</t>
    </rPh>
    <rPh sb="41" eb="44">
      <t>グタイテキ</t>
    </rPh>
    <phoneticPr fontId="9"/>
  </si>
  <si>
    <t>　　に記載してください。</t>
    <rPh sb="3" eb="5">
      <t>キサイ</t>
    </rPh>
    <phoneticPr fontId="9"/>
  </si>
  <si>
    <t>【参考】</t>
    <rPh sb="1" eb="3">
      <t>サンコウ</t>
    </rPh>
    <phoneticPr fontId="141"/>
  </si>
  <si>
    <t>◆1 福祉専門職員配置加算の対象者</t>
    <rPh sb="14" eb="16">
      <t>タイショウ</t>
    </rPh>
    <rPh sb="16" eb="17">
      <t>シャ</t>
    </rPh>
    <phoneticPr fontId="141"/>
  </si>
  <si>
    <t>:</t>
    <phoneticPr fontId="141"/>
  </si>
  <si>
    <t>有資格者（社会福祉士、介護福祉士、精神保健福祉士、公認心理士）、法人内勤続年数3年以上（直接支援）、他の福祉サービスとの常勤兼務</t>
    <phoneticPr fontId="141"/>
  </si>
  <si>
    <t>◆2 児童指導員等加配加算の対象者</t>
    <rPh sb="3" eb="5">
      <t>ジドウ</t>
    </rPh>
    <rPh sb="5" eb="8">
      <t>シドウイン</t>
    </rPh>
    <rPh sb="8" eb="9">
      <t>トウ</t>
    </rPh>
    <rPh sb="9" eb="11">
      <t>カハイ</t>
    </rPh>
    <rPh sb="11" eb="13">
      <t>カサン</t>
    </rPh>
    <rPh sb="14" eb="16">
      <t>タイショウ</t>
    </rPh>
    <rPh sb="16" eb="17">
      <t>シャ</t>
    </rPh>
    <phoneticPr fontId="141"/>
  </si>
  <si>
    <r>
      <t>児童指導員、保育士、理学療法士、作業療法士、言語聴覚士、手話通訳士、手話通訳者、特別支援学校免許取得者、心理担当職員（心理学修了等）、視覚障害児支援担当職員（研修修了等）、強度行動障害支援者養成研修（基礎研修）修了者　</t>
    </r>
    <r>
      <rPr>
        <b/>
        <u/>
        <sz val="11"/>
        <color rgb="FFFF0000"/>
        <rFont val="ＭＳ ゴシック"/>
        <family val="3"/>
        <charset val="128"/>
      </rPr>
      <t>※児童福祉事業(◆4）の経験が5年以上、5年未満</t>
    </r>
    <r>
      <rPr>
        <sz val="11"/>
        <color rgb="FFFF0000"/>
        <rFont val="ＭＳ ゴシック"/>
        <family val="3"/>
        <charset val="128"/>
      </rPr>
      <t>で報酬算定が異なる（資格取得前後は問わない）</t>
    </r>
    <rPh sb="110" eb="112">
      <t>ジドウ</t>
    </rPh>
    <rPh sb="112" eb="114">
      <t>フクシ</t>
    </rPh>
    <rPh sb="114" eb="116">
      <t>ジギョウ</t>
    </rPh>
    <rPh sb="121" eb="123">
      <t>ケイケン</t>
    </rPh>
    <rPh sb="125" eb="128">
      <t>ネンイジョウ</t>
    </rPh>
    <rPh sb="130" eb="131">
      <t>ネン</t>
    </rPh>
    <rPh sb="131" eb="133">
      <t>ミマン</t>
    </rPh>
    <rPh sb="134" eb="136">
      <t>ホウシュウ</t>
    </rPh>
    <rPh sb="136" eb="138">
      <t>サンテイ</t>
    </rPh>
    <rPh sb="139" eb="140">
      <t>コト</t>
    </rPh>
    <rPh sb="143" eb="145">
      <t>シカク</t>
    </rPh>
    <rPh sb="145" eb="147">
      <t>シュトク</t>
    </rPh>
    <rPh sb="147" eb="149">
      <t>ゼンゴ</t>
    </rPh>
    <rPh sb="150" eb="151">
      <t>ト</t>
    </rPh>
    <phoneticPr fontId="141"/>
  </si>
  <si>
    <t>◆3 専門的支援体制加算の対象者　</t>
    <rPh sb="3" eb="6">
      <t>センモンテキ</t>
    </rPh>
    <rPh sb="6" eb="8">
      <t>シエン</t>
    </rPh>
    <rPh sb="8" eb="10">
      <t>タイセイ</t>
    </rPh>
    <rPh sb="10" eb="12">
      <t>カサン</t>
    </rPh>
    <rPh sb="13" eb="15">
      <t>タイショウ</t>
    </rPh>
    <rPh sb="15" eb="16">
      <t>シャ</t>
    </rPh>
    <phoneticPr fontId="141"/>
  </si>
  <si>
    <r>
      <t xml:space="preserve">児童指導員（※）、保育士（※）、理学療法士、作業療法士、言語聴覚士、心理担当職員（心理学修了等）又は視覚障害児支援担当職員（研修修了等）　
</t>
    </r>
    <r>
      <rPr>
        <sz val="11"/>
        <color rgb="FFFF0000"/>
        <rFont val="ＭＳ ゴシック"/>
        <family val="3"/>
        <charset val="128"/>
      </rPr>
      <t>（※）</t>
    </r>
    <r>
      <rPr>
        <b/>
        <u/>
        <sz val="11"/>
        <color rgb="FFFF0000"/>
        <rFont val="ＭＳ ゴシック"/>
        <family val="3"/>
        <charset val="128"/>
      </rPr>
      <t>資格取得後、5年以上</t>
    </r>
    <r>
      <rPr>
        <sz val="11"/>
        <color rgb="FFFF0000"/>
        <rFont val="ＭＳ ゴシック"/>
        <family val="3"/>
        <charset val="128"/>
      </rPr>
      <t>児童福祉事業(◆4）に従事したものに限る</t>
    </r>
    <rPh sb="73" eb="75">
      <t>シカク</t>
    </rPh>
    <rPh sb="75" eb="77">
      <t>シュトク</t>
    </rPh>
    <rPh sb="77" eb="78">
      <t>ゴ</t>
    </rPh>
    <rPh sb="80" eb="83">
      <t>ネンイジョウ</t>
    </rPh>
    <rPh sb="83" eb="85">
      <t>ジドウ</t>
    </rPh>
    <rPh sb="85" eb="87">
      <t>フクシ</t>
    </rPh>
    <rPh sb="87" eb="89">
      <t>ジギョウ</t>
    </rPh>
    <rPh sb="94" eb="96">
      <t>ジュウジ</t>
    </rPh>
    <rPh sb="101" eb="102">
      <t>カギ</t>
    </rPh>
    <phoneticPr fontId="141"/>
  </si>
  <si>
    <t>◆4 児童福祉事業</t>
    <phoneticPr fontId="141"/>
  </si>
  <si>
    <r>
      <t>障害児通所支援事業（児発、放デイ等）、障害児入所施設、障害児相談支援事業、放課後児童健全育成事業（学童保育等）、保育所（認可、認証等）などの児童福祉法に基づく社会福祉事業または</t>
    </r>
    <r>
      <rPr>
        <sz val="11"/>
        <color rgb="FFFF0000"/>
        <rFont val="ＭＳ ゴシック"/>
        <family val="3"/>
        <charset val="128"/>
      </rPr>
      <t xml:space="preserve">幼稚園、
</t>
    </r>
    <r>
      <rPr>
        <vertAlign val="superscript"/>
        <sz val="9"/>
        <color rgb="FFFF0000"/>
        <rFont val="ＭＳ ゴシック"/>
        <family val="3"/>
        <charset val="128"/>
      </rPr>
      <t>★</t>
    </r>
    <r>
      <rPr>
        <sz val="11"/>
        <color rgb="FFFF0000"/>
        <rFont val="ＭＳ ゴシック"/>
        <family val="3"/>
        <charset val="128"/>
      </rPr>
      <t>特別支援学校や</t>
    </r>
    <r>
      <rPr>
        <vertAlign val="superscript"/>
        <sz val="9"/>
        <color rgb="FFFF0000"/>
        <rFont val="ＭＳ ゴシック"/>
        <family val="3"/>
        <charset val="128"/>
      </rPr>
      <t>★★</t>
    </r>
    <r>
      <rPr>
        <sz val="11"/>
        <color rgb="FFFF0000"/>
        <rFont val="ＭＳ ゴシック"/>
        <family val="3"/>
        <charset val="128"/>
      </rPr>
      <t>特別支援学級での教育（ただし、</t>
    </r>
    <r>
      <rPr>
        <vertAlign val="superscript"/>
        <sz val="9"/>
        <color rgb="FFFF0000"/>
        <rFont val="ＭＳ ゴシック"/>
        <family val="3"/>
        <charset val="128"/>
      </rPr>
      <t>★</t>
    </r>
    <r>
      <rPr>
        <sz val="11"/>
        <color rgb="FFFF0000"/>
        <rFont val="ＭＳ ゴシック"/>
        <family val="3"/>
        <charset val="128"/>
      </rPr>
      <t>・</t>
    </r>
    <r>
      <rPr>
        <vertAlign val="superscript"/>
        <sz val="9"/>
        <color rgb="FFFF0000"/>
        <rFont val="ＭＳ ゴシック"/>
        <family val="3"/>
        <charset val="128"/>
      </rPr>
      <t>★★</t>
    </r>
    <r>
      <rPr>
        <sz val="11"/>
        <color rgb="FFFF0000"/>
        <rFont val="ＭＳ ゴシック"/>
        <family val="3"/>
        <charset val="128"/>
      </rPr>
      <t>は専門的支援体制加算の対象外）</t>
    </r>
    <rPh sb="0" eb="2">
      <t>ショウガイ</t>
    </rPh>
    <rPh sb="2" eb="3">
      <t>ジ</t>
    </rPh>
    <rPh sb="3" eb="5">
      <t>ツウショ</t>
    </rPh>
    <rPh sb="5" eb="7">
      <t>シエン</t>
    </rPh>
    <rPh sb="7" eb="9">
      <t>ジギョウ</t>
    </rPh>
    <rPh sb="10" eb="11">
      <t>ジ</t>
    </rPh>
    <rPh sb="11" eb="12">
      <t>ハツ</t>
    </rPh>
    <rPh sb="13" eb="14">
      <t>ホウ</t>
    </rPh>
    <rPh sb="16" eb="17">
      <t>ナド</t>
    </rPh>
    <rPh sb="19" eb="21">
      <t>ショウガイ</t>
    </rPh>
    <rPh sb="21" eb="22">
      <t>ジ</t>
    </rPh>
    <rPh sb="22" eb="24">
      <t>ニュウショ</t>
    </rPh>
    <rPh sb="24" eb="26">
      <t>シセツ</t>
    </rPh>
    <rPh sb="27" eb="29">
      <t>ショウガイ</t>
    </rPh>
    <rPh sb="29" eb="30">
      <t>ジ</t>
    </rPh>
    <rPh sb="30" eb="32">
      <t>ソウダン</t>
    </rPh>
    <rPh sb="32" eb="34">
      <t>シエン</t>
    </rPh>
    <rPh sb="34" eb="36">
      <t>ジギョウ</t>
    </rPh>
    <rPh sb="37" eb="40">
      <t>ホウカゴ</t>
    </rPh>
    <rPh sb="40" eb="42">
      <t>ジドウ</t>
    </rPh>
    <rPh sb="42" eb="44">
      <t>ケンゼン</t>
    </rPh>
    <rPh sb="44" eb="46">
      <t>イクセイ</t>
    </rPh>
    <rPh sb="46" eb="48">
      <t>ジギョウ</t>
    </rPh>
    <rPh sb="49" eb="51">
      <t>ガクドウ</t>
    </rPh>
    <rPh sb="51" eb="53">
      <t>ホイク</t>
    </rPh>
    <rPh sb="53" eb="54">
      <t>トウ</t>
    </rPh>
    <rPh sb="56" eb="58">
      <t>ホイク</t>
    </rPh>
    <rPh sb="58" eb="59">
      <t>ジョ</t>
    </rPh>
    <rPh sb="60" eb="62">
      <t>ニンカ</t>
    </rPh>
    <rPh sb="63" eb="65">
      <t>ニンショウ</t>
    </rPh>
    <rPh sb="65" eb="66">
      <t>ナド</t>
    </rPh>
    <rPh sb="70" eb="72">
      <t>ジドウ</t>
    </rPh>
    <rPh sb="72" eb="74">
      <t>フクシ</t>
    </rPh>
    <rPh sb="74" eb="75">
      <t>ホウ</t>
    </rPh>
    <rPh sb="76" eb="77">
      <t>モト</t>
    </rPh>
    <rPh sb="79" eb="81">
      <t>シャカイ</t>
    </rPh>
    <rPh sb="81" eb="83">
      <t>フクシ</t>
    </rPh>
    <rPh sb="83" eb="85">
      <t>ジギョウ</t>
    </rPh>
    <rPh sb="88" eb="91">
      <t>ヨウチエン</t>
    </rPh>
    <rPh sb="94" eb="96">
      <t>トクベツ</t>
    </rPh>
    <rPh sb="96" eb="98">
      <t>シエン</t>
    </rPh>
    <rPh sb="98" eb="100">
      <t>ガッコウ</t>
    </rPh>
    <rPh sb="103" eb="105">
      <t>トクベツ</t>
    </rPh>
    <rPh sb="105" eb="107">
      <t>シエン</t>
    </rPh>
    <rPh sb="107" eb="109">
      <t>ガッキュウ</t>
    </rPh>
    <rPh sb="111" eb="113">
      <t>キョウイク</t>
    </rPh>
    <rPh sb="123" eb="126">
      <t>センモンテキ</t>
    </rPh>
    <rPh sb="126" eb="128">
      <t>シエン</t>
    </rPh>
    <rPh sb="128" eb="130">
      <t>タイセイ</t>
    </rPh>
    <rPh sb="130" eb="132">
      <t>カサン</t>
    </rPh>
    <rPh sb="133" eb="136">
      <t>タイショウガイ</t>
    </rPh>
    <phoneticPr fontId="141"/>
  </si>
  <si>
    <r>
      <rPr>
        <b/>
        <sz val="11"/>
        <color rgb="FF244062"/>
        <rFont val="ＭＳ ゴシック"/>
        <family val="3"/>
        <charset val="128"/>
      </rPr>
      <t>◆5</t>
    </r>
    <r>
      <rPr>
        <b/>
        <sz val="10"/>
        <color rgb="FF244062"/>
        <rFont val="ＭＳ ゴシック"/>
        <family val="3"/>
        <charset val="128"/>
      </rPr>
      <t xml:space="preserve"> 強度行動障害支援者養成研修修了者</t>
    </r>
    <rPh sb="3" eb="5">
      <t>キョウド</t>
    </rPh>
    <rPh sb="5" eb="7">
      <t>コウドウ</t>
    </rPh>
    <rPh sb="7" eb="9">
      <t>ショウガイ</t>
    </rPh>
    <rPh sb="9" eb="12">
      <t>シエンシャ</t>
    </rPh>
    <rPh sb="12" eb="14">
      <t>ヨウセイ</t>
    </rPh>
    <rPh sb="14" eb="16">
      <t>ケンシュウ</t>
    </rPh>
    <rPh sb="16" eb="19">
      <t>シュウリョウシャ</t>
    </rPh>
    <phoneticPr fontId="141"/>
  </si>
  <si>
    <t>行動援護従業者養成研修修了者は、強度行動障害支援者養成研修（実践研修）修了者と同等の扱いとします。また、重度訪問介護従業者養成研修行動障害支援課程修了者は、強度行動障害支援者養成研修（基礎研修）修了者と同等の扱いとします。</t>
    <phoneticPr fontId="141"/>
  </si>
  <si>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9"/>
  </si>
  <si>
    <t>サービス種類</t>
    <rPh sb="4" eb="6">
      <t>シュルイ</t>
    </rPh>
    <phoneticPr fontId="9"/>
  </si>
  <si>
    <t>事業所・施設名</t>
    <rPh sb="0" eb="3">
      <t>ジギョウショ</t>
    </rPh>
    <rPh sb="4" eb="6">
      <t>シセツ</t>
    </rPh>
    <rPh sb="6" eb="7">
      <t>メイ</t>
    </rPh>
    <phoneticPr fontId="9"/>
  </si>
  <si>
    <t>定員</t>
    <rPh sb="0" eb="2">
      <t>テイイン</t>
    </rPh>
    <phoneticPr fontId="9"/>
  </si>
  <si>
    <t>必須</t>
    <rPh sb="0" eb="2">
      <t>ヒッス</t>
    </rPh>
    <phoneticPr fontId="9"/>
  </si>
  <si>
    <t>加算を取得する（している）場合、
選択してください</t>
    <rPh sb="0" eb="2">
      <t>カサン</t>
    </rPh>
    <rPh sb="3" eb="5">
      <t>シュトク</t>
    </rPh>
    <rPh sb="13" eb="15">
      <t>バアイ</t>
    </rPh>
    <rPh sb="17" eb="19">
      <t>センタク</t>
    </rPh>
    <phoneticPr fontId="9"/>
  </si>
  <si>
    <t>営業時間に対し、基準職員を配置する必要があります</t>
    <rPh sb="0" eb="2">
      <t>エイギョウ</t>
    </rPh>
    <rPh sb="2" eb="4">
      <t>ジカン</t>
    </rPh>
    <rPh sb="5" eb="6">
      <t>タイ</t>
    </rPh>
    <rPh sb="8" eb="10">
      <t>キジュン</t>
    </rPh>
    <rPh sb="10" eb="12">
      <t>ショクイン</t>
    </rPh>
    <rPh sb="13" eb="15">
      <t>ハイチ</t>
    </rPh>
    <rPh sb="17" eb="19">
      <t>ヒツヨウ</t>
    </rPh>
    <phoneticPr fontId="9"/>
  </si>
  <si>
    <t>4週の合計</t>
    <rPh sb="1" eb="2">
      <t>シュウ</t>
    </rPh>
    <rPh sb="3" eb="5">
      <t>ゴウケイ</t>
    </rPh>
    <phoneticPr fontId="9"/>
  </si>
  <si>
    <t>週平均の勤務時間</t>
    <rPh sb="0" eb="3">
      <t>シュウヘイキン</t>
    </rPh>
    <rPh sb="4" eb="6">
      <t>キンム</t>
    </rPh>
    <rPh sb="6" eb="8">
      <t>ジカン</t>
    </rPh>
    <phoneticPr fontId="9"/>
  </si>
  <si>
    <t>常勤換算後の人数</t>
    <rPh sb="0" eb="2">
      <t>ジョウキン</t>
    </rPh>
    <rPh sb="2" eb="4">
      <t>カンザン</t>
    </rPh>
    <rPh sb="4" eb="5">
      <t>ゴ</t>
    </rPh>
    <rPh sb="6" eb="8">
      <t>ニンズウ</t>
    </rPh>
    <phoneticPr fontId="9"/>
  </si>
  <si>
    <r>
      <rPr>
        <b/>
        <sz val="11"/>
        <rFont val="ＭＳ ゴシック"/>
        <family val="3"/>
        <charset val="128"/>
      </rPr>
      <t>勤務形態</t>
    </r>
    <r>
      <rPr>
        <b/>
        <sz val="12"/>
        <rFont val="ＭＳ ゴシック"/>
        <family val="3"/>
        <charset val="128"/>
      </rPr>
      <t xml:space="preserve">
</t>
    </r>
    <r>
      <rPr>
        <b/>
        <sz val="9"/>
        <rFont val="ＭＳ ゴシック"/>
        <family val="3"/>
        <charset val="128"/>
      </rPr>
      <t>(専従･兼務/常勤･非常勤)</t>
    </r>
    <rPh sb="0" eb="2">
      <t>キンム</t>
    </rPh>
    <rPh sb="2" eb="4">
      <t>ケイタイ</t>
    </rPh>
    <rPh sb="6" eb="8">
      <t>センジュウ</t>
    </rPh>
    <rPh sb="9" eb="11">
      <t>ケンム</t>
    </rPh>
    <rPh sb="12" eb="14">
      <t>ジョウキン</t>
    </rPh>
    <rPh sb="15" eb="18">
      <t>ヒジョウキン</t>
    </rPh>
    <phoneticPr fontId="9"/>
  </si>
  <si>
    <t>資格証の提出有無</t>
    <rPh sb="0" eb="2">
      <t>シカク</t>
    </rPh>
    <rPh sb="2" eb="3">
      <t>ショウ</t>
    </rPh>
    <rPh sb="4" eb="6">
      <t>テイシュツ</t>
    </rPh>
    <rPh sb="6" eb="8">
      <t>ウム</t>
    </rPh>
    <phoneticPr fontId="9"/>
  </si>
  <si>
    <t>基準・
加配職員</t>
    <rPh sb="0" eb="2">
      <t>キジュン</t>
    </rPh>
    <rPh sb="4" eb="6">
      <t>カハイ</t>
    </rPh>
    <rPh sb="6" eb="8">
      <t>ショクイン</t>
    </rPh>
    <phoneticPr fontId="9"/>
  </si>
  <si>
    <r>
      <rPr>
        <b/>
        <sz val="10"/>
        <color rgb="FFFF0000"/>
        <rFont val="ＭＳ ゴシック"/>
        <family val="3"/>
        <charset val="128"/>
      </rPr>
      <t>福祉専門職加算</t>
    </r>
    <r>
      <rPr>
        <sz val="10"/>
        <color rgb="FFFF0000"/>
        <rFont val="ＭＳ ゴシック"/>
        <family val="3"/>
        <charset val="128"/>
      </rPr>
      <t>（資格）</t>
    </r>
    <rPh sb="0" eb="2">
      <t>フクシ</t>
    </rPh>
    <rPh sb="2" eb="4">
      <t>センモン</t>
    </rPh>
    <rPh sb="4" eb="5">
      <t>ショク</t>
    </rPh>
    <rPh sb="5" eb="7">
      <t>カサン</t>
    </rPh>
    <rPh sb="8" eb="10">
      <t>シカク</t>
    </rPh>
    <phoneticPr fontId="9"/>
  </si>
  <si>
    <t>◆２
児童指導員等加配加算対象者</t>
    <rPh sb="3" eb="5">
      <t>ジドウ</t>
    </rPh>
    <rPh sb="5" eb="8">
      <t>シドウイン</t>
    </rPh>
    <rPh sb="8" eb="9">
      <t>トウ</t>
    </rPh>
    <rPh sb="9" eb="11">
      <t>カハイ</t>
    </rPh>
    <rPh sb="11" eb="13">
      <t>カサン</t>
    </rPh>
    <rPh sb="13" eb="15">
      <t>タイショウ</t>
    </rPh>
    <rPh sb="15" eb="16">
      <t>シャ</t>
    </rPh>
    <phoneticPr fontId="9"/>
  </si>
  <si>
    <t>◆３
専門的支援体制加算対象者</t>
    <rPh sb="3" eb="12">
      <t>センモンテキシエンタイセイカサン</t>
    </rPh>
    <rPh sb="12" eb="14">
      <t>タイショウ</t>
    </rPh>
    <rPh sb="14" eb="15">
      <t>シャ</t>
    </rPh>
    <phoneticPr fontId="141"/>
  </si>
  <si>
    <t>◆５
強度行動障害支援者養成研修</t>
    <rPh sb="3" eb="5">
      <t>キョウド</t>
    </rPh>
    <rPh sb="5" eb="7">
      <t>コウドウ</t>
    </rPh>
    <rPh sb="7" eb="9">
      <t>ショウガイ</t>
    </rPh>
    <rPh sb="9" eb="12">
      <t>シエンシャ</t>
    </rPh>
    <rPh sb="12" eb="14">
      <t>ヨウセイ</t>
    </rPh>
    <rPh sb="14" eb="16">
      <t>ケンシュウ</t>
    </rPh>
    <phoneticPr fontId="141"/>
  </si>
  <si>
    <t>育児介護等時短届出日</t>
    <rPh sb="0" eb="2">
      <t>イクジ</t>
    </rPh>
    <rPh sb="2" eb="4">
      <t>カイゴ</t>
    </rPh>
    <rPh sb="4" eb="5">
      <t>トウ</t>
    </rPh>
    <rPh sb="5" eb="7">
      <t>ジタン</t>
    </rPh>
    <rPh sb="7" eb="9">
      <t>トドケデ</t>
    </rPh>
    <rPh sb="9" eb="10">
      <t>ビ</t>
    </rPh>
    <phoneticPr fontId="9"/>
  </si>
  <si>
    <t>第１週</t>
    <rPh sb="0" eb="1">
      <t>ダイ</t>
    </rPh>
    <rPh sb="2" eb="3">
      <t>シュウ</t>
    </rPh>
    <phoneticPr fontId="9"/>
  </si>
  <si>
    <t>第２週</t>
    <rPh sb="0" eb="1">
      <t>ダイ</t>
    </rPh>
    <rPh sb="2" eb="3">
      <t>シュウ</t>
    </rPh>
    <phoneticPr fontId="9"/>
  </si>
  <si>
    <t>第３週</t>
    <rPh sb="0" eb="1">
      <t>ダイ</t>
    </rPh>
    <rPh sb="2" eb="3">
      <t>シュウ</t>
    </rPh>
    <phoneticPr fontId="9"/>
  </si>
  <si>
    <t>第４週</t>
    <rPh sb="0" eb="1">
      <t>ダイ</t>
    </rPh>
    <rPh sb="2" eb="3">
      <t>シュウ</t>
    </rPh>
    <phoneticPr fontId="9"/>
  </si>
  <si>
    <t>火</t>
    <rPh sb="0" eb="1">
      <t>ヒ</t>
    </rPh>
    <phoneticPr fontId="9"/>
  </si>
  <si>
    <t>水</t>
    <rPh sb="0" eb="1">
      <t>スイ</t>
    </rPh>
    <phoneticPr fontId="9"/>
  </si>
  <si>
    <t>木</t>
    <rPh sb="0" eb="1">
      <t>モク</t>
    </rPh>
    <phoneticPr fontId="9"/>
  </si>
  <si>
    <t>金</t>
    <rPh sb="0" eb="1">
      <t>キン</t>
    </rPh>
    <phoneticPr fontId="9"/>
  </si>
  <si>
    <t>土</t>
    <rPh sb="0" eb="1">
      <t>ド</t>
    </rPh>
    <phoneticPr fontId="9"/>
  </si>
  <si>
    <t>1週間に当該事業所・施設における常勤職員の勤務すべき時間数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9"/>
  </si>
  <si>
    <t>サービス提供時間</t>
    <rPh sb="4" eb="6">
      <t>テイキョウ</t>
    </rPh>
    <rPh sb="6" eb="8">
      <t>ジカン</t>
    </rPh>
    <phoneticPr fontId="9"/>
  </si>
  <si>
    <t>注１　本表はサービスの種類ごとに作成してください。（例：①児童発達支援と②保育所等訪問支援の多機能型事業所の場合、①と②それぞれのものと①と②の従業者合わせたものの3枚必要になります）</t>
    <rPh sb="0" eb="1">
      <t>チュウ</t>
    </rPh>
    <rPh sb="3" eb="4">
      <t>ホン</t>
    </rPh>
    <rPh sb="4" eb="5">
      <t>ヒョウ</t>
    </rPh>
    <rPh sb="11" eb="13">
      <t>シュルイ</t>
    </rPh>
    <rPh sb="16" eb="18">
      <t>サクセイ</t>
    </rPh>
    <rPh sb="26" eb="27">
      <t>レイ</t>
    </rPh>
    <rPh sb="29" eb="31">
      <t>ジドウ</t>
    </rPh>
    <rPh sb="31" eb="33">
      <t>ハッタツ</t>
    </rPh>
    <rPh sb="33" eb="35">
      <t>シエン</t>
    </rPh>
    <rPh sb="37" eb="43">
      <t>ホイクジョトウホウモン</t>
    </rPh>
    <rPh sb="43" eb="45">
      <t>シエン</t>
    </rPh>
    <rPh sb="46" eb="50">
      <t>タキノウガタ</t>
    </rPh>
    <rPh sb="50" eb="53">
      <t>ジギョウショ</t>
    </rPh>
    <rPh sb="54" eb="56">
      <t>バアイ</t>
    </rPh>
    <rPh sb="72" eb="75">
      <t>ジュウギョウシャ</t>
    </rPh>
    <rPh sb="75" eb="76">
      <t>ア</t>
    </rPh>
    <rPh sb="83" eb="84">
      <t>マイ</t>
    </rPh>
    <rPh sb="84" eb="86">
      <t>ヒツヨウ</t>
    </rPh>
    <phoneticPr fontId="9"/>
  </si>
  <si>
    <t>注２　資格証の提出有無欄については、提出済みの従業者は○にしてください。未提出の従業者は資格証又は実務経験証明書を添付してください。</t>
    <rPh sb="0" eb="1">
      <t>チュウ</t>
    </rPh>
    <rPh sb="11" eb="12">
      <t>ラン</t>
    </rPh>
    <phoneticPr fontId="9"/>
  </si>
  <si>
    <t>注３　基準・加配職員欄については、人員基準上の従業者を基準とし、それ以外の従業者を加配とお示しください。</t>
    <rPh sb="10" eb="11">
      <t>ラン</t>
    </rPh>
    <phoneticPr fontId="9"/>
  </si>
  <si>
    <t>注４　児童発達支援・放課後等デイサービスにあっては、その他の従業者については指導員と記載してください。</t>
    <rPh sb="0" eb="1">
      <t>チュウ</t>
    </rPh>
    <rPh sb="3" eb="5">
      <t>ジドウ</t>
    </rPh>
    <rPh sb="5" eb="7">
      <t>ハッタツ</t>
    </rPh>
    <rPh sb="7" eb="9">
      <t>シエン</t>
    </rPh>
    <rPh sb="10" eb="13">
      <t>ホウカゴ</t>
    </rPh>
    <rPh sb="13" eb="14">
      <t>トウ</t>
    </rPh>
    <rPh sb="28" eb="29">
      <t>タ</t>
    </rPh>
    <rPh sb="30" eb="33">
      <t>ジュウギョウシャ</t>
    </rPh>
    <rPh sb="38" eb="41">
      <t>シドウイン</t>
    </rPh>
    <rPh sb="42" eb="44">
      <t>キサイ</t>
    </rPh>
    <phoneticPr fontId="9"/>
  </si>
  <si>
    <t>協力医療機関について</t>
    <rPh sb="0" eb="2">
      <t>キョウリョク</t>
    </rPh>
    <rPh sb="2" eb="4">
      <t>イリョウ</t>
    </rPh>
    <rPh sb="4" eb="6">
      <t>キカン</t>
    </rPh>
    <phoneticPr fontId="9"/>
  </si>
  <si>
    <t>医療機関名</t>
    <rPh sb="0" eb="2">
      <t>イリョウ</t>
    </rPh>
    <rPh sb="2" eb="4">
      <t>キカン</t>
    </rPh>
    <rPh sb="4" eb="5">
      <t>メイ</t>
    </rPh>
    <phoneticPr fontId="9"/>
  </si>
  <si>
    <t>診療科名</t>
    <rPh sb="0" eb="2">
      <t>シンリョウ</t>
    </rPh>
    <rPh sb="2" eb="4">
      <t>カメイ</t>
    </rPh>
    <phoneticPr fontId="9"/>
  </si>
  <si>
    <t>事業所からの距離</t>
    <rPh sb="0" eb="3">
      <t>ジギョウショ</t>
    </rPh>
    <rPh sb="6" eb="8">
      <t>キョリ</t>
    </rPh>
    <phoneticPr fontId="9"/>
  </si>
  <si>
    <t>徒歩</t>
    <rPh sb="0" eb="2">
      <t>トホ</t>
    </rPh>
    <phoneticPr fontId="9"/>
  </si>
  <si>
    <t>分</t>
    <rPh sb="0" eb="1">
      <t>フン</t>
    </rPh>
    <phoneticPr fontId="9"/>
  </si>
  <si>
    <t>車</t>
    <rPh sb="0" eb="1">
      <t>クルマ</t>
    </rPh>
    <phoneticPr fontId="9"/>
  </si>
  <si>
    <t>※協定書の写しも添付してください。</t>
    <rPh sb="1" eb="4">
      <t>キョウテイショ</t>
    </rPh>
    <rPh sb="5" eb="6">
      <t>ウツ</t>
    </rPh>
    <rPh sb="8" eb="10">
      <t>テンプ</t>
    </rPh>
    <phoneticPr fontId="9"/>
  </si>
  <si>
    <t>（参考様式７）</t>
    <rPh sb="1" eb="3">
      <t>サンコウ</t>
    </rPh>
    <rPh sb="3" eb="5">
      <t>ヨウシキ</t>
    </rPh>
    <phoneticPr fontId="9"/>
  </si>
  <si>
    <t>（表）</t>
    <rPh sb="1" eb="2">
      <t>おもて</t>
    </rPh>
    <phoneticPr fontId="9" type="Hiragana" alignment="distributed"/>
  </si>
  <si>
    <t>児童福祉法第２１条の５の１５第３項各号の規定に該当しない旨の誓約書</t>
    <rPh sb="0" eb="2">
      <t>ジドウ</t>
    </rPh>
    <rPh sb="2" eb="4">
      <t>フクシ</t>
    </rPh>
    <rPh sb="4" eb="5">
      <t>ホウ</t>
    </rPh>
    <rPh sb="5" eb="6">
      <t>ダイ</t>
    </rPh>
    <rPh sb="8" eb="9">
      <t>ジョウ</t>
    </rPh>
    <rPh sb="14" eb="15">
      <t>ダイ</t>
    </rPh>
    <rPh sb="16" eb="17">
      <t>コウ</t>
    </rPh>
    <rPh sb="17" eb="19">
      <t>カクゴウ</t>
    </rPh>
    <rPh sb="20" eb="22">
      <t>キテイ</t>
    </rPh>
    <rPh sb="23" eb="25">
      <t>ガイトウ</t>
    </rPh>
    <rPh sb="28" eb="29">
      <t>ムネ</t>
    </rPh>
    <rPh sb="30" eb="33">
      <t>セイヤクショ</t>
    </rPh>
    <phoneticPr fontId="9"/>
  </si>
  <si>
    <t>名　称</t>
    <rPh sb="0" eb="1">
      <t>ナ</t>
    </rPh>
    <rPh sb="2" eb="3">
      <t>ショウ</t>
    </rPh>
    <phoneticPr fontId="9"/>
  </si>
  <si>
    <t>代表者</t>
    <rPh sb="0" eb="3">
      <t>ダイヒョウシャ</t>
    </rPh>
    <phoneticPr fontId="9"/>
  </si>
  <si>
    <t>住　所</t>
    <rPh sb="0" eb="1">
      <t>じゅう</t>
    </rPh>
    <rPh sb="2" eb="3">
      <t>しょ</t>
    </rPh>
    <phoneticPr fontId="9" type="Hiragana" alignment="distributed"/>
  </si>
  <si>
    <t>印</t>
    <rPh sb="0" eb="1">
      <t>イン</t>
    </rPh>
    <phoneticPr fontId="9"/>
  </si>
  <si>
    <t>　当法人（裏面に記載する役員等を含む。）は、下記に掲げる児童福祉法第２１条の５の１５第３項各号の規定のいずれにも該当しないことを誓約します。</t>
    <rPh sb="1" eb="2">
      <t>トウ</t>
    </rPh>
    <rPh sb="2" eb="4">
      <t>ホウジン</t>
    </rPh>
    <rPh sb="5" eb="7">
      <t>リメン</t>
    </rPh>
    <rPh sb="8" eb="10">
      <t>キサイ</t>
    </rPh>
    <rPh sb="12" eb="14">
      <t>ヤクイン</t>
    </rPh>
    <rPh sb="14" eb="15">
      <t>トウ</t>
    </rPh>
    <rPh sb="16" eb="17">
      <t>フク</t>
    </rPh>
    <rPh sb="22" eb="24">
      <t>カキ</t>
    </rPh>
    <rPh sb="25" eb="26">
      <t>カカ</t>
    </rPh>
    <rPh sb="28" eb="30">
      <t>ジドウ</t>
    </rPh>
    <rPh sb="30" eb="32">
      <t>フクシ</t>
    </rPh>
    <rPh sb="32" eb="33">
      <t>ホウ</t>
    </rPh>
    <rPh sb="33" eb="34">
      <t>ダイ</t>
    </rPh>
    <rPh sb="36" eb="37">
      <t>ジョウ</t>
    </rPh>
    <rPh sb="42" eb="43">
      <t>ダイ</t>
    </rPh>
    <rPh sb="44" eb="45">
      <t>コウ</t>
    </rPh>
    <rPh sb="45" eb="47">
      <t>カクゴウ</t>
    </rPh>
    <rPh sb="48" eb="50">
      <t>キテイ</t>
    </rPh>
    <rPh sb="56" eb="58">
      <t>ガイトウ</t>
    </rPh>
    <rPh sb="64" eb="66">
      <t>セイヤク</t>
    </rPh>
    <phoneticPr fontId="9"/>
  </si>
  <si>
    <t>記</t>
    <rPh sb="0" eb="1">
      <t>キ</t>
    </rPh>
    <phoneticPr fontId="9"/>
  </si>
  <si>
    <t>【児童福祉法第２１条の５の１５第３項各号の規定】（一部要約）</t>
    <rPh sb="1" eb="3">
      <t>ジドウ</t>
    </rPh>
    <rPh sb="3" eb="5">
      <t>フクシ</t>
    </rPh>
    <rPh sb="5" eb="6">
      <t>ホウ</t>
    </rPh>
    <rPh sb="6" eb="7">
      <t>ダイ</t>
    </rPh>
    <rPh sb="9" eb="10">
      <t>ジョウ</t>
    </rPh>
    <rPh sb="15" eb="16">
      <t>ダイ</t>
    </rPh>
    <rPh sb="17" eb="18">
      <t>コウ</t>
    </rPh>
    <rPh sb="18" eb="20">
      <t>カクゴウ</t>
    </rPh>
    <rPh sb="21" eb="23">
      <t>キテイ</t>
    </rPh>
    <rPh sb="25" eb="27">
      <t>イチブ</t>
    </rPh>
    <rPh sb="27" eb="29">
      <t>ヨウヤク</t>
    </rPh>
    <phoneticPr fontId="9"/>
  </si>
  <si>
    <t>１</t>
    <phoneticPr fontId="9"/>
  </si>
  <si>
    <t>　申請者が都道府県の条例で定める者でないとき。</t>
    <rPh sb="1" eb="4">
      <t>シンセイシャ</t>
    </rPh>
    <rPh sb="5" eb="9">
      <t>トドウフケン</t>
    </rPh>
    <rPh sb="10" eb="12">
      <t>ジョウレイ</t>
    </rPh>
    <rPh sb="13" eb="14">
      <t>サダ</t>
    </rPh>
    <rPh sb="16" eb="17">
      <t>モノ</t>
    </rPh>
    <phoneticPr fontId="9"/>
  </si>
  <si>
    <t>２</t>
    <phoneticPr fontId="9"/>
  </si>
  <si>
    <t>　当該申請に係る障害児通所支援事業所の従業者の知識及び技能並びに人員が、第２１条の５の１９第１項の都道府県の条例で定める基準を満たしていないとき。</t>
    <rPh sb="1" eb="3">
      <t>トウガイ</t>
    </rPh>
    <rPh sb="3" eb="5">
      <t>シンセイ</t>
    </rPh>
    <rPh sb="6" eb="7">
      <t>カカ</t>
    </rPh>
    <rPh sb="8" eb="11">
      <t>ショウガイジ</t>
    </rPh>
    <rPh sb="11" eb="13">
      <t>ツウショ</t>
    </rPh>
    <rPh sb="13" eb="15">
      <t>シエン</t>
    </rPh>
    <rPh sb="15" eb="17">
      <t>ジギョウ</t>
    </rPh>
    <rPh sb="17" eb="18">
      <t>トコロ</t>
    </rPh>
    <rPh sb="19" eb="22">
      <t>ジュウギョウシャ</t>
    </rPh>
    <rPh sb="23" eb="25">
      <t>チシキ</t>
    </rPh>
    <rPh sb="25" eb="26">
      <t>オヨ</t>
    </rPh>
    <rPh sb="27" eb="29">
      <t>ギノウ</t>
    </rPh>
    <rPh sb="29" eb="30">
      <t>ナラ</t>
    </rPh>
    <rPh sb="32" eb="34">
      <t>ジンイン</t>
    </rPh>
    <rPh sb="36" eb="37">
      <t>ダイ</t>
    </rPh>
    <rPh sb="39" eb="40">
      <t>ジョウ</t>
    </rPh>
    <rPh sb="45" eb="46">
      <t>ダイ</t>
    </rPh>
    <rPh sb="47" eb="48">
      <t>コウ</t>
    </rPh>
    <rPh sb="49" eb="53">
      <t>トドウフケン</t>
    </rPh>
    <rPh sb="54" eb="56">
      <t>ジョウレイ</t>
    </rPh>
    <rPh sb="57" eb="58">
      <t>サダ</t>
    </rPh>
    <rPh sb="60" eb="62">
      <t>キジュン</t>
    </rPh>
    <rPh sb="63" eb="64">
      <t>ミ</t>
    </rPh>
    <phoneticPr fontId="9"/>
  </si>
  <si>
    <t>３</t>
    <phoneticPr fontId="9"/>
  </si>
  <si>
    <t>　申請者が、第２１条の５の１９第２項の都道府県の条例で定める指定通所支援の事業の設備及び運営に関する基準に従って適正な障害児通所支援事業の運営をすることができないと認められるとき。</t>
    <rPh sb="1" eb="4">
      <t>シンセイシャ</t>
    </rPh>
    <rPh sb="6" eb="7">
      <t>ダイ</t>
    </rPh>
    <rPh sb="9" eb="10">
      <t>ジョウ</t>
    </rPh>
    <rPh sb="15" eb="16">
      <t>ダイ</t>
    </rPh>
    <rPh sb="17" eb="18">
      <t>コウ</t>
    </rPh>
    <rPh sb="19" eb="23">
      <t>トドウフケン</t>
    </rPh>
    <rPh sb="24" eb="26">
      <t>ジョウレイ</t>
    </rPh>
    <rPh sb="27" eb="28">
      <t>サダ</t>
    </rPh>
    <rPh sb="30" eb="32">
      <t>シテイ</t>
    </rPh>
    <rPh sb="32" eb="34">
      <t>ツウショ</t>
    </rPh>
    <rPh sb="34" eb="36">
      <t>シエン</t>
    </rPh>
    <rPh sb="37" eb="39">
      <t>ジギョウ</t>
    </rPh>
    <rPh sb="40" eb="42">
      <t>セツビ</t>
    </rPh>
    <rPh sb="42" eb="43">
      <t>オヨ</t>
    </rPh>
    <rPh sb="44" eb="46">
      <t>ウンエイ</t>
    </rPh>
    <rPh sb="47" eb="48">
      <t>カン</t>
    </rPh>
    <rPh sb="50" eb="52">
      <t>キジュン</t>
    </rPh>
    <rPh sb="53" eb="54">
      <t>シタガ</t>
    </rPh>
    <rPh sb="56" eb="58">
      <t>テキセイ</t>
    </rPh>
    <rPh sb="59" eb="62">
      <t>ショウガイジ</t>
    </rPh>
    <rPh sb="62" eb="64">
      <t>ツウショ</t>
    </rPh>
    <rPh sb="64" eb="66">
      <t>シエン</t>
    </rPh>
    <rPh sb="66" eb="68">
      <t>ジギョウ</t>
    </rPh>
    <rPh sb="69" eb="71">
      <t>ウンエイ</t>
    </rPh>
    <rPh sb="82" eb="83">
      <t>ミト</t>
    </rPh>
    <phoneticPr fontId="9"/>
  </si>
  <si>
    <t>４</t>
    <phoneticPr fontId="9"/>
  </si>
  <si>
    <t xml:space="preserve">　申請者が禁錮以上の刑に処せられ、その執行を終わり、又は執行を受けることがなくなるまでの者であるとき。
</t>
    <rPh sb="5" eb="7">
      <t>キンコ</t>
    </rPh>
    <phoneticPr fontId="9"/>
  </si>
  <si>
    <t>　申請者が、この法律その他国民の保健医療若しくは福祉に関する法律で政令で定めるもの（※）の規定により罰金の刑に処せられ、その執行を終わり、又は執行を受けることがなくなるまでの者であるとき。</t>
    <rPh sb="1" eb="4">
      <t>しんせいしゃ</t>
    </rPh>
    <rPh sb="8" eb="10">
      <t>ほうりつ</t>
    </rPh>
    <rPh sb="12" eb="13">
      <t>た</t>
    </rPh>
    <rPh sb="13" eb="15">
      <t>こくみん</t>
    </rPh>
    <rPh sb="16" eb="18">
      <t>ほけん</t>
    </rPh>
    <rPh sb="18" eb="20">
      <t>いりょう</t>
    </rPh>
    <rPh sb="20" eb="21">
      <t>も</t>
    </rPh>
    <rPh sb="24" eb="26">
      <t>ふくし</t>
    </rPh>
    <rPh sb="27" eb="28">
      <t>かん</t>
    </rPh>
    <rPh sb="30" eb="32">
      <t>ほうりつ</t>
    </rPh>
    <rPh sb="33" eb="35">
      <t>せいれい</t>
    </rPh>
    <rPh sb="36" eb="37">
      <t>さだ</t>
    </rPh>
    <rPh sb="45" eb="47">
      <t>きてい</t>
    </rPh>
    <rPh sb="50" eb="52">
      <t>ばっきん</t>
    </rPh>
    <rPh sb="53" eb="54">
      <t>けい</t>
    </rPh>
    <rPh sb="55" eb="56">
      <t>しょ</t>
    </rPh>
    <rPh sb="62" eb="64">
      <t>しっこう</t>
    </rPh>
    <rPh sb="65" eb="66">
      <t>お</t>
    </rPh>
    <rPh sb="69" eb="70">
      <t>また</t>
    </rPh>
    <rPh sb="71" eb="73">
      <t>しっこう</t>
    </rPh>
    <rPh sb="74" eb="75">
      <t>う</t>
    </rPh>
    <rPh sb="87" eb="88">
      <t>もの</t>
    </rPh>
    <phoneticPr fontId="9" type="Hiragana" alignment="distributed"/>
  </si>
  <si>
    <t xml:space="preserve">　（※）障害者総合支援法、身体障害者福祉法、精神保健及び精神障害者福祉に関する法律、社会福祉法、老人福祉法、社会福祉士及び介護福祉士法、介護保険法、精神保健福祉士法
</t>
    <rPh sb="7" eb="9">
      <t>ソウゴウ</t>
    </rPh>
    <phoneticPr fontId="9"/>
  </si>
  <si>
    <t>５の２</t>
    <phoneticPr fontId="9" type="Hiragana" alignment="distributed"/>
  </si>
  <si>
    <t xml:space="preserve">　申請者が、労働に関する法律の規定であつて政令で定めるもの(※)により罰金の刑に処せられ、その執行を終わり、又は執行を受けることがなくなるまでの者であるとき。 
</t>
    <phoneticPr fontId="9" type="Hiragana" alignment="distributed"/>
  </si>
  <si>
    <t>　(※)労働基準法、最低賃金法、賃金の支払の確保等に関する法律</t>
    <rPh sb="4" eb="6">
      <t>ろうどう</t>
    </rPh>
    <rPh sb="6" eb="9">
      <t>きじゅんほう</t>
    </rPh>
    <rPh sb="10" eb="12">
      <t>さいてい</t>
    </rPh>
    <rPh sb="12" eb="14">
      <t>ちんぎん</t>
    </rPh>
    <rPh sb="14" eb="15">
      <t>ほう</t>
    </rPh>
    <rPh sb="16" eb="18">
      <t>ちんぎん</t>
    </rPh>
    <rPh sb="19" eb="21">
      <t>しはらい</t>
    </rPh>
    <rPh sb="22" eb="25">
      <t>かくほとう</t>
    </rPh>
    <rPh sb="26" eb="27">
      <t>かん</t>
    </rPh>
    <rPh sb="29" eb="31">
      <t>ほうりつ</t>
    </rPh>
    <phoneticPr fontId="9" type="Hiragana" alignment="distributed"/>
  </si>
  <si>
    <t>６</t>
    <phoneticPr fontId="9" type="Hiragana" alignment="distributed"/>
  </si>
  <si>
    <t>　申請者が、第２１条の５の２４第１項又は第３３条の１８第６項の規定により指定を取り消され、その取消しの日から起算して５年を経過しない者であるとき。</t>
    <rPh sb="1" eb="3">
      <t>しんせい</t>
    </rPh>
    <rPh sb="3" eb="4">
      <t>しゃ</t>
    </rPh>
    <rPh sb="6" eb="7">
      <t>だい</t>
    </rPh>
    <rPh sb="9" eb="10">
      <t>じょう</t>
    </rPh>
    <rPh sb="15" eb="16">
      <t>だい</t>
    </rPh>
    <rPh sb="17" eb="18">
      <t>こう</t>
    </rPh>
    <rPh sb="18" eb="19">
      <t>また</t>
    </rPh>
    <rPh sb="20" eb="21">
      <t>だい</t>
    </rPh>
    <rPh sb="23" eb="24">
      <t>じょう</t>
    </rPh>
    <rPh sb="27" eb="28">
      <t>だい</t>
    </rPh>
    <rPh sb="29" eb="30">
      <t>こう</t>
    </rPh>
    <rPh sb="31" eb="33">
      <t>きてい</t>
    </rPh>
    <rPh sb="36" eb="38">
      <t>してい</t>
    </rPh>
    <rPh sb="39" eb="40">
      <t>と</t>
    </rPh>
    <rPh sb="41" eb="42">
      <t>け</t>
    </rPh>
    <rPh sb="47" eb="48">
      <t>と</t>
    </rPh>
    <rPh sb="48" eb="49">
      <t>け</t>
    </rPh>
    <rPh sb="51" eb="52">
      <t>ひ</t>
    </rPh>
    <rPh sb="54" eb="56">
      <t>きさん</t>
    </rPh>
    <rPh sb="59" eb="60">
      <t>ねん</t>
    </rPh>
    <rPh sb="61" eb="63">
      <t>けいか</t>
    </rPh>
    <rPh sb="66" eb="67">
      <t>もの</t>
    </rPh>
    <phoneticPr fontId="9" type="Hiragana" alignment="distributed"/>
  </si>
  <si>
    <t>７</t>
    <phoneticPr fontId="9"/>
  </si>
  <si>
    <t>　申請者と密接な関係を有する者が、第２１条の５の２４第１項又は第３３条の１８第６項の規定により指定を取り消され、その取消しの日から起算して５年を経過していないとき。　　　　　　　　　　　　</t>
    <phoneticPr fontId="9" type="Hiragana" alignment="distributed"/>
  </si>
  <si>
    <t>８</t>
    <phoneticPr fontId="9"/>
  </si>
  <si>
    <t>（削除）</t>
    <rPh sb="1" eb="3">
      <t>さくじょ</t>
    </rPh>
    <phoneticPr fontId="9" type="Hiragana" alignment="distributed"/>
  </si>
  <si>
    <t>９</t>
    <phoneticPr fontId="9"/>
  </si>
  <si>
    <t xml:space="preserve">　申請者が、第２１条の５の２４第１項又は第３３条の１８第６項の規定による指定の取消しの処分に係る行政手続法第１５条の規定による通知があつた日から当該処分をする日又は処分をしないことを決定する日までの間に第２１条の５の２０第４項の規定による事業の廃止の届出をした者で、当該届出の日から起算して５年を経過しないものであるとき。 
</t>
    <phoneticPr fontId="9"/>
  </si>
  <si>
    <t>10</t>
    <phoneticPr fontId="9"/>
  </si>
  <si>
    <t xml:space="preserve"> 　申請者が、第２１条の５の２２第１項の規定による検査が行われた日から聴聞決定予定日までの間に第２１条の５の２０第４項の規定による事業の廃止の届出をした者で、当該届出の日から起算して５年を経過しないものであるとき。 
</t>
    <phoneticPr fontId="9"/>
  </si>
  <si>
    <t>11</t>
    <phoneticPr fontId="9"/>
  </si>
  <si>
    <t xml:space="preserve">　第９号に規定する期間内に第２１条の５の２０第４項の規定による事業の廃止の届出があつた場合において、申請者が、同号の通知の日前６０日以内に当該事業の廃止の届出に係る法人の役員等又は当該届出に係る法人でない者の管理者であつた者で、当該届出の日から起算して５年を経過しないものであるとき。 
</t>
    <phoneticPr fontId="9"/>
  </si>
  <si>
    <t>12</t>
    <phoneticPr fontId="9" type="Hiragana" alignment="distributed"/>
  </si>
  <si>
    <t>　申請者が、指定の申請前５年以内に障害児通所支援に関し不正又は著しく不当な行為をした者であるとき。</t>
    <phoneticPr fontId="9" type="Hiragana" alignment="distributed"/>
  </si>
  <si>
    <t>13</t>
    <phoneticPr fontId="9" type="Hiragana" alignment="distributed"/>
  </si>
  <si>
    <t>　申請者が、法人で、その役員等のうちに第四号から第六号まで又は第九号から前号までのいずれかに該当する者のあるものであるとき。</t>
    <phoneticPr fontId="9" type="Hiragana" alignment="distributed"/>
  </si>
  <si>
    <t>14</t>
    <phoneticPr fontId="9" type="Hiragana" alignment="distributed"/>
  </si>
  <si>
    <t>　申請者が、法人でない者で、その管理者が第四号から第六号まで又は第九号から第十二号までのいずれかに該当する者であるとき。</t>
    <phoneticPr fontId="9" type="Hiragana" alignment="distributed"/>
  </si>
  <si>
    <t>＊必ず表裏を両面印刷により使用してください。</t>
    <rPh sb="1" eb="2">
      <t>かなら</t>
    </rPh>
    <rPh sb="3" eb="5">
      <t>ひょうり</t>
    </rPh>
    <rPh sb="6" eb="8">
      <t>りょうめん</t>
    </rPh>
    <rPh sb="8" eb="10">
      <t>いんさつ</t>
    </rPh>
    <rPh sb="13" eb="15">
      <t>しよう</t>
    </rPh>
    <phoneticPr fontId="9" type="Hiragana" alignment="distributed"/>
  </si>
  <si>
    <t>（裏）</t>
    <rPh sb="1" eb="2">
      <t>うら</t>
    </rPh>
    <phoneticPr fontId="9" type="Hiragana" alignment="distributed"/>
  </si>
  <si>
    <t>申請者（法人）名（</t>
    <phoneticPr fontId="9" type="Hiragana" alignment="distributed"/>
  </si>
  <si>
    <t>)</t>
    <phoneticPr fontId="9" type="Hiragana" alignment="distributed"/>
  </si>
  <si>
    <t>（フリガナ）</t>
    <phoneticPr fontId="9"/>
  </si>
  <si>
    <t>役職名・呼称</t>
  </si>
  <si>
    <t>住　　所</t>
    <rPh sb="0" eb="1">
      <t>（ふり</t>
    </rPh>
    <rPh sb="3" eb="4">
      <t>がな）</t>
    </rPh>
    <phoneticPr fontId="9" type="Hiragana" alignment="center"/>
  </si>
  <si>
    <t>生年月日</t>
  </si>
  <si>
    <t>管理者</t>
    <rPh sb="0" eb="3">
      <t>かんりしゃ</t>
    </rPh>
    <phoneticPr fontId="9" type="Hiragana" alignment="distributed"/>
  </si>
  <si>
    <t>注</t>
    <rPh sb="0" eb="1">
      <t>ちゅう</t>
    </rPh>
    <phoneticPr fontId="9" type="Hiragana" alignment="distributed"/>
  </si>
  <si>
    <t>　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及び事業所を管理する者について記入してください。　</t>
    <rPh sb="104" eb="106">
      <t>いじょう</t>
    </rPh>
    <phoneticPr fontId="9" type="Hiragana" alignment="distributed"/>
  </si>
  <si>
    <t>収支予算書</t>
    <phoneticPr fontId="9"/>
  </si>
  <si>
    <t>（単位：千円）</t>
    <rPh sb="1" eb="3">
      <t>タンイ</t>
    </rPh>
    <rPh sb="4" eb="6">
      <t>センエン</t>
    </rPh>
    <phoneticPr fontId="55"/>
  </si>
  <si>
    <t>合計</t>
    <rPh sb="0" eb="2">
      <t>ゴウケイ</t>
    </rPh>
    <phoneticPr fontId="55"/>
  </si>
  <si>
    <t>収入見込み</t>
    <rPh sb="0" eb="2">
      <t>シュウニュウ</t>
    </rPh>
    <rPh sb="2" eb="4">
      <t>ミコ</t>
    </rPh>
    <phoneticPr fontId="55"/>
  </si>
  <si>
    <t>利用者見込数
（１日当たり）</t>
    <rPh sb="0" eb="3">
      <t>リヨウシャ</t>
    </rPh>
    <rPh sb="3" eb="5">
      <t>ミコ</t>
    </rPh>
    <rPh sb="5" eb="6">
      <t>スウ</t>
    </rPh>
    <rPh sb="9" eb="10">
      <t>ニチ</t>
    </rPh>
    <rPh sb="10" eb="11">
      <t>ア</t>
    </rPh>
    <phoneticPr fontId="55"/>
  </si>
  <si>
    <t>人</t>
    <rPh sb="0" eb="1">
      <t>ニン</t>
    </rPh>
    <phoneticPr fontId="55"/>
  </si>
  <si>
    <t>開所日数</t>
    <rPh sb="0" eb="2">
      <t>カイショ</t>
    </rPh>
    <rPh sb="2" eb="4">
      <t>ニッスウ</t>
    </rPh>
    <phoneticPr fontId="55"/>
  </si>
  <si>
    <t>月延べ利用者数</t>
    <rPh sb="0" eb="1">
      <t>ツキ</t>
    </rPh>
    <rPh sb="1" eb="2">
      <t>ノ</t>
    </rPh>
    <rPh sb="3" eb="5">
      <t>リヨウ</t>
    </rPh>
    <rPh sb="5" eb="6">
      <t>モノ</t>
    </rPh>
    <rPh sb="6" eb="7">
      <t>カズ</t>
    </rPh>
    <phoneticPr fontId="55"/>
  </si>
  <si>
    <t>算定額（＊）
(１回当たり)</t>
    <rPh sb="0" eb="2">
      <t>サンテイ</t>
    </rPh>
    <rPh sb="2" eb="3">
      <t>ガク</t>
    </rPh>
    <rPh sb="9" eb="10">
      <t>カイ</t>
    </rPh>
    <phoneticPr fontId="55"/>
  </si>
  <si>
    <t>障害児
通所給付費
受入れ額</t>
    <rPh sb="0" eb="2">
      <t>ショウガイ</t>
    </rPh>
    <rPh sb="2" eb="3">
      <t>ジ</t>
    </rPh>
    <rPh sb="4" eb="6">
      <t>ツウショ</t>
    </rPh>
    <rPh sb="6" eb="8">
      <t>キュウフ</t>
    </rPh>
    <rPh sb="8" eb="9">
      <t>ヒ</t>
    </rPh>
    <rPh sb="10" eb="12">
      <t>ウケイレ</t>
    </rPh>
    <rPh sb="13" eb="14">
      <t>ガク</t>
    </rPh>
    <phoneticPr fontId="55"/>
  </si>
  <si>
    <t>合計(Ａ)</t>
    <rPh sb="0" eb="2">
      <t>ゴウケイ</t>
    </rPh>
    <phoneticPr fontId="55"/>
  </si>
  <si>
    <t>支出見込み</t>
    <rPh sb="0" eb="2">
      <t>シシュツ</t>
    </rPh>
    <rPh sb="2" eb="4">
      <t>ミコ</t>
    </rPh>
    <phoneticPr fontId="55"/>
  </si>
  <si>
    <t>人件費</t>
    <rPh sb="0" eb="3">
      <t>ジンケンヒ</t>
    </rPh>
    <phoneticPr fontId="55"/>
  </si>
  <si>
    <t>旅費、交通費</t>
    <rPh sb="0" eb="2">
      <t>リョヒ</t>
    </rPh>
    <rPh sb="3" eb="6">
      <t>コウツウヒ</t>
    </rPh>
    <phoneticPr fontId="55"/>
  </si>
  <si>
    <t>事務所賃借費</t>
    <rPh sb="0" eb="2">
      <t>ジム</t>
    </rPh>
    <rPh sb="2" eb="3">
      <t>ショ</t>
    </rPh>
    <rPh sb="3" eb="5">
      <t>チンシャク</t>
    </rPh>
    <rPh sb="5" eb="6">
      <t>ヒ</t>
    </rPh>
    <phoneticPr fontId="55"/>
  </si>
  <si>
    <t>通信費</t>
    <rPh sb="0" eb="3">
      <t>ツウシンヒ</t>
    </rPh>
    <phoneticPr fontId="55"/>
  </si>
  <si>
    <t>諸経費</t>
    <rPh sb="0" eb="3">
      <t>ショケイヒ</t>
    </rPh>
    <phoneticPr fontId="55"/>
  </si>
  <si>
    <t>合計(Ｂ)</t>
    <rPh sb="0" eb="2">
      <t>ゴウケイ</t>
    </rPh>
    <phoneticPr fontId="55"/>
  </si>
  <si>
    <t>利益(Ａ－Ｂ)</t>
    <rPh sb="0" eb="2">
      <t>リエキ</t>
    </rPh>
    <phoneticPr fontId="55"/>
  </si>
  <si>
    <t>＊　算定額　＝　（　本体報酬　＋　各種加算　）　×　地域区分の単位</t>
    <rPh sb="2" eb="4">
      <t>サンテイ</t>
    </rPh>
    <rPh sb="4" eb="5">
      <t>ガク</t>
    </rPh>
    <rPh sb="10" eb="12">
      <t>ホンタイ</t>
    </rPh>
    <rPh sb="12" eb="14">
      <t>ホウシュウ</t>
    </rPh>
    <rPh sb="17" eb="19">
      <t>カクシュ</t>
    </rPh>
    <rPh sb="19" eb="21">
      <t>カサン</t>
    </rPh>
    <rPh sb="26" eb="28">
      <t>チイキ</t>
    </rPh>
    <rPh sb="28" eb="30">
      <t>クブン</t>
    </rPh>
    <rPh sb="31" eb="33">
      <t>タンイ</t>
    </rPh>
    <phoneticPr fontId="55"/>
  </si>
  <si>
    <t>※　上記の例は、４月から事業開始の例（支出の費目は、もっと細かく記載しても可）</t>
    <rPh sb="2" eb="4">
      <t>ジョウキ</t>
    </rPh>
    <rPh sb="5" eb="6">
      <t>レイ</t>
    </rPh>
    <rPh sb="9" eb="10">
      <t>ツキ</t>
    </rPh>
    <rPh sb="12" eb="14">
      <t>ジギョウ</t>
    </rPh>
    <rPh sb="14" eb="16">
      <t>カイシ</t>
    </rPh>
    <rPh sb="17" eb="18">
      <t>レイ</t>
    </rPh>
    <rPh sb="19" eb="21">
      <t>シシュツ</t>
    </rPh>
    <rPh sb="22" eb="24">
      <t>ヒモク</t>
    </rPh>
    <rPh sb="29" eb="30">
      <t>コマ</t>
    </rPh>
    <rPh sb="32" eb="34">
      <t>キサイ</t>
    </rPh>
    <rPh sb="37" eb="38">
      <t>カ</t>
    </rPh>
    <phoneticPr fontId="55"/>
  </si>
  <si>
    <t>※　障害児通所給付費は、区市町村に請求した月の翌月末に振り込まれます。</t>
    <rPh sb="2" eb="4">
      <t>ショウガイ</t>
    </rPh>
    <rPh sb="4" eb="5">
      <t>ジ</t>
    </rPh>
    <rPh sb="5" eb="7">
      <t>ツウショ</t>
    </rPh>
    <rPh sb="7" eb="9">
      <t>キュウフ</t>
    </rPh>
    <rPh sb="9" eb="10">
      <t>ヒ</t>
    </rPh>
    <rPh sb="12" eb="16">
      <t>クシチョウソン</t>
    </rPh>
    <rPh sb="17" eb="19">
      <t>セイキュウ</t>
    </rPh>
    <rPh sb="21" eb="22">
      <t>ツキ</t>
    </rPh>
    <rPh sb="23" eb="25">
      <t>ヨクゲツ</t>
    </rPh>
    <rPh sb="25" eb="26">
      <t>マツ</t>
    </rPh>
    <rPh sb="27" eb="28">
      <t>フ</t>
    </rPh>
    <rPh sb="29" eb="30">
      <t>コ</t>
    </rPh>
    <phoneticPr fontId="55"/>
  </si>
  <si>
    <t>　　（例：４月サービス提供分は、５月に請求し、６月末に振り込まれます。）</t>
    <rPh sb="3" eb="4">
      <t>レイ</t>
    </rPh>
    <rPh sb="6" eb="7">
      <t>ツキ</t>
    </rPh>
    <rPh sb="11" eb="13">
      <t>テイキョウ</t>
    </rPh>
    <rPh sb="13" eb="14">
      <t>ブン</t>
    </rPh>
    <rPh sb="17" eb="18">
      <t>ツキ</t>
    </rPh>
    <rPh sb="19" eb="21">
      <t>セイキュウ</t>
    </rPh>
    <rPh sb="24" eb="25">
      <t>ツキ</t>
    </rPh>
    <rPh sb="25" eb="26">
      <t>マツ</t>
    </rPh>
    <rPh sb="27" eb="30">
      <t>フリコ</t>
    </rPh>
    <phoneticPr fontId="55"/>
  </si>
  <si>
    <t>※　諸経費には、消耗品費、光熱水費、車両管理費、研修費、宣伝広告費、租税公課、社会保険料、借入金返済、レンタル料等が見込まれます。</t>
    <rPh sb="2" eb="3">
      <t>ショ</t>
    </rPh>
    <rPh sb="3" eb="5">
      <t>ケイヒ</t>
    </rPh>
    <rPh sb="8" eb="10">
      <t>ショウモウ</t>
    </rPh>
    <rPh sb="10" eb="11">
      <t>ヒン</t>
    </rPh>
    <rPh sb="11" eb="12">
      <t>ヒ</t>
    </rPh>
    <rPh sb="13" eb="14">
      <t>ヒカリ</t>
    </rPh>
    <rPh sb="14" eb="15">
      <t>コウネツ</t>
    </rPh>
    <rPh sb="15" eb="16">
      <t>スイ</t>
    </rPh>
    <rPh sb="16" eb="17">
      <t>ヒ</t>
    </rPh>
    <rPh sb="18" eb="20">
      <t>シャリョウ</t>
    </rPh>
    <rPh sb="20" eb="23">
      <t>カンリヒ</t>
    </rPh>
    <rPh sb="24" eb="27">
      <t>ケンシュウヒ</t>
    </rPh>
    <rPh sb="28" eb="30">
      <t>センデン</t>
    </rPh>
    <rPh sb="30" eb="33">
      <t>コウコクヒ</t>
    </rPh>
    <rPh sb="34" eb="36">
      <t>ソゼイ</t>
    </rPh>
    <rPh sb="36" eb="38">
      <t>コウカ</t>
    </rPh>
    <rPh sb="39" eb="41">
      <t>シャカイ</t>
    </rPh>
    <rPh sb="41" eb="43">
      <t>カイホケン</t>
    </rPh>
    <rPh sb="43" eb="44">
      <t>リョウ</t>
    </rPh>
    <rPh sb="45" eb="46">
      <t>シャク</t>
    </rPh>
    <rPh sb="46" eb="48">
      <t>ニュウキン</t>
    </rPh>
    <rPh sb="48" eb="50">
      <t>ヘンサイ</t>
    </rPh>
    <rPh sb="55" eb="56">
      <t>リョウキン</t>
    </rPh>
    <rPh sb="56" eb="57">
      <t>トウ</t>
    </rPh>
    <phoneticPr fontId="55"/>
  </si>
  <si>
    <t>参考【計算の根拠となる基本情報】</t>
    <rPh sb="0" eb="2">
      <t>サンコウ</t>
    </rPh>
    <rPh sb="3" eb="5">
      <t>ケイサン</t>
    </rPh>
    <rPh sb="6" eb="8">
      <t>コンキョ</t>
    </rPh>
    <rPh sb="11" eb="13">
      <t>キホン</t>
    </rPh>
    <rPh sb="13" eb="15">
      <t>ジョウホウ</t>
    </rPh>
    <phoneticPr fontId="141"/>
  </si>
  <si>
    <t>＜給付費に関する情報整理＞</t>
    <rPh sb="1" eb="3">
      <t>キュウフ</t>
    </rPh>
    <rPh sb="3" eb="4">
      <t>ヒ</t>
    </rPh>
    <rPh sb="5" eb="6">
      <t>カン</t>
    </rPh>
    <rPh sb="8" eb="10">
      <t>ジョウホウ</t>
    </rPh>
    <rPh sb="10" eb="12">
      <t>セイリ</t>
    </rPh>
    <phoneticPr fontId="9"/>
  </si>
  <si>
    <t>地域区分</t>
    <rPh sb="0" eb="2">
      <t>チイキ</t>
    </rPh>
    <rPh sb="2" eb="4">
      <t>クブン</t>
    </rPh>
    <phoneticPr fontId="9"/>
  </si>
  <si>
    <t>区分の単位</t>
    <rPh sb="0" eb="2">
      <t>クブン</t>
    </rPh>
    <rPh sb="3" eb="5">
      <t>タンイ</t>
    </rPh>
    <phoneticPr fontId="9"/>
  </si>
  <si>
    <t>事業の種別</t>
    <rPh sb="0" eb="2">
      <t>ジギョウ</t>
    </rPh>
    <rPh sb="3" eb="5">
      <t>シュベツ</t>
    </rPh>
    <phoneticPr fontId="9"/>
  </si>
  <si>
    <t>基本単位</t>
    <rPh sb="0" eb="2">
      <t>キホン</t>
    </rPh>
    <rPh sb="2" eb="4">
      <t>タンイ</t>
    </rPh>
    <phoneticPr fontId="9"/>
  </si>
  <si>
    <t>休日単位</t>
    <rPh sb="0" eb="2">
      <t>キュウジツ</t>
    </rPh>
    <rPh sb="2" eb="4">
      <t>タンイ</t>
    </rPh>
    <phoneticPr fontId="9"/>
  </si>
  <si>
    <t>加算</t>
    <rPh sb="0" eb="2">
      <t>カサン</t>
    </rPh>
    <phoneticPr fontId="9"/>
  </si>
  <si>
    <t>処遇改善</t>
    <rPh sb="0" eb="2">
      <t>ショグウ</t>
    </rPh>
    <rPh sb="2" eb="4">
      <t>カイゼン</t>
    </rPh>
    <phoneticPr fontId="9"/>
  </si>
  <si>
    <t>別　紙</t>
    <rPh sb="0" eb="1">
      <t>ベツ</t>
    </rPh>
    <rPh sb="2" eb="3">
      <t>カミ</t>
    </rPh>
    <phoneticPr fontId="9"/>
  </si>
  <si>
    <t>社会福祉施設等における耐震化に関する調査票</t>
    <rPh sb="0" eb="2">
      <t>シャカイ</t>
    </rPh>
    <rPh sb="2" eb="4">
      <t>フクシ</t>
    </rPh>
    <rPh sb="4" eb="6">
      <t>シセツ</t>
    </rPh>
    <rPh sb="6" eb="7">
      <t>トウ</t>
    </rPh>
    <rPh sb="11" eb="13">
      <t>タイシン</t>
    </rPh>
    <rPh sb="13" eb="14">
      <t>カ</t>
    </rPh>
    <rPh sb="15" eb="16">
      <t>カン</t>
    </rPh>
    <rPh sb="18" eb="20">
      <t>チョウサ</t>
    </rPh>
    <rPh sb="20" eb="21">
      <t>ヒョウ</t>
    </rPh>
    <phoneticPr fontId="9"/>
  </si>
  <si>
    <r>
      <t>※　１施設で複数の棟がある場合は、大変恐縮ですが調査票をコピーして、</t>
    </r>
    <r>
      <rPr>
        <b/>
        <u/>
        <sz val="11"/>
        <rFont val="ＭＳ Ｐゴシック"/>
        <family val="3"/>
        <charset val="128"/>
      </rPr>
      <t>棟ごとに調査票を作成してください</t>
    </r>
    <r>
      <rPr>
        <b/>
        <sz val="11"/>
        <rFont val="ＭＳ Ｐゴシック"/>
        <family val="3"/>
        <charset val="128"/>
      </rPr>
      <t>。</t>
    </r>
    <rPh sb="3" eb="5">
      <t>シセツ</t>
    </rPh>
    <rPh sb="6" eb="8">
      <t>フクスウ</t>
    </rPh>
    <rPh sb="9" eb="10">
      <t>ムネ</t>
    </rPh>
    <rPh sb="13" eb="15">
      <t>バアイ</t>
    </rPh>
    <rPh sb="17" eb="19">
      <t>タイヘン</t>
    </rPh>
    <rPh sb="19" eb="21">
      <t>キョウシュク</t>
    </rPh>
    <rPh sb="24" eb="27">
      <t>チョウサヒョウ</t>
    </rPh>
    <rPh sb="34" eb="35">
      <t>ムネ</t>
    </rPh>
    <rPh sb="38" eb="40">
      <t>チョウサ</t>
    </rPh>
    <rPh sb="40" eb="41">
      <t>ヒョウ</t>
    </rPh>
    <rPh sb="42" eb="44">
      <t>サクセイ</t>
    </rPh>
    <phoneticPr fontId="9"/>
  </si>
  <si>
    <t>※　回答できない事情がある場合は、欄外にその旨を記入してください。</t>
    <rPh sb="2" eb="4">
      <t>カイトウ</t>
    </rPh>
    <rPh sb="8" eb="10">
      <t>ジジョウ</t>
    </rPh>
    <rPh sb="13" eb="15">
      <t>バアイ</t>
    </rPh>
    <rPh sb="17" eb="19">
      <t>ランガイ</t>
    </rPh>
    <rPh sb="22" eb="23">
      <t>ムネ</t>
    </rPh>
    <rPh sb="24" eb="26">
      <t>キニュウ</t>
    </rPh>
    <phoneticPr fontId="9"/>
  </si>
  <si>
    <t>所属団体(法人)名</t>
    <rPh sb="0" eb="2">
      <t>ショゾク</t>
    </rPh>
    <rPh sb="2" eb="4">
      <t>ダンタイ</t>
    </rPh>
    <rPh sb="5" eb="7">
      <t>ホウジン</t>
    </rPh>
    <rPh sb="8" eb="9">
      <t>メイ</t>
    </rPh>
    <phoneticPr fontId="9"/>
  </si>
  <si>
    <t>施設名</t>
    <rPh sb="0" eb="2">
      <t>シセツ</t>
    </rPh>
    <rPh sb="2" eb="3">
      <t>メイ</t>
    </rPh>
    <phoneticPr fontId="9"/>
  </si>
  <si>
    <t>電　話</t>
    <rPh sb="0" eb="1">
      <t>デン</t>
    </rPh>
    <rPh sb="2" eb="3">
      <t>ワ</t>
    </rPh>
    <phoneticPr fontId="9"/>
  </si>
  <si>
    <r>
      <t xml:space="preserve">施設種別・棟の名称
</t>
    </r>
    <r>
      <rPr>
        <sz val="10"/>
        <rFont val="ＭＳ Ｐ明朝"/>
        <family val="1"/>
        <charset val="128"/>
      </rPr>
      <t>(複数棟所有で棟名がない場合は、便宜上「Ａ棟などの呼称で区分してください。）</t>
    </r>
    <rPh sb="5" eb="6">
      <t>トウ</t>
    </rPh>
    <rPh sb="7" eb="9">
      <t>メイショウ</t>
    </rPh>
    <rPh sb="11" eb="13">
      <t>フクスウ</t>
    </rPh>
    <rPh sb="13" eb="14">
      <t>トウ</t>
    </rPh>
    <rPh sb="14" eb="16">
      <t>ショユウ</t>
    </rPh>
    <rPh sb="17" eb="18">
      <t>トウ</t>
    </rPh>
    <rPh sb="18" eb="19">
      <t>メイ</t>
    </rPh>
    <rPh sb="22" eb="24">
      <t>バアイ</t>
    </rPh>
    <rPh sb="26" eb="28">
      <t>ベンギ</t>
    </rPh>
    <rPh sb="28" eb="29">
      <t>ジョウ</t>
    </rPh>
    <rPh sb="31" eb="32">
      <t>トウ</t>
    </rPh>
    <rPh sb="35" eb="37">
      <t>コショウ</t>
    </rPh>
    <rPh sb="38" eb="40">
      <t>クブン</t>
    </rPh>
    <phoneticPr fontId="9"/>
  </si>
  <si>
    <t>施設種別　（別表から選択してください）</t>
    <rPh sb="0" eb="2">
      <t>シセツ</t>
    </rPh>
    <rPh sb="2" eb="4">
      <t>シュベツ</t>
    </rPh>
    <phoneticPr fontId="9"/>
  </si>
  <si>
    <t>棟の名称　(記入例：管理棟）</t>
    <rPh sb="0" eb="1">
      <t>トウ</t>
    </rPh>
    <rPh sb="2" eb="4">
      <t>メイショウ</t>
    </rPh>
    <rPh sb="6" eb="8">
      <t>キニュウ</t>
    </rPh>
    <rPh sb="8" eb="9">
      <t>レイ</t>
    </rPh>
    <rPh sb="10" eb="12">
      <t>カンリ</t>
    </rPh>
    <rPh sb="12" eb="13">
      <t>トウ</t>
    </rPh>
    <phoneticPr fontId="9"/>
  </si>
  <si>
    <r>
      <rPr>
        <b/>
        <sz val="11"/>
        <rFont val="ＭＳ Ｐ明朝"/>
        <family val="1"/>
        <charset val="128"/>
      </rPr>
      <t>併設施設について</t>
    </r>
    <r>
      <rPr>
        <sz val="11"/>
        <rFont val="ＭＳ Ｐ明朝"/>
        <family val="1"/>
        <charset val="128"/>
      </rPr>
      <t xml:space="preserve">
（同一建物（棟）内に他の社会福祉施設が併設されている場合や、複数のサービスを提供している場合は御記入ください。）
</t>
    </r>
    <rPh sb="10" eb="11">
      <t>ドウ</t>
    </rPh>
    <rPh sb="11" eb="12">
      <t>イチ</t>
    </rPh>
    <rPh sb="12" eb="14">
      <t>タテモノ</t>
    </rPh>
    <rPh sb="15" eb="16">
      <t>トウ</t>
    </rPh>
    <rPh sb="17" eb="18">
      <t>ナイ</t>
    </rPh>
    <rPh sb="19" eb="20">
      <t>ホカ</t>
    </rPh>
    <rPh sb="21" eb="23">
      <t>シャカイ</t>
    </rPh>
    <rPh sb="23" eb="25">
      <t>フクシ</t>
    </rPh>
    <rPh sb="25" eb="27">
      <t>シセツ</t>
    </rPh>
    <rPh sb="28" eb="30">
      <t>ヘイセツ</t>
    </rPh>
    <rPh sb="35" eb="37">
      <t>バアイ</t>
    </rPh>
    <rPh sb="39" eb="41">
      <t>フクスウ</t>
    </rPh>
    <rPh sb="47" eb="49">
      <t>テイキョウ</t>
    </rPh>
    <rPh sb="53" eb="55">
      <t>バアイ</t>
    </rPh>
    <rPh sb="56" eb="57">
      <t>ゴ</t>
    </rPh>
    <rPh sb="57" eb="59">
      <t>キニュウ</t>
    </rPh>
    <phoneticPr fontId="9"/>
  </si>
  <si>
    <t>施設名称</t>
    <rPh sb="0" eb="2">
      <t>シセツ</t>
    </rPh>
    <rPh sb="2" eb="4">
      <t>メイショウ</t>
    </rPh>
    <phoneticPr fontId="9"/>
  </si>
  <si>
    <t>―</t>
    <phoneticPr fontId="9"/>
  </si>
  <si>
    <t>※書ききれない場合は、裏面欄外に御記入ください。</t>
    <rPh sb="13" eb="15">
      <t>ランガイ</t>
    </rPh>
    <phoneticPr fontId="9"/>
  </si>
  <si>
    <t>③</t>
    <phoneticPr fontId="9"/>
  </si>
  <si>
    <r>
      <rPr>
        <b/>
        <sz val="11"/>
        <rFont val="ＭＳ Ｐ明朝"/>
        <family val="1"/>
        <charset val="128"/>
      </rPr>
      <t>施設について</t>
    </r>
    <r>
      <rPr>
        <sz val="11"/>
        <rFont val="ＭＳ Ｐ明朝"/>
        <family val="1"/>
        <charset val="128"/>
      </rPr>
      <t xml:space="preserve">
（Ａ～Ｇについて御回答ください）</t>
    </r>
    <phoneticPr fontId="9"/>
  </si>
  <si>
    <t>Ａ</t>
    <phoneticPr fontId="9"/>
  </si>
  <si>
    <t>Ｂ</t>
    <phoneticPr fontId="9"/>
  </si>
  <si>
    <t>　建物の構造</t>
    <phoneticPr fontId="9"/>
  </si>
  <si>
    <t>1.　木造</t>
    <rPh sb="3" eb="5">
      <t>モクゾウ</t>
    </rPh>
    <phoneticPr fontId="9"/>
  </si>
  <si>
    <t>2.　鉄筋ｺﾝｸﾘｰﾄ構造（RC）</t>
    <rPh sb="3" eb="5">
      <t>テッキン</t>
    </rPh>
    <rPh sb="11" eb="13">
      <t>コウゾウ</t>
    </rPh>
    <phoneticPr fontId="9"/>
  </si>
  <si>
    <t>3.　鉄骨構造（Ｓ）</t>
    <rPh sb="3" eb="5">
      <t>テッコツ</t>
    </rPh>
    <rPh sb="5" eb="7">
      <t>コウゾウ</t>
    </rPh>
    <phoneticPr fontId="9"/>
  </si>
  <si>
    <t>4.　鉄骨鉄筋ｺﾝｸﾘｰﾄ構造（SRC）</t>
    <rPh sb="3" eb="5">
      <t>テッコツ</t>
    </rPh>
    <rPh sb="5" eb="7">
      <t>テッキン</t>
    </rPh>
    <rPh sb="13" eb="15">
      <t>コウゾウ</t>
    </rPh>
    <phoneticPr fontId="9"/>
  </si>
  <si>
    <t>5.　その他　（　　　　　　　　　　　　）</t>
    <rPh sb="5" eb="6">
      <t>タ</t>
    </rPh>
    <phoneticPr fontId="9"/>
  </si>
  <si>
    <t>Ｃ</t>
    <phoneticPr fontId="9"/>
  </si>
  <si>
    <t>　建物が竣工（完成）した年</t>
    <rPh sb="7" eb="9">
      <t>カンセイ</t>
    </rPh>
    <phoneticPr fontId="9"/>
  </si>
  <si>
    <t>　昭和　　　　　　年　　　　　　月</t>
    <phoneticPr fontId="9"/>
  </si>
  <si>
    <r>
      <rPr>
        <b/>
        <sz val="11"/>
        <rFont val="ＭＳ Ｐ明朝"/>
        <family val="1"/>
        <charset val="128"/>
      </rPr>
      <t>昭和５７年１月１日以降</t>
    </r>
    <r>
      <rPr>
        <sz val="11"/>
        <rFont val="ＭＳ Ｐ明朝"/>
        <family val="1"/>
        <charset val="128"/>
      </rPr>
      <t>　</t>
    </r>
    <rPh sb="4" eb="5">
      <t>ネン</t>
    </rPh>
    <rPh sb="6" eb="7">
      <t>ガツ</t>
    </rPh>
    <rPh sb="8" eb="9">
      <t>ニチ</t>
    </rPh>
    <rPh sb="9" eb="11">
      <t>イコウ</t>
    </rPh>
    <phoneticPr fontId="9"/>
  </si>
  <si>
    <t>→　終了</t>
    <rPh sb="2" eb="4">
      <t>シュウリョウ</t>
    </rPh>
    <phoneticPr fontId="9"/>
  </si>
  <si>
    <t>Ｄ</t>
    <phoneticPr fontId="9"/>
  </si>
  <si>
    <r>
      <t>　建物の自己所有・賃貸の別　（</t>
    </r>
    <r>
      <rPr>
        <sz val="9"/>
        <rFont val="ＭＳ Ｐ明朝"/>
        <family val="1"/>
        <charset val="128"/>
      </rPr>
      <t>無償貸与物件は賃貸</t>
    </r>
    <r>
      <rPr>
        <sz val="11"/>
        <rFont val="ＭＳ Ｐ明朝"/>
        <family val="1"/>
        <charset val="128"/>
      </rPr>
      <t>）</t>
    </r>
    <rPh sb="1" eb="3">
      <t>タテモノ</t>
    </rPh>
    <rPh sb="4" eb="6">
      <t>ジコ</t>
    </rPh>
    <rPh sb="6" eb="8">
      <t>ショユウ</t>
    </rPh>
    <rPh sb="9" eb="11">
      <t>チンタイ</t>
    </rPh>
    <rPh sb="12" eb="13">
      <t>ベツ</t>
    </rPh>
    <rPh sb="15" eb="17">
      <t>ムショウ</t>
    </rPh>
    <rPh sb="17" eb="19">
      <t>タイヨ</t>
    </rPh>
    <rPh sb="19" eb="21">
      <t>ブッケン</t>
    </rPh>
    <rPh sb="22" eb="24">
      <t>チンタイ</t>
    </rPh>
    <phoneticPr fontId="9"/>
  </si>
  <si>
    <t>Ｅ</t>
    <phoneticPr fontId="9"/>
  </si>
  <si>
    <r>
      <t>　建物の階数</t>
    </r>
    <r>
      <rPr>
        <sz val="11"/>
        <rFont val="ＭＳ Ｐ明朝"/>
        <family val="1"/>
        <charset val="128"/>
      </rPr>
      <t/>
    </r>
    <rPh sb="1" eb="3">
      <t>タテモノ</t>
    </rPh>
    <rPh sb="4" eb="6">
      <t>カイスウ</t>
    </rPh>
    <phoneticPr fontId="9"/>
  </si>
  <si>
    <t>Ｆ</t>
    <phoneticPr fontId="9"/>
  </si>
  <si>
    <r>
      <t>　建物の延べ床面積　（</t>
    </r>
    <r>
      <rPr>
        <sz val="9"/>
        <rFont val="ＭＳ Ｐ明朝"/>
        <family val="1"/>
        <charset val="128"/>
      </rPr>
      <t>ビル一室等使用の場合は、上段に施設面積、下段に建物総面積</t>
    </r>
    <r>
      <rPr>
        <sz val="11"/>
        <rFont val="ＭＳ Ｐ明朝"/>
        <family val="1"/>
        <charset val="128"/>
      </rPr>
      <t>）</t>
    </r>
    <phoneticPr fontId="9"/>
  </si>
  <si>
    <t>施設面積</t>
    <rPh sb="0" eb="2">
      <t>シセツ</t>
    </rPh>
    <rPh sb="2" eb="4">
      <t>メンセキ</t>
    </rPh>
    <phoneticPr fontId="9"/>
  </si>
  <si>
    <t xml:space="preserve">㎡ </t>
    <phoneticPr fontId="9"/>
  </si>
  <si>
    <t>建物総面積</t>
    <rPh sb="0" eb="2">
      <t>タテモノ</t>
    </rPh>
    <rPh sb="2" eb="5">
      <t>ソウメンセキ</t>
    </rPh>
    <phoneticPr fontId="9"/>
  </si>
  <si>
    <t>Ｇ</t>
    <phoneticPr fontId="9"/>
  </si>
  <si>
    <t>　増改築の有無　</t>
    <phoneticPr fontId="9"/>
  </si>
  <si>
    <t>④</t>
    <phoneticPr fontId="9"/>
  </si>
  <si>
    <r>
      <rPr>
        <b/>
        <sz val="11"/>
        <rFont val="ＭＳ Ｐ明朝"/>
        <family val="1"/>
        <charset val="128"/>
      </rPr>
      <t>耐震診断の実施状況
について</t>
    </r>
    <r>
      <rPr>
        <sz val="11"/>
        <rFont val="ＭＳ Ｐ明朝"/>
        <family val="1"/>
        <charset val="128"/>
      </rPr>
      <t xml:space="preserve">
（Ａ・Ｂのいずれかにチェック</t>
    </r>
    <r>
      <rPr>
        <sz val="11"/>
        <rFont val="ＭＳ 明朝"/>
        <family val="1"/>
        <charset val="128"/>
      </rPr>
      <t>☑</t>
    </r>
    <r>
      <rPr>
        <sz val="11"/>
        <rFont val="ＭＳ Ｐ明朝"/>
        <family val="1"/>
        <charset val="128"/>
      </rPr>
      <t>をしてください）</t>
    </r>
    <rPh sb="0" eb="2">
      <t>タイシン</t>
    </rPh>
    <rPh sb="2" eb="4">
      <t>シンダン</t>
    </rPh>
    <rPh sb="5" eb="7">
      <t>ジッシ</t>
    </rPh>
    <phoneticPr fontId="9"/>
  </si>
  <si>
    <t>　耐震診断実施済み</t>
    <rPh sb="1" eb="3">
      <t>タイシン</t>
    </rPh>
    <rPh sb="3" eb="5">
      <t>シンダン</t>
    </rPh>
    <rPh sb="5" eb="7">
      <t>ジッシ</t>
    </rPh>
    <rPh sb="7" eb="8">
      <t>ズ</t>
    </rPh>
    <phoneticPr fontId="9"/>
  </si>
  <si>
    <t>※Ｉｗ値（木造）・Ｉｓ値（非木造）は、階ごと等複数算出されている場合、全ての値を記載してください。</t>
    <rPh sb="3" eb="4">
      <t>チ</t>
    </rPh>
    <rPh sb="5" eb="7">
      <t>モクゾウ</t>
    </rPh>
    <rPh sb="13" eb="14">
      <t>ヒ</t>
    </rPh>
    <rPh sb="14" eb="16">
      <t>モクゾウ</t>
    </rPh>
    <rPh sb="19" eb="20">
      <t>カイ</t>
    </rPh>
    <rPh sb="22" eb="23">
      <t>トウ</t>
    </rPh>
    <rPh sb="23" eb="25">
      <t>フクスウ</t>
    </rPh>
    <rPh sb="25" eb="27">
      <t>サンシュツ</t>
    </rPh>
    <rPh sb="32" eb="34">
      <t>バアイ</t>
    </rPh>
    <rPh sb="35" eb="36">
      <t>スベ</t>
    </rPh>
    <rPh sb="38" eb="39">
      <t>アタイ</t>
    </rPh>
    <rPh sb="40" eb="42">
      <t>キサイ</t>
    </rPh>
    <phoneticPr fontId="9"/>
  </si>
  <si>
    <t>　Ｉｗ値・Ｉｓ値：</t>
    <rPh sb="3" eb="4">
      <t>チ</t>
    </rPh>
    <rPh sb="7" eb="8">
      <t>チ</t>
    </rPh>
    <phoneticPr fontId="9"/>
  </si>
  <si>
    <t>→　⑤へ</t>
    <phoneticPr fontId="9"/>
  </si>
  <si>
    <t>　耐震診断未実施</t>
    <rPh sb="1" eb="3">
      <t>タイシン</t>
    </rPh>
    <rPh sb="3" eb="5">
      <t>シンダン</t>
    </rPh>
    <rPh sb="5" eb="8">
      <t>ミジッシ</t>
    </rPh>
    <phoneticPr fontId="9"/>
  </si>
  <si>
    <t>→　⑥へ</t>
    <phoneticPr fontId="9"/>
  </si>
  <si>
    <t>⇒裏面へ</t>
    <rPh sb="1" eb="3">
      <t>ウラメン</t>
    </rPh>
    <phoneticPr fontId="9"/>
  </si>
  <si>
    <t>⑤</t>
    <phoneticPr fontId="9"/>
  </si>
  <si>
    <r>
      <rPr>
        <b/>
        <sz val="11"/>
        <rFont val="ＭＳ Ｐ明朝"/>
        <family val="1"/>
        <charset val="128"/>
      </rPr>
      <t>耐震診断の結果と耐震化の実施状況について</t>
    </r>
    <r>
      <rPr>
        <sz val="11"/>
        <rFont val="ＭＳ Ｐ明朝"/>
        <family val="1"/>
        <charset val="128"/>
      </rPr>
      <t xml:space="preserve">
（Ａ・Ｂのいずれかにチェック</t>
    </r>
    <r>
      <rPr>
        <sz val="11"/>
        <rFont val="ＭＳ 明朝"/>
        <family val="1"/>
        <charset val="128"/>
      </rPr>
      <t>☑</t>
    </r>
    <r>
      <rPr>
        <sz val="11"/>
        <rFont val="ＭＳ Ｐ明朝"/>
        <family val="1"/>
        <charset val="128"/>
      </rPr>
      <t>をしてください）</t>
    </r>
    <rPh sb="0" eb="2">
      <t>タイシン</t>
    </rPh>
    <rPh sb="2" eb="4">
      <t>シンダン</t>
    </rPh>
    <rPh sb="5" eb="7">
      <t>ケッカ</t>
    </rPh>
    <rPh sb="8" eb="11">
      <t>タイシンカ</t>
    </rPh>
    <rPh sb="12" eb="14">
      <t>ジッシ</t>
    </rPh>
    <rPh sb="14" eb="16">
      <t>ジョウキョウ</t>
    </rPh>
    <phoneticPr fontId="9"/>
  </si>
  <si>
    <t>　耐震診断の結果、耐震化は不要</t>
    <phoneticPr fontId="9"/>
  </si>
  <si>
    <t>　　（全ての階において、木造:Ｉｗ値１．1以上、非木造：Ｉｓ値０．7以上）</t>
    <rPh sb="3" eb="4">
      <t>スベ</t>
    </rPh>
    <rPh sb="6" eb="7">
      <t>カイ</t>
    </rPh>
    <rPh sb="12" eb="14">
      <t>モクゾウ</t>
    </rPh>
    <rPh sb="17" eb="18">
      <t>チ</t>
    </rPh>
    <rPh sb="21" eb="23">
      <t>イジョウ</t>
    </rPh>
    <rPh sb="24" eb="25">
      <t>ヒ</t>
    </rPh>
    <rPh sb="25" eb="27">
      <t>モクゾウ</t>
    </rPh>
    <rPh sb="30" eb="31">
      <t>チ</t>
    </rPh>
    <rPh sb="34" eb="36">
      <t>イジョウ</t>
    </rPh>
    <phoneticPr fontId="9"/>
  </si>
  <si>
    <t>　耐震診断の結果、耐震化が必要（いずれかの階で、Iw値が1.1未満又はIs値0.7未満）</t>
    <rPh sb="13" eb="15">
      <t>ヒツヨウ</t>
    </rPh>
    <rPh sb="21" eb="22">
      <t>カイ</t>
    </rPh>
    <rPh sb="26" eb="27">
      <t>チ</t>
    </rPh>
    <rPh sb="31" eb="33">
      <t>ミマン</t>
    </rPh>
    <rPh sb="33" eb="34">
      <t>マタ</t>
    </rPh>
    <rPh sb="37" eb="38">
      <t>アタイ</t>
    </rPh>
    <rPh sb="41" eb="43">
      <t>ミマン</t>
    </rPh>
    <phoneticPr fontId="9"/>
  </si>
  <si>
    <r>
      <t>　耐震化の実施状況　：　</t>
    </r>
    <r>
      <rPr>
        <u/>
        <sz val="11"/>
        <color rgb="FF000000"/>
        <rFont val="ＭＳ Ｐ明朝"/>
        <family val="1"/>
        <charset val="128"/>
      </rPr>
      <t>１～４の中から、あてはまる</t>
    </r>
    <r>
      <rPr>
        <u/>
        <sz val="11"/>
        <color rgb="FFFF0000"/>
        <rFont val="ＭＳ Ｐ明朝"/>
        <family val="1"/>
        <charset val="128"/>
      </rPr>
      <t>項目をチェック（</t>
    </r>
    <r>
      <rPr>
        <u/>
        <sz val="11"/>
        <color rgb="FFFF0000"/>
        <rFont val="ＭＳ 明朝"/>
        <family val="1"/>
        <charset val="128"/>
      </rPr>
      <t>☑</t>
    </r>
    <r>
      <rPr>
        <u/>
        <sz val="10.8"/>
        <color rgb="FFFF0000"/>
        <rFont val="ＭＳ Ｐ明朝"/>
        <family val="1"/>
        <charset val="128"/>
      </rPr>
      <t>）</t>
    </r>
    <r>
      <rPr>
        <u/>
        <sz val="11"/>
        <color rgb="FFFF0000"/>
        <rFont val="ＭＳ Ｐ明朝"/>
        <family val="1"/>
        <charset val="128"/>
      </rPr>
      <t>してください。</t>
    </r>
    <rPh sb="1" eb="4">
      <t>タイシンカ</t>
    </rPh>
    <rPh sb="5" eb="7">
      <t>ジッシ</t>
    </rPh>
    <rPh sb="7" eb="9">
      <t>ジョウキョウ</t>
    </rPh>
    <rPh sb="16" eb="17">
      <t>ナカ</t>
    </rPh>
    <rPh sb="25" eb="27">
      <t>コウモク</t>
    </rPh>
    <phoneticPr fontId="9"/>
  </si>
  <si>
    <t>1．改修済み</t>
    <rPh sb="2" eb="4">
      <t>カイシュウ</t>
    </rPh>
    <rPh sb="4" eb="5">
      <t>ズ</t>
    </rPh>
    <phoneticPr fontId="9"/>
  </si>
  <si>
    <t>2．改修中</t>
    <rPh sb="2" eb="5">
      <t>カイシュウチュウ</t>
    </rPh>
    <phoneticPr fontId="9"/>
  </si>
  <si>
    <t>3．平成２５年度の間に耐震改修終了予定</t>
    <rPh sb="2" eb="4">
      <t>ヘイセイ</t>
    </rPh>
    <rPh sb="6" eb="8">
      <t>ネンド</t>
    </rPh>
    <rPh sb="9" eb="10">
      <t>アイダ</t>
    </rPh>
    <rPh sb="11" eb="13">
      <t>タイシン</t>
    </rPh>
    <rPh sb="13" eb="15">
      <t>カイシュウ</t>
    </rPh>
    <rPh sb="15" eb="17">
      <t>シュウリョウ</t>
    </rPh>
    <rPh sb="17" eb="19">
      <t>ヨテイ</t>
    </rPh>
    <phoneticPr fontId="9"/>
  </si>
  <si>
    <r>
      <t>4 ．</t>
    </r>
    <r>
      <rPr>
        <sz val="9"/>
        <color rgb="FF000000"/>
        <rFont val="ＭＳ Ｐ明朝"/>
        <family val="1"/>
        <charset val="128"/>
      </rPr>
      <t>その他</t>
    </r>
    <rPh sb="5" eb="6">
      <t>タ</t>
    </rPh>
    <phoneticPr fontId="9"/>
  </si>
  <si>
    <t>：</t>
    <phoneticPr fontId="9"/>
  </si>
  <si>
    <r>
      <t>ア～クの中から、最もあてはまる状況に一つ</t>
    </r>
    <r>
      <rPr>
        <u/>
        <sz val="11"/>
        <color rgb="FFFF0000"/>
        <rFont val="ＭＳ Ｐ明朝"/>
        <family val="1"/>
        <charset val="128"/>
      </rPr>
      <t>チェック（☑）</t>
    </r>
    <r>
      <rPr>
        <u/>
        <sz val="11"/>
        <color rgb="FF000000"/>
        <rFont val="ＭＳ Ｐ明朝"/>
        <family val="1"/>
        <charset val="128"/>
      </rPr>
      <t>してください。</t>
    </r>
    <rPh sb="8" eb="9">
      <t>モット</t>
    </rPh>
    <rPh sb="15" eb="17">
      <t>ジョウキョウ</t>
    </rPh>
    <rPh sb="18" eb="19">
      <t>ヒト</t>
    </rPh>
    <phoneticPr fontId="9"/>
  </si>
  <si>
    <t>ア.　地方自治体において、耐震工事経費確保困難</t>
    <phoneticPr fontId="9"/>
  </si>
  <si>
    <t>ウ.　改築のための土地確保が困難</t>
    <rPh sb="3" eb="5">
      <t>カイチク</t>
    </rPh>
    <rPh sb="9" eb="11">
      <t>トチ</t>
    </rPh>
    <rPh sb="11" eb="13">
      <t>カクホ</t>
    </rPh>
    <rPh sb="14" eb="16">
      <t>コンナン</t>
    </rPh>
    <phoneticPr fontId="9"/>
  </si>
  <si>
    <t>エ.　関係者間の調整が困難</t>
    <rPh sb="3" eb="6">
      <t>カンケイシャ</t>
    </rPh>
    <rPh sb="6" eb="7">
      <t>カン</t>
    </rPh>
    <rPh sb="8" eb="10">
      <t>チョウセイ</t>
    </rPh>
    <rPh sb="11" eb="13">
      <t>コンナン</t>
    </rPh>
    <phoneticPr fontId="9"/>
  </si>
  <si>
    <t>オ.　平成２６年度以降、改修予定</t>
    <rPh sb="3" eb="5">
      <t>ヘイセイ</t>
    </rPh>
    <rPh sb="7" eb="9">
      <t>ネンド</t>
    </rPh>
    <rPh sb="9" eb="11">
      <t>イコウ</t>
    </rPh>
    <rPh sb="12" eb="14">
      <t>カイシュウ</t>
    </rPh>
    <rPh sb="14" eb="16">
      <t>ヨテイ</t>
    </rPh>
    <phoneticPr fontId="9"/>
  </si>
  <si>
    <t>カ.　施設が休止中若しくは現在、使用されていない</t>
    <rPh sb="3" eb="5">
      <t>シセツ</t>
    </rPh>
    <rPh sb="6" eb="9">
      <t>キュウシチュウ</t>
    </rPh>
    <rPh sb="9" eb="10">
      <t>モ</t>
    </rPh>
    <rPh sb="13" eb="15">
      <t>ゲンザイ</t>
    </rPh>
    <rPh sb="16" eb="18">
      <t>シヨウ</t>
    </rPh>
    <phoneticPr fontId="9"/>
  </si>
  <si>
    <t>キ.　既に耐震工事済み</t>
    <rPh sb="3" eb="4">
      <t>スデ</t>
    </rPh>
    <rPh sb="5" eb="7">
      <t>タイシン</t>
    </rPh>
    <rPh sb="7" eb="9">
      <t>コウジ</t>
    </rPh>
    <rPh sb="9" eb="10">
      <t>ズ</t>
    </rPh>
    <phoneticPr fontId="9"/>
  </si>
  <si>
    <t>ク.　その他</t>
    <rPh sb="5" eb="6">
      <t>タ</t>
    </rPh>
    <phoneticPr fontId="9"/>
  </si>
  <si>
    <t>　具体的に　：　　　　　　　　　　　　　　　　</t>
    <rPh sb="1" eb="4">
      <t>グタイテキ</t>
    </rPh>
    <phoneticPr fontId="9"/>
  </si>
  <si>
    <t>⑥</t>
    <phoneticPr fontId="9"/>
  </si>
  <si>
    <r>
      <rPr>
        <b/>
        <sz val="11"/>
        <rFont val="ＭＳ Ｐ明朝"/>
        <family val="1"/>
        <charset val="128"/>
      </rPr>
      <t>今後の耐震化予定
について</t>
    </r>
    <r>
      <rPr>
        <sz val="11"/>
        <rFont val="ＭＳ Ｐ明朝"/>
        <family val="1"/>
        <charset val="128"/>
      </rPr>
      <t xml:space="preserve">
</t>
    </r>
    <rPh sb="0" eb="2">
      <t>コンゴ</t>
    </rPh>
    <rPh sb="3" eb="6">
      <t>タイシンカ</t>
    </rPh>
    <rPh sb="6" eb="8">
      <t>ヨテイ</t>
    </rPh>
    <phoneticPr fontId="9"/>
  </si>
  <si>
    <r>
      <t>今後の耐震化予定　：　</t>
    </r>
    <r>
      <rPr>
        <u/>
        <sz val="11"/>
        <color rgb="FF000000"/>
        <rFont val="ＭＳ Ｐ明朝"/>
        <family val="1"/>
        <charset val="128"/>
      </rPr>
      <t>１～５の中から、最もあてはまるものにチェック</t>
    </r>
    <r>
      <rPr>
        <u/>
        <sz val="11"/>
        <color rgb="FF000000"/>
        <rFont val="ＭＳ 明朝"/>
        <family val="1"/>
        <charset val="128"/>
      </rPr>
      <t>☑</t>
    </r>
    <r>
      <rPr>
        <u/>
        <sz val="11"/>
        <color rgb="FF000000"/>
        <rFont val="ＭＳ Ｐ明朝"/>
        <family val="1"/>
        <charset val="128"/>
      </rPr>
      <t>してください。</t>
    </r>
    <phoneticPr fontId="9"/>
  </si>
  <si>
    <t>1．改修中</t>
    <rPh sb="2" eb="5">
      <t>カイシュウチュウ</t>
    </rPh>
    <phoneticPr fontId="9"/>
  </si>
  <si>
    <t>2．平成２５年度の間に耐震改修終了予定</t>
    <rPh sb="2" eb="4">
      <t>ヘイセイ</t>
    </rPh>
    <rPh sb="6" eb="8">
      <t>ネンド</t>
    </rPh>
    <rPh sb="9" eb="10">
      <t>アイダ</t>
    </rPh>
    <rPh sb="11" eb="13">
      <t>タイシン</t>
    </rPh>
    <rPh sb="13" eb="15">
      <t>カイシュウ</t>
    </rPh>
    <rPh sb="15" eb="17">
      <t>シュウリョウ</t>
    </rPh>
    <rPh sb="17" eb="19">
      <t>ヨテイ</t>
    </rPh>
    <phoneticPr fontId="9"/>
  </si>
  <si>
    <t>5．上記以外</t>
    <rPh sb="2" eb="4">
      <t>ジョウキ</t>
    </rPh>
    <rPh sb="4" eb="6">
      <t>イガイ</t>
    </rPh>
    <phoneticPr fontId="9"/>
  </si>
  <si>
    <r>
      <t>ア～クの中から、最もあてはまる理由を一つチェック</t>
    </r>
    <r>
      <rPr>
        <u/>
        <sz val="11"/>
        <color rgb="FF000000"/>
        <rFont val="ＭＳ 明朝"/>
        <family val="1"/>
        <charset val="128"/>
      </rPr>
      <t>☑</t>
    </r>
    <r>
      <rPr>
        <u/>
        <sz val="11"/>
        <color rgb="FF000000"/>
        <rFont val="ＭＳ Ｐ明朝"/>
        <family val="1"/>
        <charset val="128"/>
      </rPr>
      <t>してください。</t>
    </r>
    <rPh sb="8" eb="9">
      <t>モット</t>
    </rPh>
    <rPh sb="15" eb="17">
      <t>リユウ</t>
    </rPh>
    <rPh sb="18" eb="19">
      <t>ヒト</t>
    </rPh>
    <phoneticPr fontId="9"/>
  </si>
  <si>
    <t>ア.　地方自治体において、耐震工事経費確保困難</t>
    <rPh sb="3" eb="5">
      <t>チホウ</t>
    </rPh>
    <rPh sb="5" eb="8">
      <t>ジチタイ</t>
    </rPh>
    <rPh sb="13" eb="15">
      <t>タイシン</t>
    </rPh>
    <rPh sb="15" eb="17">
      <t>コウジ</t>
    </rPh>
    <rPh sb="17" eb="19">
      <t>ケイヒ</t>
    </rPh>
    <rPh sb="19" eb="21">
      <t>カクホ</t>
    </rPh>
    <rPh sb="21" eb="23">
      <t>コンナン</t>
    </rPh>
    <phoneticPr fontId="9"/>
  </si>
  <si>
    <t>イ.　法人において、耐震工事経費確保困難</t>
    <rPh sb="3" eb="5">
      <t>ホウジン</t>
    </rPh>
    <rPh sb="10" eb="12">
      <t>タイシン</t>
    </rPh>
    <rPh sb="12" eb="14">
      <t>コウジ</t>
    </rPh>
    <rPh sb="14" eb="16">
      <t>ケイヒ</t>
    </rPh>
    <rPh sb="16" eb="18">
      <t>カクホ</t>
    </rPh>
    <rPh sb="18" eb="20">
      <t>コンナン</t>
    </rPh>
    <phoneticPr fontId="9"/>
  </si>
  <si>
    <t>Ｅメールアドレスの登録　（情報提供用・ＷＡＭ　ＮＥＴ登録用）</t>
    <phoneticPr fontId="9"/>
  </si>
  <si>
    <t>都内で指定を受けている障害児通所支援事業所につきましては以下のＥメールアドレスの登録が必要です。</t>
    <rPh sb="28" eb="30">
      <t>イカ</t>
    </rPh>
    <rPh sb="40" eb="42">
      <t>トウロク</t>
    </rPh>
    <rPh sb="43" eb="45">
      <t>ヒツヨウ</t>
    </rPh>
    <phoneticPr fontId="9"/>
  </si>
  <si>
    <t>Ｅメールアドレス</t>
    <phoneticPr fontId="9"/>
  </si>
  <si>
    <t>目　的</t>
    <rPh sb="0" eb="1">
      <t>メ</t>
    </rPh>
    <rPh sb="2" eb="3">
      <t>テキ</t>
    </rPh>
    <phoneticPr fontId="9"/>
  </si>
  <si>
    <t>【１】事業所</t>
    <phoneticPr fontId="9"/>
  </si>
  <si>
    <t>国からの通知等（例：報酬改定など）の情報提供用</t>
    <rPh sb="22" eb="23">
      <t>ヨウ</t>
    </rPh>
    <phoneticPr fontId="9"/>
  </si>
  <si>
    <t>【２】法人</t>
    <rPh sb="3" eb="5">
      <t>ホウジン</t>
    </rPh>
    <phoneticPr fontId="9"/>
  </si>
  <si>
    <t>ＷＡＭ　ＮＥＴへの登録用</t>
    <rPh sb="9" eb="11">
      <t>トウロク</t>
    </rPh>
    <rPh sb="11" eb="12">
      <t>ヨウ</t>
    </rPh>
    <phoneticPr fontId="9"/>
  </si>
  <si>
    <r>
      <t>◆児童福祉法の改正により、平成３０年４月から障害児通所支援事業等の情報公表制度が創設されました。これは、障害児通所支援事業等の施設・事業者が、事業所等の所在地等の基本情報や苦情対応の状況等の運営情報等を都道府県に報告し、都道府県が確認後に公表する制度です。</t>
    </r>
    <r>
      <rPr>
        <sz val="11"/>
        <color rgb="FFFF0000"/>
        <rFont val="游ゴシック"/>
        <family val="3"/>
        <charset val="128"/>
      </rPr>
      <t>（また、令和6年4月の報酬改定で情報公表未報告減算が新設されました。）</t>
    </r>
    <r>
      <rPr>
        <sz val="11"/>
        <rFont val="游ゴシック"/>
        <family val="3"/>
        <charset val="128"/>
      </rPr>
      <t xml:space="preserve">
　なお、回答いただいたメールアドレスの情報は、東京都から独立行政法人福祉医療機構に提供させていただきますので、あらかじめ御了承の上、御回答いただきますようお願いします。</t>
    </r>
    <rPh sb="132" eb="134">
      <t>レイワ</t>
    </rPh>
    <rPh sb="135" eb="136">
      <t>ネン</t>
    </rPh>
    <rPh sb="137" eb="138">
      <t>ガツ</t>
    </rPh>
    <rPh sb="139" eb="141">
      <t>ホウシュウ</t>
    </rPh>
    <rPh sb="141" eb="143">
      <t>カイテイ</t>
    </rPh>
    <rPh sb="144" eb="146">
      <t>ジョウホウ</t>
    </rPh>
    <rPh sb="146" eb="148">
      <t>コウヒョウ</t>
    </rPh>
    <rPh sb="148" eb="151">
      <t>ミホウコク</t>
    </rPh>
    <rPh sb="151" eb="153">
      <t>ゲンサン</t>
    </rPh>
    <rPh sb="154" eb="156">
      <t>シンセツ</t>
    </rPh>
    <phoneticPr fontId="9"/>
  </si>
  <si>
    <t>★既に情報公表制度に登録済の法人は法人のＥメールアドレスの登録は不要です。</t>
    <phoneticPr fontId="9"/>
  </si>
  <si>
    <t>※ご注意※</t>
    <rPh sb="2" eb="4">
      <t>チュウイ</t>
    </rPh>
    <phoneticPr fontId="9"/>
  </si>
  <si>
    <r>
      <t>(お間違えのないよう、正確に記入してください。)
◆事業所・法人のアドレスとしての登録になりますので、個人のアドレスではなく、必ず</t>
    </r>
    <r>
      <rPr>
        <u val="double"/>
        <sz val="11"/>
        <rFont val="游ゴシック"/>
        <family val="3"/>
        <charset val="128"/>
      </rPr>
      <t>組織のアドレス</t>
    </r>
    <r>
      <rPr>
        <sz val="11"/>
        <rFont val="游ゴシック"/>
        <family val="3"/>
        <charset val="128"/>
      </rPr>
      <t>を登録してください。
◆Ｅメールアドレスが変わったときは、速やかに登録の変更をお願いします</t>
    </r>
    <phoneticPr fontId="9"/>
  </si>
  <si>
    <t>【１】</t>
    <phoneticPr fontId="9"/>
  </si>
  <si>
    <t>指定年月日</t>
    <rPh sb="0" eb="2">
      <t>シテイ</t>
    </rPh>
    <rPh sb="2" eb="5">
      <t>ネンガッピ</t>
    </rPh>
    <phoneticPr fontId="9"/>
  </si>
  <si>
    <t>事業種別</t>
    <rPh sb="0" eb="2">
      <t>ジギョウ</t>
    </rPh>
    <rPh sb="2" eb="3">
      <t>シュ</t>
    </rPh>
    <rPh sb="3" eb="4">
      <t>ベツ</t>
    </rPh>
    <phoneticPr fontId="9"/>
  </si>
  <si>
    <t>【２】</t>
    <phoneticPr fontId="9"/>
  </si>
  <si>
    <t>第１５号様式</t>
    <rPh sb="0" eb="1">
      <t>ダイ</t>
    </rPh>
    <rPh sb="3" eb="4">
      <t>ゴウ</t>
    </rPh>
    <rPh sb="4" eb="6">
      <t>ヨウシキ</t>
    </rPh>
    <phoneticPr fontId="9"/>
  </si>
  <si>
    <t>児童福祉法に基づく業務管理体制の整備に関する事項の届出書</t>
    <rPh sb="0" eb="2">
      <t>ジドウ</t>
    </rPh>
    <rPh sb="2" eb="4">
      <t>フクシ</t>
    </rPh>
    <rPh sb="4" eb="5">
      <t>ホウ</t>
    </rPh>
    <rPh sb="6" eb="7">
      <t>モト</t>
    </rPh>
    <rPh sb="9" eb="11">
      <t>ギョウム</t>
    </rPh>
    <rPh sb="11" eb="13">
      <t>カンリ</t>
    </rPh>
    <rPh sb="13" eb="15">
      <t>タイセイ</t>
    </rPh>
    <rPh sb="16" eb="18">
      <t>セイビ</t>
    </rPh>
    <rPh sb="19" eb="20">
      <t>カン</t>
    </rPh>
    <rPh sb="22" eb="24">
      <t>ジコウ</t>
    </rPh>
    <rPh sb="25" eb="28">
      <t>トドケデショ</t>
    </rPh>
    <phoneticPr fontId="9"/>
  </si>
  <si>
    <t>年　　　月　　　日</t>
    <phoneticPr fontId="9"/>
  </si>
  <si>
    <t>事業者</t>
    <rPh sb="0" eb="2">
      <t>ジギョウ</t>
    </rPh>
    <rPh sb="2" eb="3">
      <t>シャ</t>
    </rPh>
    <phoneticPr fontId="9"/>
  </si>
  <si>
    <t>（設置者）</t>
    <rPh sb="1" eb="3">
      <t>セッチ</t>
    </rPh>
    <rPh sb="3" eb="4">
      <t>シャ</t>
    </rPh>
    <phoneticPr fontId="9"/>
  </si>
  <si>
    <t>　このことについて、下記のとおり関係書類を添えて届け出ます。</t>
    <rPh sb="10" eb="12">
      <t>カキ</t>
    </rPh>
    <rPh sb="16" eb="18">
      <t>カンケイ</t>
    </rPh>
    <rPh sb="18" eb="20">
      <t>ショルイ</t>
    </rPh>
    <rPh sb="21" eb="22">
      <t>ソ</t>
    </rPh>
    <rPh sb="24" eb="25">
      <t>トド</t>
    </rPh>
    <rPh sb="26" eb="27">
      <t>デ</t>
    </rPh>
    <phoneticPr fontId="9"/>
  </si>
  <si>
    <t>事業者（法人）番号</t>
    <rPh sb="0" eb="3">
      <t>ジギョウシャ</t>
    </rPh>
    <rPh sb="4" eb="6">
      <t>ホウジン</t>
    </rPh>
    <rPh sb="7" eb="9">
      <t>バンゴウ</t>
    </rPh>
    <phoneticPr fontId="9"/>
  </si>
  <si>
    <t>１　届出の内容 　（該当の項目に○をつける）</t>
    <rPh sb="2" eb="3">
      <t>トドケ</t>
    </rPh>
    <rPh sb="3" eb="4">
      <t>デ</t>
    </rPh>
    <rPh sb="5" eb="7">
      <t>ナイヨウ</t>
    </rPh>
    <rPh sb="10" eb="12">
      <t>ガイトウ</t>
    </rPh>
    <rPh sb="13" eb="15">
      <t>コウモク</t>
    </rPh>
    <phoneticPr fontId="9"/>
  </si>
  <si>
    <t>(1)</t>
    <phoneticPr fontId="9"/>
  </si>
  <si>
    <t>法第21条の5の26第2項、第24条の19の2、第24条の38第2項関係（整備）</t>
    <rPh sb="0" eb="1">
      <t>ホウ</t>
    </rPh>
    <rPh sb="1" eb="2">
      <t>ダイ</t>
    </rPh>
    <rPh sb="4" eb="5">
      <t>ジョウ</t>
    </rPh>
    <rPh sb="10" eb="11">
      <t>ダイ</t>
    </rPh>
    <rPh sb="12" eb="13">
      <t>コウ</t>
    </rPh>
    <rPh sb="24" eb="25">
      <t>ダイ</t>
    </rPh>
    <rPh sb="27" eb="28">
      <t>ジョウ</t>
    </rPh>
    <rPh sb="31" eb="32">
      <t>ダイ</t>
    </rPh>
    <rPh sb="33" eb="34">
      <t>コウ</t>
    </rPh>
    <rPh sb="34" eb="36">
      <t>カンケイ</t>
    </rPh>
    <rPh sb="37" eb="39">
      <t>セイビ</t>
    </rPh>
    <phoneticPr fontId="9"/>
  </si>
  <si>
    <t>(2)</t>
    <phoneticPr fontId="9"/>
  </si>
  <si>
    <t>法第21条の5の26第4項、第24条の19の2、第24条の38第4項関係（区分の変更）</t>
    <rPh sb="0" eb="2">
      <t>ホウダイ</t>
    </rPh>
    <rPh sb="4" eb="5">
      <t>ジョウ</t>
    </rPh>
    <rPh sb="10" eb="11">
      <t>ダイ</t>
    </rPh>
    <rPh sb="12" eb="13">
      <t>コウ</t>
    </rPh>
    <rPh sb="14" eb="15">
      <t>ダイ</t>
    </rPh>
    <rPh sb="17" eb="18">
      <t>ジョウ</t>
    </rPh>
    <rPh sb="24" eb="25">
      <t>ダイ</t>
    </rPh>
    <rPh sb="27" eb="28">
      <t>ジョウ</t>
    </rPh>
    <rPh sb="31" eb="32">
      <t>ダイ</t>
    </rPh>
    <rPh sb="33" eb="34">
      <t>コウ</t>
    </rPh>
    <rPh sb="34" eb="36">
      <t>カンケイ</t>
    </rPh>
    <rPh sb="37" eb="39">
      <t>クブン</t>
    </rPh>
    <rPh sb="40" eb="42">
      <t>ヘンコウ</t>
    </rPh>
    <phoneticPr fontId="9"/>
  </si>
  <si>
    <t>２　　事業者（設置者）　　　</t>
    <rPh sb="3" eb="4">
      <t>コト</t>
    </rPh>
    <rPh sb="4" eb="5">
      <t>ギョウ</t>
    </rPh>
    <rPh sb="5" eb="6">
      <t>シャ</t>
    </rPh>
    <rPh sb="7" eb="9">
      <t>セッチ</t>
    </rPh>
    <rPh sb="9" eb="10">
      <t>シャ</t>
    </rPh>
    <phoneticPr fontId="9"/>
  </si>
  <si>
    <t>フ リ ガ ナ</t>
    <phoneticPr fontId="9"/>
  </si>
  <si>
    <t>名称又は氏名</t>
    <rPh sb="0" eb="2">
      <t>メイショウ</t>
    </rPh>
    <rPh sb="2" eb="3">
      <t>マタ</t>
    </rPh>
    <rPh sb="4" eb="6">
      <t>シメイ</t>
    </rPh>
    <phoneticPr fontId="9"/>
  </si>
  <si>
    <r>
      <t xml:space="preserve">住　　　所
</t>
    </r>
    <r>
      <rPr>
        <sz val="10"/>
        <rFont val="ＭＳ 明朝"/>
        <family val="1"/>
        <charset val="128"/>
      </rPr>
      <t>（主たる事務所
の所在地）</t>
    </r>
    <rPh sb="0" eb="1">
      <t>ジュウ</t>
    </rPh>
    <rPh sb="4" eb="5">
      <t>ショ</t>
    </rPh>
    <rPh sb="7" eb="8">
      <t>シュ</t>
    </rPh>
    <rPh sb="10" eb="12">
      <t>ジム</t>
    </rPh>
    <rPh sb="12" eb="13">
      <t>ショ</t>
    </rPh>
    <rPh sb="15" eb="18">
      <t>ショザイチ</t>
    </rPh>
    <phoneticPr fontId="9"/>
  </si>
  <si>
    <t>（ビルの名称等）</t>
    <rPh sb="4" eb="6">
      <t>メイショウ</t>
    </rPh>
    <rPh sb="6" eb="7">
      <t>トウ</t>
    </rPh>
    <phoneticPr fontId="9"/>
  </si>
  <si>
    <t>連　絡　先</t>
    <rPh sb="0" eb="1">
      <t>レン</t>
    </rPh>
    <rPh sb="2" eb="3">
      <t>ラク</t>
    </rPh>
    <rPh sb="4" eb="5">
      <t>サキ</t>
    </rPh>
    <phoneticPr fontId="9"/>
  </si>
  <si>
    <t>法 人 の 種 別</t>
    <rPh sb="0" eb="1">
      <t>ホウ</t>
    </rPh>
    <rPh sb="2" eb="3">
      <t>ジン</t>
    </rPh>
    <rPh sb="6" eb="7">
      <t>タネ</t>
    </rPh>
    <rPh sb="8" eb="9">
      <t>ベツ</t>
    </rPh>
    <phoneticPr fontId="9"/>
  </si>
  <si>
    <t>代表者の職名・
氏名・生年月日</t>
    <rPh sb="0" eb="3">
      <t>ダイヒョウシャ</t>
    </rPh>
    <rPh sb="4" eb="6">
      <t>ショクメイ</t>
    </rPh>
    <rPh sb="8" eb="10">
      <t>シメイ</t>
    </rPh>
    <rPh sb="11" eb="13">
      <t>セイネン</t>
    </rPh>
    <rPh sb="13" eb="15">
      <t>ガッピ</t>
    </rPh>
    <phoneticPr fontId="9"/>
  </si>
  <si>
    <t>ﾌﾘｶﾞﾅ</t>
    <phoneticPr fontId="9"/>
  </si>
  <si>
    <t>生年
月日</t>
    <rPh sb="0" eb="2">
      <t>セイネン</t>
    </rPh>
    <rPh sb="3" eb="5">
      <t>ガッピ</t>
    </rPh>
    <phoneticPr fontId="9"/>
  </si>
  <si>
    <t>氏  名</t>
    <rPh sb="0" eb="1">
      <t>シ</t>
    </rPh>
    <rPh sb="3" eb="4">
      <t>メイ</t>
    </rPh>
    <phoneticPr fontId="9"/>
  </si>
  <si>
    <t>代表者の住所</t>
    <rPh sb="0" eb="3">
      <t>ダイヒョウシャ</t>
    </rPh>
    <rPh sb="4" eb="6">
      <t>ジュウショ</t>
    </rPh>
    <phoneticPr fontId="9"/>
  </si>
  <si>
    <t>３　事業所名称等及び
　　所在地（複数ある
　　場合は別表に記入）</t>
    <rPh sb="2" eb="4">
      <t>ジギョウ</t>
    </rPh>
    <rPh sb="4" eb="5">
      <t>ショ</t>
    </rPh>
    <rPh sb="5" eb="7">
      <t>メイショウ</t>
    </rPh>
    <rPh sb="7" eb="8">
      <t>トウ</t>
    </rPh>
    <rPh sb="8" eb="9">
      <t>オヨ</t>
    </rPh>
    <rPh sb="13" eb="16">
      <t>ショザイチ</t>
    </rPh>
    <rPh sb="17" eb="19">
      <t>フクスウ</t>
    </rPh>
    <rPh sb="24" eb="26">
      <t>バアイ</t>
    </rPh>
    <rPh sb="27" eb="28">
      <t>ベツ</t>
    </rPh>
    <rPh sb="28" eb="29">
      <t>ヒョウ</t>
    </rPh>
    <rPh sb="30" eb="32">
      <t>キニュウ</t>
    </rPh>
    <phoneticPr fontId="9"/>
  </si>
  <si>
    <t>事業所名称</t>
    <rPh sb="0" eb="2">
      <t>ジギョウ</t>
    </rPh>
    <rPh sb="2" eb="3">
      <t>ショ</t>
    </rPh>
    <rPh sb="3" eb="5">
      <t>メイショウ</t>
    </rPh>
    <phoneticPr fontId="9"/>
  </si>
  <si>
    <t>事業所番号</t>
    <rPh sb="0" eb="2">
      <t>ジギョウ</t>
    </rPh>
    <rPh sb="2" eb="3">
      <t>ショ</t>
    </rPh>
    <rPh sb="3" eb="5">
      <t>バンゴウ</t>
    </rPh>
    <phoneticPr fontId="9"/>
  </si>
  <si>
    <t>ヶ</t>
    <phoneticPr fontId="9"/>
  </si>
  <si>
    <t>所</t>
    <rPh sb="0" eb="1">
      <t>ショ</t>
    </rPh>
    <phoneticPr fontId="9"/>
  </si>
  <si>
    <t>４　児童福祉法上の該当
　　する条文
　　(事業者の区分）</t>
    <rPh sb="2" eb="4">
      <t>ジドウ</t>
    </rPh>
    <rPh sb="4" eb="6">
      <t>フクシ</t>
    </rPh>
    <rPh sb="6" eb="7">
      <t>ホウ</t>
    </rPh>
    <rPh sb="16" eb="18">
      <t>ジョウブン</t>
    </rPh>
    <rPh sb="22" eb="25">
      <t>ジギョウシャ</t>
    </rPh>
    <rPh sb="26" eb="28">
      <t>クブン</t>
    </rPh>
    <phoneticPr fontId="9"/>
  </si>
  <si>
    <t>法第21条の5の26 （指定障害児通所支援事業者）</t>
    <rPh sb="16" eb="17">
      <t>ジ</t>
    </rPh>
    <rPh sb="17" eb="19">
      <t>ツウショ</t>
    </rPh>
    <rPh sb="19" eb="21">
      <t>シエン</t>
    </rPh>
    <rPh sb="21" eb="24">
      <t>ジギョウシャ</t>
    </rPh>
    <phoneticPr fontId="9"/>
  </si>
  <si>
    <t>法第24条の19の2 （指定障害児入所施設の設置者）</t>
    <rPh sb="16" eb="17">
      <t>ジ</t>
    </rPh>
    <rPh sb="17" eb="19">
      <t>ニュウショ</t>
    </rPh>
    <rPh sb="19" eb="21">
      <t>シセツ</t>
    </rPh>
    <rPh sb="22" eb="24">
      <t>セッチ</t>
    </rPh>
    <rPh sb="24" eb="25">
      <t>モノ</t>
    </rPh>
    <phoneticPr fontId="9"/>
  </si>
  <si>
    <t>(3)</t>
    <phoneticPr fontId="9"/>
  </si>
  <si>
    <t>法第24条の38（指定障害児相談支援事業者）</t>
    <rPh sb="11" eb="13">
      <t>ショウガイ</t>
    </rPh>
    <rPh sb="13" eb="14">
      <t>ジ</t>
    </rPh>
    <phoneticPr fontId="9"/>
  </si>
  <si>
    <t>５　児童福祉法施行規則第
　　18条の38、第25条の23
　　の2及び第25条の26の9
　　第1項第2号から第4号に
　　基づく届出事項（該当
　　の項目すべてに○をつ
　　ける）</t>
    <rPh sb="2" eb="4">
      <t>ジドウ</t>
    </rPh>
    <rPh sb="4" eb="6">
      <t>フクシ</t>
    </rPh>
    <rPh sb="6" eb="7">
      <t>ホウ</t>
    </rPh>
    <rPh sb="7" eb="9">
      <t>セコウ</t>
    </rPh>
    <rPh sb="22" eb="23">
      <t>ダイ</t>
    </rPh>
    <rPh sb="25" eb="26">
      <t>ジョウ</t>
    </rPh>
    <rPh sb="39" eb="40">
      <t>ジョウ</t>
    </rPh>
    <rPh sb="56" eb="57">
      <t>ダイ</t>
    </rPh>
    <rPh sb="58" eb="59">
      <t>ゴウ</t>
    </rPh>
    <rPh sb="69" eb="70">
      <t>コウ</t>
    </rPh>
    <rPh sb="71" eb="73">
      <t>ガイトウ</t>
    </rPh>
    <phoneticPr fontId="9"/>
  </si>
  <si>
    <t>第2号</t>
    <rPh sb="0" eb="1">
      <t>ダイ</t>
    </rPh>
    <rPh sb="2" eb="3">
      <t>ゴウ</t>
    </rPh>
    <phoneticPr fontId="9"/>
  </si>
  <si>
    <t>法令遵守責任者の氏名（フリガナ）</t>
    <rPh sb="0" eb="2">
      <t>ホウレイ</t>
    </rPh>
    <rPh sb="2" eb="4">
      <t>ジュンシュ</t>
    </rPh>
    <rPh sb="4" eb="6">
      <t>セキニン</t>
    </rPh>
    <rPh sb="6" eb="7">
      <t>シャ</t>
    </rPh>
    <rPh sb="8" eb="10">
      <t>シメイ</t>
    </rPh>
    <phoneticPr fontId="9"/>
  </si>
  <si>
    <t>第3号</t>
    <rPh sb="0" eb="1">
      <t>ダイ</t>
    </rPh>
    <rPh sb="2" eb="3">
      <t>ゴウ</t>
    </rPh>
    <phoneticPr fontId="9"/>
  </si>
  <si>
    <t>業務が法令に適合することを確保するための規程の概要（別添のとおり）</t>
    <rPh sb="0" eb="2">
      <t>ギョウム</t>
    </rPh>
    <rPh sb="3" eb="5">
      <t>ホウレイ</t>
    </rPh>
    <rPh sb="6" eb="8">
      <t>テキゴウ</t>
    </rPh>
    <rPh sb="13" eb="15">
      <t>カクホ</t>
    </rPh>
    <rPh sb="20" eb="22">
      <t>キテイ</t>
    </rPh>
    <rPh sb="23" eb="25">
      <t>ガイヨウ</t>
    </rPh>
    <rPh sb="26" eb="28">
      <t>ベッテン</t>
    </rPh>
    <phoneticPr fontId="9"/>
  </si>
  <si>
    <t>第4号</t>
    <rPh sb="0" eb="1">
      <t>ダイ</t>
    </rPh>
    <rPh sb="2" eb="3">
      <t>ゴウ</t>
    </rPh>
    <phoneticPr fontId="9"/>
  </si>
  <si>
    <t>業務執行の状況の監査の方法の概要（別添のとおり）</t>
    <rPh sb="0" eb="2">
      <t>ギョウム</t>
    </rPh>
    <rPh sb="2" eb="4">
      <t>シッコウ</t>
    </rPh>
    <rPh sb="5" eb="7">
      <t>ジョウキョウ</t>
    </rPh>
    <rPh sb="8" eb="10">
      <t>カンサ</t>
    </rPh>
    <rPh sb="11" eb="13">
      <t>ホウホウ</t>
    </rPh>
    <rPh sb="14" eb="16">
      <t>ガイヨウ</t>
    </rPh>
    <rPh sb="17" eb="19">
      <t>ベッテン</t>
    </rPh>
    <phoneticPr fontId="9"/>
  </si>
  <si>
    <t>６　　区分変更</t>
    <rPh sb="3" eb="5">
      <t>クブン</t>
    </rPh>
    <rPh sb="5" eb="7">
      <t>ヘンコウ</t>
    </rPh>
    <phoneticPr fontId="9"/>
  </si>
  <si>
    <t>区分変更前行政機関名称、担当部(局）課</t>
    <rPh sb="0" eb="2">
      <t>クブン</t>
    </rPh>
    <rPh sb="2" eb="4">
      <t>ヘンコウ</t>
    </rPh>
    <rPh sb="4" eb="5">
      <t>マエ</t>
    </rPh>
    <rPh sb="5" eb="7">
      <t>ギョウセイ</t>
    </rPh>
    <rPh sb="7" eb="9">
      <t>キカン</t>
    </rPh>
    <rPh sb="9" eb="11">
      <t>メイショウ</t>
    </rPh>
    <rPh sb="12" eb="15">
      <t>タントウブ</t>
    </rPh>
    <rPh sb="16" eb="17">
      <t>キョク</t>
    </rPh>
    <rPh sb="18" eb="19">
      <t>カ</t>
    </rPh>
    <phoneticPr fontId="9"/>
  </si>
  <si>
    <t>区分変更の理由</t>
    <rPh sb="0" eb="2">
      <t>クブン</t>
    </rPh>
    <rPh sb="2" eb="4">
      <t>ヘンコウ</t>
    </rPh>
    <rPh sb="5" eb="7">
      <t>リユウ</t>
    </rPh>
    <phoneticPr fontId="9"/>
  </si>
  <si>
    <t>区分変更後行政機関名称、担当部(局）課</t>
    <rPh sb="0" eb="2">
      <t>クブン</t>
    </rPh>
    <rPh sb="2" eb="4">
      <t>ヘンコウ</t>
    </rPh>
    <rPh sb="4" eb="5">
      <t>ゴ</t>
    </rPh>
    <rPh sb="5" eb="7">
      <t>ギョウセイ</t>
    </rPh>
    <rPh sb="7" eb="9">
      <t>キカン</t>
    </rPh>
    <rPh sb="9" eb="11">
      <t>メイショウ</t>
    </rPh>
    <rPh sb="12" eb="14">
      <t>タントウ</t>
    </rPh>
    <rPh sb="14" eb="15">
      <t>ブ</t>
    </rPh>
    <rPh sb="16" eb="17">
      <t>キョク</t>
    </rPh>
    <rPh sb="18" eb="19">
      <t>カ</t>
    </rPh>
    <phoneticPr fontId="9"/>
  </si>
  <si>
    <t>区分変更日</t>
    <rPh sb="0" eb="2">
      <t>クブン</t>
    </rPh>
    <rPh sb="2" eb="4">
      <t>ヘンコウ</t>
    </rPh>
    <rPh sb="4" eb="5">
      <t>ヒ</t>
    </rPh>
    <phoneticPr fontId="9"/>
  </si>
  <si>
    <t>　　　　　　　年　　月　　日</t>
    <rPh sb="7" eb="8">
      <t>ネン</t>
    </rPh>
    <rPh sb="10" eb="11">
      <t>ツキ</t>
    </rPh>
    <rPh sb="13" eb="14">
      <t>ニチ</t>
    </rPh>
    <phoneticPr fontId="9"/>
  </si>
  <si>
    <t>（日本産業規格Ａ列４番）</t>
    <rPh sb="1" eb="3">
      <t>ニホン</t>
    </rPh>
    <rPh sb="3" eb="5">
      <t>サンギョウ</t>
    </rPh>
    <rPh sb="5" eb="7">
      <t>キカク</t>
    </rPh>
    <rPh sb="8" eb="9">
      <t>レツ</t>
    </rPh>
    <rPh sb="10" eb="11">
      <t>バン</t>
    </rPh>
    <phoneticPr fontId="9"/>
  </si>
  <si>
    <t>新規指定申請書類チェックリスト（障害者サービス情報よりダウンロードしてください）</t>
    <rPh sb="0" eb="2">
      <t>シンキ</t>
    </rPh>
    <rPh sb="2" eb="4">
      <t>シテイ</t>
    </rPh>
    <rPh sb="4" eb="6">
      <t>シンセイ</t>
    </rPh>
    <rPh sb="6" eb="8">
      <t>ショルイ</t>
    </rPh>
    <rPh sb="16" eb="19">
      <t>ショウガイシャ</t>
    </rPh>
    <rPh sb="23" eb="25">
      <t>ジョウホウ</t>
    </rPh>
    <phoneticPr fontId="9"/>
  </si>
  <si>
    <t>居宅訪問型児童発達支援</t>
    <rPh sb="0" eb="2">
      <t>キョタク</t>
    </rPh>
    <rPh sb="2" eb="4">
      <t>ホウモン</t>
    </rPh>
    <rPh sb="4" eb="5">
      <t>ガタ</t>
    </rPh>
    <rPh sb="5" eb="7">
      <t>ジドウ</t>
    </rPh>
    <rPh sb="7" eb="9">
      <t>ハッタツ</t>
    </rPh>
    <rPh sb="9" eb="11">
      <t>シエン</t>
    </rPh>
    <phoneticPr fontId="4"/>
  </si>
  <si>
    <t>保育所等訪問支援</t>
    <rPh sb="0" eb="2">
      <t>ホイク</t>
    </rPh>
    <rPh sb="2" eb="3">
      <t>ショ</t>
    </rPh>
    <rPh sb="3" eb="4">
      <t>トウ</t>
    </rPh>
    <rPh sb="4" eb="6">
      <t>ホウモン</t>
    </rPh>
    <rPh sb="6" eb="8">
      <t>シエン</t>
    </rPh>
    <phoneticPr fontId="4"/>
  </si>
  <si>
    <t>付表17</t>
  </si>
  <si>
    <t>付表18</t>
  </si>
  <si>
    <t>体制状況等一覧</t>
  </si>
  <si>
    <t>加算届提出書類一覧</t>
  </si>
  <si>
    <t>事業所の平面図・２枚（実際に事業に供するスペースの面積を記載１枚、写真を示す矢印を記載１枚）</t>
    <rPh sb="0" eb="3">
      <t>ジギョウショ</t>
    </rPh>
    <rPh sb="4" eb="7">
      <t>ヘイメンズ</t>
    </rPh>
    <rPh sb="9" eb="10">
      <t>マイ</t>
    </rPh>
    <rPh sb="11" eb="13">
      <t>ジッサイ</t>
    </rPh>
    <rPh sb="14" eb="16">
      <t>ジギョウ</t>
    </rPh>
    <rPh sb="17" eb="18">
      <t>キョウ</t>
    </rPh>
    <rPh sb="25" eb="27">
      <t>メンセキ</t>
    </rPh>
    <rPh sb="28" eb="30">
      <t>キサイ</t>
    </rPh>
    <rPh sb="31" eb="32">
      <t>マイ</t>
    </rPh>
    <rPh sb="33" eb="35">
      <t>シャシン</t>
    </rPh>
    <rPh sb="36" eb="37">
      <t>シメ</t>
    </rPh>
    <rPh sb="38" eb="40">
      <t>ヤジルシ</t>
    </rPh>
    <rPh sb="41" eb="43">
      <t>キサイ</t>
    </rPh>
    <rPh sb="44" eb="45">
      <t>マイ</t>
    </rPh>
    <phoneticPr fontId="9"/>
  </si>
  <si>
    <t>事業所の管理者及児童発達支援管理責任者の経歴書
※管理者と児童発達支援管理責任者を兼務する場合は、書類上部の表記を「管理者兼児童発達支援管理責任者経歴書」として1枚の作成で差し支えございません。</t>
    <phoneticPr fontId="9"/>
  </si>
  <si>
    <t>実務経験証明書（写）
※児童発達支援管理責任者の実務経験を記載して提出してください。</t>
    <rPh sb="0" eb="2">
      <t>ジツム</t>
    </rPh>
    <rPh sb="2" eb="4">
      <t>ケイケン</t>
    </rPh>
    <rPh sb="4" eb="7">
      <t>ショウメイショ</t>
    </rPh>
    <rPh sb="8" eb="9">
      <t>ウツ</t>
    </rPh>
    <rPh sb="12" eb="14">
      <t>ジドウ</t>
    </rPh>
    <rPh sb="14" eb="16">
      <t>ハッタツ</t>
    </rPh>
    <rPh sb="16" eb="18">
      <t>シエン</t>
    </rPh>
    <rPh sb="18" eb="20">
      <t>カンリ</t>
    </rPh>
    <rPh sb="20" eb="22">
      <t>セキニン</t>
    </rPh>
    <rPh sb="22" eb="23">
      <t>シャ</t>
    </rPh>
    <rPh sb="24" eb="26">
      <t>ジツム</t>
    </rPh>
    <rPh sb="26" eb="28">
      <t>ケイケン</t>
    </rPh>
    <rPh sb="29" eb="31">
      <t>キサイ</t>
    </rPh>
    <rPh sb="33" eb="35">
      <t>テイシュツ</t>
    </rPh>
    <phoneticPr fontId="9"/>
  </si>
  <si>
    <t>従業者の実務経験証明書（写）　※必要な場合
※児童福祉事業等の実務経験を記載して提出してください。</t>
    <rPh sb="0" eb="3">
      <t>ジュウギョウシャ</t>
    </rPh>
    <rPh sb="4" eb="6">
      <t>ジツム</t>
    </rPh>
    <rPh sb="6" eb="8">
      <t>ケイケン</t>
    </rPh>
    <rPh sb="8" eb="11">
      <t>ショウメイショ</t>
    </rPh>
    <rPh sb="12" eb="13">
      <t>ウツ</t>
    </rPh>
    <rPh sb="23" eb="25">
      <t>ジドウ</t>
    </rPh>
    <rPh sb="25" eb="27">
      <t>フクシ</t>
    </rPh>
    <rPh sb="27" eb="29">
      <t>ジギョウ</t>
    </rPh>
    <rPh sb="29" eb="30">
      <t>トウ</t>
    </rPh>
    <rPh sb="31" eb="33">
      <t>ジツム</t>
    </rPh>
    <rPh sb="33" eb="35">
      <t>ケイケン</t>
    </rPh>
    <rPh sb="36" eb="38">
      <t>キサイ</t>
    </rPh>
    <rPh sb="40" eb="42">
      <t>テイシュツ</t>
    </rPh>
    <phoneticPr fontId="9"/>
  </si>
  <si>
    <t>勤務体制一覧表</t>
  </si>
  <si>
    <t>--選択下さい--</t>
    <phoneticPr fontId="9"/>
  </si>
  <si>
    <t>同じである</t>
    <phoneticPr fontId="9"/>
  </si>
  <si>
    <t>異なる</t>
    <phoneticPr fontId="9"/>
  </si>
  <si>
    <t>●はじめに</t>
    <phoneticPr fontId="9"/>
  </si>
  <si>
    <t>●基本情報</t>
    <rPh sb="1" eb="3">
      <t>キホン</t>
    </rPh>
    <rPh sb="3" eb="5">
      <t>ジョウホウ</t>
    </rPh>
    <phoneticPr fontId="9"/>
  </si>
  <si>
    <t>Ｎｏ</t>
    <phoneticPr fontId="9"/>
  </si>
  <si>
    <t>入力項目</t>
    <rPh sb="0" eb="2">
      <t>ニュウリョク</t>
    </rPh>
    <rPh sb="2" eb="4">
      <t>コウモク</t>
    </rPh>
    <phoneticPr fontId="9"/>
  </si>
  <si>
    <t>入力箇所</t>
    <rPh sb="0" eb="2">
      <t>ニュウリョク</t>
    </rPh>
    <rPh sb="2" eb="4">
      <t>カショ</t>
    </rPh>
    <phoneticPr fontId="9"/>
  </si>
  <si>
    <t>申請者・設置者情報</t>
    <rPh sb="0" eb="3">
      <t>シンセイシャ</t>
    </rPh>
    <rPh sb="4" eb="7">
      <t>セッチシャ</t>
    </rPh>
    <rPh sb="7" eb="9">
      <t>ジョウホウ</t>
    </rPh>
    <phoneticPr fontId="9"/>
  </si>
  <si>
    <t>指定予定年月日</t>
    <rPh sb="0" eb="2">
      <t>シテイ</t>
    </rPh>
    <rPh sb="2" eb="4">
      <t>ヨテイ</t>
    </rPh>
    <rPh sb="4" eb="7">
      <t>ネンガッピ</t>
    </rPh>
    <phoneticPr fontId="9"/>
  </si>
  <si>
    <t>例</t>
    <rPh sb="0" eb="1">
      <t>レイ</t>
    </rPh>
    <phoneticPr fontId="9"/>
  </si>
  <si>
    <t>主たる事務所の所在地郵便番号</t>
    <rPh sb="0" eb="1">
      <t>シュ</t>
    </rPh>
    <rPh sb="3" eb="5">
      <t>ジム</t>
    </rPh>
    <rPh sb="5" eb="6">
      <t>ショ</t>
    </rPh>
    <rPh sb="7" eb="10">
      <t>ショザイチ</t>
    </rPh>
    <rPh sb="10" eb="14">
      <t>ユウビンバンゴウ</t>
    </rPh>
    <phoneticPr fontId="9"/>
  </si>
  <si>
    <t>3-1</t>
    <phoneticPr fontId="9"/>
  </si>
  <si>
    <t>主たる事務所の所在地（建物名等除く）</t>
    <rPh sb="0" eb="1">
      <t>シュ</t>
    </rPh>
    <rPh sb="3" eb="5">
      <t>ジム</t>
    </rPh>
    <rPh sb="5" eb="6">
      <t>ショ</t>
    </rPh>
    <rPh sb="7" eb="10">
      <t>ショザイチ</t>
    </rPh>
    <rPh sb="11" eb="13">
      <t>タテモノ</t>
    </rPh>
    <rPh sb="13" eb="14">
      <t>メイ</t>
    </rPh>
    <rPh sb="14" eb="15">
      <t>ナド</t>
    </rPh>
    <rPh sb="15" eb="16">
      <t>ノゾ</t>
    </rPh>
    <phoneticPr fontId="9"/>
  </si>
  <si>
    <t>3-2</t>
    <phoneticPr fontId="9"/>
  </si>
  <si>
    <t>主たる事務所の所在地（建物名等）</t>
    <rPh sb="0" eb="1">
      <t>シュ</t>
    </rPh>
    <rPh sb="3" eb="5">
      <t>ジム</t>
    </rPh>
    <rPh sb="5" eb="6">
      <t>ショ</t>
    </rPh>
    <rPh sb="7" eb="10">
      <t>ショザイチ</t>
    </rPh>
    <rPh sb="11" eb="13">
      <t>タテモノ</t>
    </rPh>
    <rPh sb="13" eb="14">
      <t>メイ</t>
    </rPh>
    <rPh sb="14" eb="15">
      <t>ナド</t>
    </rPh>
    <phoneticPr fontId="9"/>
  </si>
  <si>
    <t>申請者（設置者）名称</t>
    <rPh sb="0" eb="2">
      <t>シンセイ</t>
    </rPh>
    <rPh sb="2" eb="3">
      <t>シャ</t>
    </rPh>
    <rPh sb="4" eb="6">
      <t>セッチ</t>
    </rPh>
    <rPh sb="6" eb="7">
      <t>シャ</t>
    </rPh>
    <rPh sb="8" eb="10">
      <t>メイショウ</t>
    </rPh>
    <phoneticPr fontId="9"/>
  </si>
  <si>
    <t>申請者（設置者）名称フリガナ</t>
    <rPh sb="0" eb="2">
      <t>シンセイ</t>
    </rPh>
    <rPh sb="2" eb="3">
      <t>シャ</t>
    </rPh>
    <rPh sb="4" eb="6">
      <t>セッチ</t>
    </rPh>
    <rPh sb="6" eb="7">
      <t>シャ</t>
    </rPh>
    <rPh sb="8" eb="10">
      <t>メイショウ</t>
    </rPh>
    <phoneticPr fontId="9"/>
  </si>
  <si>
    <t>法人種別</t>
    <rPh sb="0" eb="2">
      <t>ホウジン</t>
    </rPh>
    <rPh sb="2" eb="4">
      <t>シュベツ</t>
    </rPh>
    <phoneticPr fontId="9"/>
  </si>
  <si>
    <t>地方公共団体</t>
    <rPh sb="0" eb="2">
      <t>チホウ</t>
    </rPh>
    <rPh sb="2" eb="4">
      <t>コウキョウ</t>
    </rPh>
    <rPh sb="4" eb="6">
      <t>ダンタイ</t>
    </rPh>
    <phoneticPr fontId="9"/>
  </si>
  <si>
    <t>法人所轄庁</t>
    <rPh sb="0" eb="2">
      <t>ホウジン</t>
    </rPh>
    <rPh sb="2" eb="5">
      <t>ショカツチョウ</t>
    </rPh>
    <phoneticPr fontId="9"/>
  </si>
  <si>
    <t>法人電話番号</t>
    <rPh sb="0" eb="2">
      <t>ホウジン</t>
    </rPh>
    <rPh sb="2" eb="4">
      <t>デンワ</t>
    </rPh>
    <rPh sb="4" eb="6">
      <t>バンゴウ</t>
    </rPh>
    <phoneticPr fontId="9"/>
  </si>
  <si>
    <t>法人ＦＡＸ番号</t>
    <rPh sb="0" eb="2">
      <t>ホウジン</t>
    </rPh>
    <rPh sb="5" eb="7">
      <t>バンゴウ</t>
    </rPh>
    <phoneticPr fontId="9"/>
  </si>
  <si>
    <t>代表者の職名</t>
    <rPh sb="0" eb="3">
      <t>ダイヒョウシャ</t>
    </rPh>
    <rPh sb="4" eb="5">
      <t>ショク</t>
    </rPh>
    <rPh sb="5" eb="6">
      <t>メイ</t>
    </rPh>
    <phoneticPr fontId="9"/>
  </si>
  <si>
    <t>代表取締役</t>
    <rPh sb="0" eb="2">
      <t>ダイヒョウ</t>
    </rPh>
    <rPh sb="2" eb="5">
      <t>トリシマリヤク</t>
    </rPh>
    <phoneticPr fontId="9"/>
  </si>
  <si>
    <t>代表者の氏名（フリガナ）</t>
    <rPh sb="0" eb="3">
      <t>ダイヒョウシャ</t>
    </rPh>
    <rPh sb="4" eb="6">
      <t>シメイ</t>
    </rPh>
    <phoneticPr fontId="9"/>
  </si>
  <si>
    <t>代表者の氏名</t>
    <rPh sb="0" eb="3">
      <t>ダイヒョウシャ</t>
    </rPh>
    <rPh sb="4" eb="6">
      <t>シメイ</t>
    </rPh>
    <phoneticPr fontId="9"/>
  </si>
  <si>
    <t>代表者の住所 郵便番号</t>
    <rPh sb="0" eb="3">
      <t>ダイヒョウシャ</t>
    </rPh>
    <rPh sb="4" eb="6">
      <t>ジュウショ</t>
    </rPh>
    <rPh sb="7" eb="11">
      <t>ユウビンバンゴウ</t>
    </rPh>
    <phoneticPr fontId="9"/>
  </si>
  <si>
    <t>16-1</t>
    <phoneticPr fontId="9"/>
  </si>
  <si>
    <t>代表者の住所（建物を除く）</t>
    <rPh sb="0" eb="3">
      <t>ダイヒョウシャ</t>
    </rPh>
    <rPh sb="4" eb="6">
      <t>ジュウショ</t>
    </rPh>
    <rPh sb="7" eb="9">
      <t>タテモノ</t>
    </rPh>
    <rPh sb="10" eb="11">
      <t>ノゾ</t>
    </rPh>
    <phoneticPr fontId="9"/>
  </si>
  <si>
    <t>16-2</t>
    <phoneticPr fontId="9"/>
  </si>
  <si>
    <t>代表者の住所（建物名等）</t>
    <rPh sb="0" eb="3">
      <t>ダイヒョウシャ</t>
    </rPh>
    <rPh sb="4" eb="6">
      <t>ジュウショ</t>
    </rPh>
    <rPh sb="7" eb="9">
      <t>タテモノ</t>
    </rPh>
    <rPh sb="9" eb="10">
      <t>メイ</t>
    </rPh>
    <rPh sb="10" eb="11">
      <t>ナド</t>
    </rPh>
    <phoneticPr fontId="9"/>
  </si>
  <si>
    <t>指定（更新）を受けようとする事業所・施設の情報</t>
    <rPh sb="21" eb="23">
      <t>ジョウホウ</t>
    </rPh>
    <phoneticPr fontId="9"/>
  </si>
  <si>
    <t>★</t>
    <phoneticPr fontId="9"/>
  </si>
  <si>
    <t>指定（更新）を受けようとする事業所・施設の所在地が、主たる事業所の所在地と”同じである”または"異なる"を選択して下さい。</t>
    <rPh sb="0" eb="2">
      <t>シテイ</t>
    </rPh>
    <rPh sb="3" eb="5">
      <t>コウシン</t>
    </rPh>
    <rPh sb="7" eb="8">
      <t>ウ</t>
    </rPh>
    <rPh sb="14" eb="17">
      <t>ジギョウショ</t>
    </rPh>
    <rPh sb="18" eb="20">
      <t>シセツ</t>
    </rPh>
    <rPh sb="21" eb="24">
      <t>ショザイチ</t>
    </rPh>
    <rPh sb="26" eb="27">
      <t>シュ</t>
    </rPh>
    <rPh sb="29" eb="32">
      <t>ジギョウショ</t>
    </rPh>
    <rPh sb="33" eb="35">
      <t>ショザイ</t>
    </rPh>
    <rPh sb="35" eb="36">
      <t>チ</t>
    </rPh>
    <rPh sb="38" eb="39">
      <t>オナ</t>
    </rPh>
    <rPh sb="48" eb="49">
      <t>コト</t>
    </rPh>
    <rPh sb="53" eb="55">
      <t>センタク</t>
    </rPh>
    <rPh sb="57" eb="58">
      <t>クダ</t>
    </rPh>
    <phoneticPr fontId="9"/>
  </si>
  <si>
    <t>事業所・施設の名称（フリガナ）</t>
    <rPh sb="0" eb="3">
      <t>ジギョウショ</t>
    </rPh>
    <rPh sb="4" eb="6">
      <t>シセツ</t>
    </rPh>
    <rPh sb="7" eb="9">
      <t>メイショウ</t>
    </rPh>
    <phoneticPr fontId="9"/>
  </si>
  <si>
    <t>事業所（施設）の所在地（郵便番号）</t>
    <rPh sb="0" eb="3">
      <t>ジギョウショ</t>
    </rPh>
    <rPh sb="4" eb="6">
      <t>シセツ</t>
    </rPh>
    <rPh sb="8" eb="11">
      <t>ショザイチ</t>
    </rPh>
    <rPh sb="12" eb="16">
      <t>ユウビンバンゴウ</t>
    </rPh>
    <phoneticPr fontId="9"/>
  </si>
  <si>
    <t>20-1</t>
    <phoneticPr fontId="9"/>
  </si>
  <si>
    <t>事業所（施設）の所在地（建物を除く）</t>
    <rPh sb="0" eb="3">
      <t>ジギョウショ</t>
    </rPh>
    <rPh sb="4" eb="6">
      <t>シセツ</t>
    </rPh>
    <rPh sb="8" eb="11">
      <t>ショザイチ</t>
    </rPh>
    <rPh sb="12" eb="14">
      <t>タテモノ</t>
    </rPh>
    <rPh sb="15" eb="16">
      <t>ノゾ</t>
    </rPh>
    <phoneticPr fontId="9"/>
  </si>
  <si>
    <t>20-2</t>
    <phoneticPr fontId="9"/>
  </si>
  <si>
    <t>事業所（施設）の所在地（建物名等）</t>
    <rPh sb="0" eb="3">
      <t>ジギョウショ</t>
    </rPh>
    <rPh sb="4" eb="6">
      <t>シセツ</t>
    </rPh>
    <rPh sb="8" eb="11">
      <t>ショザイチ</t>
    </rPh>
    <rPh sb="12" eb="14">
      <t>タテモノ</t>
    </rPh>
    <rPh sb="14" eb="15">
      <t>メイ</t>
    </rPh>
    <rPh sb="15" eb="16">
      <t>ナド</t>
    </rPh>
    <phoneticPr fontId="9"/>
  </si>
  <si>
    <t>支援開始年月日</t>
    <phoneticPr fontId="9"/>
  </si>
  <si>
    <t>23</t>
    <phoneticPr fontId="9"/>
  </si>
  <si>
    <t>選択して下さい。</t>
  </si>
  <si>
    <t>事業所の電話番号</t>
    <phoneticPr fontId="9"/>
  </si>
  <si>
    <t>事業所のＦＡＸ番号</t>
    <phoneticPr fontId="9"/>
  </si>
  <si>
    <t>管理者の氏名</t>
    <phoneticPr fontId="9"/>
  </si>
  <si>
    <t>管理者の氏名フリガナ</t>
    <phoneticPr fontId="9"/>
  </si>
  <si>
    <t>管理者の住所 郵便番号</t>
    <rPh sb="0" eb="3">
      <t>カンリシャ</t>
    </rPh>
    <rPh sb="4" eb="6">
      <t>ジュウショ</t>
    </rPh>
    <rPh sb="7" eb="11">
      <t>ユウビンバンゴウ</t>
    </rPh>
    <phoneticPr fontId="9"/>
  </si>
  <si>
    <t>氏名</t>
  </si>
  <si>
    <t>氏名フリガナ</t>
  </si>
  <si>
    <t>郵便番号</t>
    <rPh sb="0" eb="4">
      <t>ユウビンバンゴウ</t>
    </rPh>
    <phoneticPr fontId="9"/>
  </si>
  <si>
    <t>氏名</t>
    <phoneticPr fontId="9"/>
  </si>
  <si>
    <t>氏名フリガナ</t>
    <phoneticPr fontId="9"/>
  </si>
  <si>
    <t>苦情受付担当者</t>
    <phoneticPr fontId="9"/>
  </si>
  <si>
    <t>苦情窓口の電話番号</t>
    <phoneticPr fontId="9"/>
  </si>
  <si>
    <t>協力医療機関名</t>
    <phoneticPr fontId="9"/>
  </si>
  <si>
    <t>協力医療機関の診療科名</t>
    <phoneticPr fontId="9"/>
  </si>
  <si>
    <r>
      <t>　本シートの</t>
    </r>
    <r>
      <rPr>
        <b/>
        <u/>
        <sz val="11"/>
        <color theme="1"/>
        <rFont val="游ゴシック"/>
        <family val="3"/>
        <charset val="128"/>
        <scheme val="minor"/>
      </rPr>
      <t>黄色セル</t>
    </r>
    <r>
      <rPr>
        <sz val="11"/>
        <color theme="1"/>
        <rFont val="游ゴシック"/>
        <family val="2"/>
        <charset val="128"/>
        <scheme val="minor"/>
      </rPr>
      <t>に必要項目を入力することで、関係様式に必要な基礎情報が自動で記載されます。
　一部、個別のセルに入力を行う必要もございます。各シートを確認の上、個別に入力が必要な箇所につきましても、忘れずにご入力ください。フリガナの箇所は必要に応じて、適宜手入力でご修正ください。</t>
    </r>
    <rPh sb="1" eb="2">
      <t>ホン</t>
    </rPh>
    <rPh sb="6" eb="8">
      <t>キイロ</t>
    </rPh>
    <rPh sb="11" eb="13">
      <t>ヒツヨウ</t>
    </rPh>
    <rPh sb="13" eb="15">
      <t>コウモク</t>
    </rPh>
    <rPh sb="16" eb="18">
      <t>ニュウリョク</t>
    </rPh>
    <rPh sb="24" eb="26">
      <t>カンケイ</t>
    </rPh>
    <rPh sb="26" eb="28">
      <t>ヨウシキ</t>
    </rPh>
    <rPh sb="29" eb="31">
      <t>ヒツヨウ</t>
    </rPh>
    <rPh sb="32" eb="34">
      <t>キソ</t>
    </rPh>
    <rPh sb="34" eb="36">
      <t>ジョウホウ</t>
    </rPh>
    <rPh sb="37" eb="39">
      <t>ジドウ</t>
    </rPh>
    <rPh sb="40" eb="42">
      <t>キサイ</t>
    </rPh>
    <rPh sb="49" eb="51">
      <t>イチブ</t>
    </rPh>
    <rPh sb="52" eb="54">
      <t>コベツ</t>
    </rPh>
    <rPh sb="58" eb="60">
      <t>ニュウリョク</t>
    </rPh>
    <rPh sb="61" eb="62">
      <t>オコナ</t>
    </rPh>
    <rPh sb="63" eb="65">
      <t>ヒツヨウ</t>
    </rPh>
    <rPh sb="72" eb="73">
      <t>カク</t>
    </rPh>
    <rPh sb="77" eb="79">
      <t>カクニン</t>
    </rPh>
    <rPh sb="80" eb="81">
      <t>ウエ</t>
    </rPh>
    <rPh sb="82" eb="84">
      <t>コベツ</t>
    </rPh>
    <rPh sb="85" eb="87">
      <t>ニュウリョク</t>
    </rPh>
    <rPh sb="88" eb="90">
      <t>ヒツヨウ</t>
    </rPh>
    <rPh sb="91" eb="93">
      <t>カショ</t>
    </rPh>
    <phoneticPr fontId="9"/>
  </si>
  <si>
    <t>※変更届出書（別記様式第二号）・体制状況等一覧とあわせて、ご提出をお願いします。</t>
    <rPh sb="1" eb="3">
      <t>ヘンコウ</t>
    </rPh>
    <rPh sb="3" eb="6">
      <t>トドケデショ</t>
    </rPh>
    <rPh sb="7" eb="9">
      <t>ベッキ</t>
    </rPh>
    <rPh sb="9" eb="11">
      <t>ヨウシキ</t>
    </rPh>
    <rPh sb="11" eb="12">
      <t>ダイ</t>
    </rPh>
    <rPh sb="12" eb="13">
      <t>ニ</t>
    </rPh>
    <rPh sb="13" eb="14">
      <t>ゴウ</t>
    </rPh>
    <rPh sb="16" eb="18">
      <t>タイセイ</t>
    </rPh>
    <rPh sb="18" eb="20">
      <t>ジョウキョウ</t>
    </rPh>
    <rPh sb="20" eb="21">
      <t>トウ</t>
    </rPh>
    <rPh sb="21" eb="23">
      <t>イチラン</t>
    </rPh>
    <rPh sb="30" eb="32">
      <t>テイシュツ</t>
    </rPh>
    <rPh sb="34" eb="35">
      <t>ネガ</t>
    </rPh>
    <phoneticPr fontId="9"/>
  </si>
  <si>
    <t>－</t>
    <phoneticPr fontId="4"/>
  </si>
  <si>
    <t>代表者の生年月日</t>
    <rPh sb="0" eb="3">
      <t>ダイヒョウシャ</t>
    </rPh>
    <rPh sb="4" eb="6">
      <t>セイネン</t>
    </rPh>
    <rPh sb="6" eb="8">
      <t>ガッピ</t>
    </rPh>
    <phoneticPr fontId="4"/>
  </si>
  <si>
    <t>16-3</t>
    <phoneticPr fontId="9"/>
  </si>
  <si>
    <t>法人メールアドレス</t>
    <rPh sb="0" eb="2">
      <t>ホウジン</t>
    </rPh>
    <phoneticPr fontId="9"/>
  </si>
  <si>
    <t>○</t>
  </si>
  <si>
    <t>都</t>
  </si>
  <si>
    <t>市</t>
  </si>
  <si>
    <t>区</t>
  </si>
  <si>
    <t>郡</t>
  </si>
  <si>
    <r>
      <t>■協力医療機関　</t>
    </r>
    <r>
      <rPr>
        <sz val="11"/>
        <color rgb="FFFF0000"/>
        <rFont val="ＭＳ Ｐゴシック"/>
        <family val="3"/>
        <charset val="128"/>
      </rPr>
      <t>協力医療機関が複数ある場合には、以下に記載してください。</t>
    </r>
    <rPh sb="1" eb="3">
      <t>キョウリョク</t>
    </rPh>
    <rPh sb="3" eb="5">
      <t>イリョウ</t>
    </rPh>
    <rPh sb="5" eb="7">
      <t>キカン</t>
    </rPh>
    <rPh sb="8" eb="10">
      <t>キョウリョク</t>
    </rPh>
    <rPh sb="10" eb="12">
      <t>イリョウ</t>
    </rPh>
    <rPh sb="12" eb="14">
      <t>キカン</t>
    </rPh>
    <rPh sb="15" eb="17">
      <t>フクスウ</t>
    </rPh>
    <rPh sb="19" eb="21">
      <t>バアイ</t>
    </rPh>
    <rPh sb="24" eb="26">
      <t>イカ</t>
    </rPh>
    <rPh sb="27" eb="29">
      <t>キサイ</t>
    </rPh>
    <phoneticPr fontId="5"/>
  </si>
  <si>
    <r>
      <t>■児童発達支援管理責任者　</t>
    </r>
    <r>
      <rPr>
        <sz val="11"/>
        <color rgb="FFFF0000"/>
        <rFont val="ＭＳ Ｐゴシック"/>
        <family val="3"/>
        <charset val="128"/>
      </rPr>
      <t>児童発達管理責任者を複数配置する場合には、以下に記載してください。</t>
    </r>
    <rPh sb="1" eb="3">
      <t>ジドウ</t>
    </rPh>
    <rPh sb="3" eb="5">
      <t>ハッタツ</t>
    </rPh>
    <rPh sb="5" eb="7">
      <t>シエン</t>
    </rPh>
    <rPh sb="7" eb="9">
      <t>カンリ</t>
    </rPh>
    <rPh sb="9" eb="11">
      <t>セキニン</t>
    </rPh>
    <rPh sb="11" eb="12">
      <t>シャ</t>
    </rPh>
    <rPh sb="13" eb="15">
      <t>ジドウ</t>
    </rPh>
    <rPh sb="15" eb="17">
      <t>ハッタツ</t>
    </rPh>
    <rPh sb="17" eb="19">
      <t>カンリ</t>
    </rPh>
    <rPh sb="19" eb="22">
      <t>セキニンシャ</t>
    </rPh>
    <rPh sb="23" eb="25">
      <t>フクスウ</t>
    </rPh>
    <rPh sb="25" eb="27">
      <t>ハイチ</t>
    </rPh>
    <rPh sb="29" eb="31">
      <t>バアイ</t>
    </rPh>
    <rPh sb="34" eb="36">
      <t>イカ</t>
    </rPh>
    <rPh sb="37" eb="39">
      <t>キサイ</t>
    </rPh>
    <phoneticPr fontId="5"/>
  </si>
  <si>
    <r>
      <t>○一体的に実施する従たる事業所の指定等に係る記載事項</t>
    </r>
    <r>
      <rPr>
        <sz val="10"/>
        <color rgb="FF000000"/>
        <rFont val="ＭＳ ゴシック"/>
        <family val="3"/>
        <charset val="128"/>
      </rPr>
      <t>　</t>
    </r>
    <r>
      <rPr>
        <sz val="10"/>
        <color rgb="FFFF0000"/>
        <rFont val="ＭＳ ゴシック"/>
        <family val="3"/>
        <charset val="128"/>
      </rPr>
      <t>従たる事業所の指定等を受ける場合は、以下に記載してください。</t>
    </r>
    <rPh sb="27" eb="28">
      <t>ジュウ</t>
    </rPh>
    <rPh sb="30" eb="33">
      <t>ジギョウショ</t>
    </rPh>
    <rPh sb="34" eb="36">
      <t>シテイ</t>
    </rPh>
    <rPh sb="36" eb="37">
      <t>トウ</t>
    </rPh>
    <rPh sb="38" eb="39">
      <t>ウ</t>
    </rPh>
    <rPh sb="41" eb="43">
      <t>バアイ</t>
    </rPh>
    <rPh sb="45" eb="47">
      <t>イカ</t>
    </rPh>
    <rPh sb="48" eb="50">
      <t>キサイ</t>
    </rPh>
    <phoneticPr fontId="4"/>
  </si>
  <si>
    <t>１　新規</t>
  </si>
  <si>
    <t>医療的ケア区分</t>
    <rPh sb="0" eb="3">
      <t>イリョウテキ</t>
    </rPh>
    <rPh sb="5" eb="7">
      <t>クブン</t>
    </rPh>
    <phoneticPr fontId="9"/>
  </si>
  <si>
    <t>①　利用延べ人数</t>
    <rPh sb="2" eb="4">
      <t>リヨウ</t>
    </rPh>
    <rPh sb="4" eb="5">
      <t>ノ</t>
    </rPh>
    <rPh sb="6" eb="8">
      <t>ニンズウ</t>
    </rPh>
    <phoneticPr fontId="9"/>
  </si>
  <si>
    <t>②　①うち未就学児</t>
    <rPh sb="5" eb="9">
      <t>ミシュウガクジ</t>
    </rPh>
    <phoneticPr fontId="9"/>
  </si>
  <si>
    <t>③　未就学児の割合
（②／①）</t>
    <rPh sb="2" eb="6">
      <t>ミシュウガクジ</t>
    </rPh>
    <rPh sb="7" eb="9">
      <t>ワリアイ</t>
    </rPh>
    <phoneticPr fontId="9"/>
  </si>
  <si>
    <t>※①に占める②の割合が70％以上の場合は、障害児通所報酬告示第１の二の（１）「主に未就学児に対し指定児童発達支援を行う場合」の区分で請求すること。</t>
    <rPh sb="3" eb="4">
      <t>シ</t>
    </rPh>
    <rPh sb="8" eb="10">
      <t>ワリアイ</t>
    </rPh>
    <rPh sb="14" eb="16">
      <t>イジョウ</t>
    </rPh>
    <rPh sb="17" eb="19">
      <t>バアイ</t>
    </rPh>
    <rPh sb="21" eb="24">
      <t>ショウガイジ</t>
    </rPh>
    <rPh sb="24" eb="26">
      <t>ツウショ</t>
    </rPh>
    <rPh sb="26" eb="28">
      <t>ホウシュウ</t>
    </rPh>
    <rPh sb="28" eb="30">
      <t>コクジ</t>
    </rPh>
    <rPh sb="30" eb="31">
      <t>ダイ</t>
    </rPh>
    <rPh sb="33" eb="34">
      <t>ニ</t>
    </rPh>
    <rPh sb="39" eb="40">
      <t>オモ</t>
    </rPh>
    <rPh sb="41" eb="45">
      <t>ミシュウガクジ</t>
    </rPh>
    <rPh sb="46" eb="47">
      <t>タイ</t>
    </rPh>
    <rPh sb="48" eb="50">
      <t>シテイ</t>
    </rPh>
    <rPh sb="50" eb="52">
      <t>ジドウ</t>
    </rPh>
    <rPh sb="52" eb="54">
      <t>ハッタツ</t>
    </rPh>
    <rPh sb="54" eb="56">
      <t>シエン</t>
    </rPh>
    <rPh sb="57" eb="58">
      <t>オコナ</t>
    </rPh>
    <rPh sb="59" eb="61">
      <t>バアイ</t>
    </rPh>
    <rPh sb="63" eb="65">
      <t>クブン</t>
    </rPh>
    <rPh sb="66" eb="68">
      <t>セイキュウ</t>
    </rPh>
    <phoneticPr fontId="9"/>
  </si>
  <si>
    <t>※①②の事業を実施する場合は記載してください。</t>
    <rPh sb="4" eb="6">
      <t>ジギョウ</t>
    </rPh>
    <rPh sb="7" eb="9">
      <t>ジッシ</t>
    </rPh>
    <rPh sb="11" eb="13">
      <t>バアイ</t>
    </rPh>
    <rPh sb="14" eb="16">
      <t>キサイ</t>
    </rPh>
    <phoneticPr fontId="4"/>
  </si>
  <si>
    <t>　「申請する報酬算定区分」には、医療的ケア区分に応じた基本報酬に関する届出を行うか選択して下さい。</t>
    <rPh sb="2" eb="4">
      <t>シンセイ</t>
    </rPh>
    <rPh sb="6" eb="10">
      <t>ホウシュウサンテイ</t>
    </rPh>
    <rPh sb="10" eb="12">
      <t>クブン</t>
    </rPh>
    <rPh sb="16" eb="19">
      <t>イリョウテキ</t>
    </rPh>
    <rPh sb="21" eb="23">
      <t>クブン</t>
    </rPh>
    <rPh sb="24" eb="25">
      <t>オウ</t>
    </rPh>
    <rPh sb="27" eb="29">
      <t>キホン</t>
    </rPh>
    <rPh sb="29" eb="31">
      <t>ホウシュウ</t>
    </rPh>
    <rPh sb="32" eb="33">
      <t>カン</t>
    </rPh>
    <rPh sb="35" eb="37">
      <t>トドケデ</t>
    </rPh>
    <rPh sb="38" eb="39">
      <t>オコナ</t>
    </rPh>
    <rPh sb="41" eb="43">
      <t>センタク</t>
    </rPh>
    <rPh sb="45" eb="46">
      <t>クダ</t>
    </rPh>
    <phoneticPr fontId="9"/>
  </si>
  <si>
    <t>　（医療的ケア区分に応じた基本報酬に関する届出を行う場合は別添も添付してください。）</t>
    <phoneticPr fontId="9"/>
  </si>
  <si>
    <t>① 児童発達支援</t>
    <rPh sb="2" eb="8">
      <t>ジドウハッタツシエン</t>
    </rPh>
    <phoneticPr fontId="130"/>
  </si>
  <si>
    <t>加算算定区分</t>
    <rPh sb="0" eb="2">
      <t>カサン</t>
    </rPh>
    <rPh sb="2" eb="4">
      <t>サンテイ</t>
    </rPh>
    <rPh sb="4" eb="6">
      <t>クブン</t>
    </rPh>
    <phoneticPr fontId="4"/>
  </si>
  <si>
    <t>上記、基準人員とは別に以下の合計が１以上になる</t>
    <rPh sb="0" eb="2">
      <t>ジョウキ</t>
    </rPh>
    <rPh sb="3" eb="5">
      <t>キジュン</t>
    </rPh>
    <rPh sb="5" eb="7">
      <t>ジンイン</t>
    </rPh>
    <rPh sb="9" eb="10">
      <t>ベツ</t>
    </rPh>
    <rPh sb="11" eb="13">
      <t>イカ</t>
    </rPh>
    <rPh sb="14" eb="16">
      <t>ゴウケイ</t>
    </rPh>
    <rPh sb="18" eb="20">
      <t>イジョウ</t>
    </rPh>
    <phoneticPr fontId="9"/>
  </si>
  <si>
    <t>基準人員の配置ができている</t>
    <rPh sb="0" eb="2">
      <t>キジュン</t>
    </rPh>
    <rPh sb="2" eb="4">
      <t>ジンイン</t>
    </rPh>
    <rPh sb="5" eb="7">
      <t>ハイチ</t>
    </rPh>
    <phoneticPr fontId="9"/>
  </si>
  <si>
    <t>常勤専従</t>
    <rPh sb="0" eb="2">
      <t>ジョウキン</t>
    </rPh>
    <rPh sb="2" eb="4">
      <t>センジュウ</t>
    </rPh>
    <phoneticPr fontId="4"/>
  </si>
  <si>
    <t>常勤換算</t>
    <rPh sb="0" eb="2">
      <t>ジョウキン</t>
    </rPh>
    <rPh sb="2" eb="4">
      <t>カンサン</t>
    </rPh>
    <phoneticPr fontId="9"/>
  </si>
  <si>
    <t>経験５年以上の児童指導員等の員数（常勤専従）</t>
    <phoneticPr fontId="9"/>
  </si>
  <si>
    <t>児童指導員等の員数（常勤専従）</t>
    <phoneticPr fontId="9"/>
  </si>
  <si>
    <t>経験５年以上の児童指導員等の員数（常勤換算）</t>
    <rPh sb="0" eb="2">
      <t>ケイケン</t>
    </rPh>
    <rPh sb="3" eb="6">
      <t>ネンイジョウ</t>
    </rPh>
    <rPh sb="7" eb="9">
      <t>ジドウ</t>
    </rPh>
    <rPh sb="9" eb="12">
      <t>シドウイン</t>
    </rPh>
    <rPh sb="12" eb="13">
      <t>トウ</t>
    </rPh>
    <rPh sb="14" eb="16">
      <t>インスウ</t>
    </rPh>
    <rPh sb="19" eb="21">
      <t>カンサン</t>
    </rPh>
    <phoneticPr fontId="9"/>
  </si>
  <si>
    <t>児童指導員等の員数（常勤換算）</t>
    <rPh sb="0" eb="2">
      <t>ジドウ</t>
    </rPh>
    <rPh sb="2" eb="5">
      <t>シドウイン</t>
    </rPh>
    <rPh sb="5" eb="6">
      <t>トウ</t>
    </rPh>
    <rPh sb="7" eb="9">
      <t>インスウ</t>
    </rPh>
    <rPh sb="12" eb="14">
      <t>カンサン</t>
    </rPh>
    <phoneticPr fontId="9"/>
  </si>
  <si>
    <t>その他の従業者の員数
（常勤換算）</t>
    <rPh sb="2" eb="3">
      <t>タ</t>
    </rPh>
    <rPh sb="4" eb="7">
      <t>ジュウギョウシャ</t>
    </rPh>
    <rPh sb="8" eb="10">
      <t>インスウ</t>
    </rPh>
    <phoneticPr fontId="9"/>
  </si>
  <si>
    <t>児童指導員等加配加算算定区分
（いずれか１つ：体制等状況一覧と揃える）</t>
    <rPh sb="0" eb="2">
      <t>ジドウ</t>
    </rPh>
    <rPh sb="2" eb="5">
      <t>シドウイン</t>
    </rPh>
    <rPh sb="5" eb="6">
      <t>トウ</t>
    </rPh>
    <rPh sb="6" eb="8">
      <t>カハイ</t>
    </rPh>
    <rPh sb="8" eb="10">
      <t>カサン</t>
    </rPh>
    <rPh sb="10" eb="12">
      <t>サンテイ</t>
    </rPh>
    <rPh sb="12" eb="14">
      <t>クブン</t>
    </rPh>
    <phoneticPr fontId="9"/>
  </si>
  <si>
    <t>　「異動区分」欄については、該当するものを選択してください。</t>
    <rPh sb="2" eb="4">
      <t>イドウ</t>
    </rPh>
    <rPh sb="4" eb="6">
      <t>クブン</t>
    </rPh>
    <rPh sb="7" eb="8">
      <t>ラン</t>
    </rPh>
    <rPh sb="14" eb="16">
      <t>ガイトウ</t>
    </rPh>
    <rPh sb="21" eb="23">
      <t>センタク</t>
    </rPh>
    <phoneticPr fontId="9"/>
  </si>
  <si>
    <t>　「サービスの種類」には、該当するものを選択してください。</t>
    <rPh sb="7" eb="9">
      <t>シュルイ</t>
    </rPh>
    <rPh sb="13" eb="15">
      <t>ガイトウ</t>
    </rPh>
    <rPh sb="20" eb="22">
      <t>センタク</t>
    </rPh>
    <phoneticPr fontId="9"/>
  </si>
  <si>
    <t>注３</t>
    <rPh sb="0" eb="1">
      <t>チュウ</t>
    </rPh>
    <phoneticPr fontId="130"/>
  </si>
  <si>
    <t>　「サービス種別」、「異動区分」欄については、該当するものを選択してください。</t>
    <rPh sb="6" eb="8">
      <t>シュベツ</t>
    </rPh>
    <rPh sb="30" eb="32">
      <t>センタク</t>
    </rPh>
    <phoneticPr fontId="9"/>
  </si>
  <si>
    <t>　「経験５年以上の児童指導員等の員数（常勤専従）」「経験５年以上の児童指導員等の員数（常勤換算）」には、サービス毎に配置されている５年以上児童福祉事業に従事した経験を有する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9" eb="21">
      <t>ジョウキン</t>
    </rPh>
    <rPh sb="21" eb="23">
      <t>センジュウ</t>
    </rPh>
    <rPh sb="58" eb="60">
      <t>ハイチ</t>
    </rPh>
    <rPh sb="110" eb="112">
      <t>タントウ</t>
    </rPh>
    <rPh sb="112" eb="114">
      <t>ショクイン</t>
    </rPh>
    <rPh sb="143" eb="145">
      <t>ジドウ</t>
    </rPh>
    <rPh sb="145" eb="148">
      <t>シドウイン</t>
    </rPh>
    <phoneticPr fontId="9"/>
  </si>
  <si>
    <t>　「児童指導員等の員数（常勤専従）」「児童指導員等の員数（常勤換算）」には、サービス毎に配置されている児童福祉事業に従事した経験が５年に満たない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2" eb="14">
      <t>ジョウキン</t>
    </rPh>
    <rPh sb="14" eb="16">
      <t>センジュウ</t>
    </rPh>
    <rPh sb="66" eb="67">
      <t>ネン</t>
    </rPh>
    <rPh sb="68" eb="69">
      <t>ミ</t>
    </rPh>
    <rPh sb="96" eb="98">
      <t>タントウ</t>
    </rPh>
    <rPh sb="98" eb="100">
      <t>ショクイン</t>
    </rPh>
    <rPh sb="129" eb="131">
      <t>ジドウ</t>
    </rPh>
    <rPh sb="131" eb="134">
      <t>シドウイン</t>
    </rPh>
    <rPh sb="147" eb="149">
      <t>トクベツ</t>
    </rPh>
    <rPh sb="149" eb="151">
      <t>シエン</t>
    </rPh>
    <rPh sb="151" eb="153">
      <t>ガッコウ</t>
    </rPh>
    <rPh sb="153" eb="155">
      <t>メンキョ</t>
    </rPh>
    <rPh sb="155" eb="158">
      <t>シュトクシャ</t>
    </rPh>
    <phoneticPr fontId="9"/>
  </si>
  <si>
    <t>　「その他の従業者の員数（常勤換算）」の数を単位別に記載してください。</t>
    <rPh sb="4" eb="5">
      <t>タ</t>
    </rPh>
    <rPh sb="6" eb="9">
      <t>ジュウギョウシャ</t>
    </rPh>
    <rPh sb="10" eb="12">
      <t>インスウ</t>
    </rPh>
    <rPh sb="13" eb="15">
      <t>ジョウキン</t>
    </rPh>
    <rPh sb="15" eb="17">
      <t>カンサン</t>
    </rPh>
    <phoneticPr fontId="9"/>
  </si>
  <si>
    <t>　基準人員の配置をしている場合は〇を示してください</t>
    <phoneticPr fontId="4"/>
  </si>
  <si>
    <t>　加算算定区分について、該当項目を選択してください。</t>
    <rPh sb="1" eb="3">
      <t>カサン</t>
    </rPh>
    <rPh sb="17" eb="19">
      <t>センタク</t>
    </rPh>
    <phoneticPr fontId="9"/>
  </si>
  <si>
    <t>選択してください。</t>
  </si>
  <si>
    <t>基準人員の配置ができている</t>
    <rPh sb="0" eb="2">
      <t>キジュン</t>
    </rPh>
    <rPh sb="2" eb="4">
      <t>ジンイン</t>
    </rPh>
    <rPh sb="5" eb="7">
      <t>ハイチ</t>
    </rPh>
    <phoneticPr fontId="6"/>
  </si>
  <si>
    <t>児童指導員等加配加算の対象職員ではない</t>
    <rPh sb="0" eb="2">
      <t>ジドウ</t>
    </rPh>
    <rPh sb="2" eb="5">
      <t>シドウイン</t>
    </rPh>
    <rPh sb="5" eb="6">
      <t>トウ</t>
    </rPh>
    <rPh sb="6" eb="8">
      <t>カハイ</t>
    </rPh>
    <rPh sb="8" eb="10">
      <t>カサン</t>
    </rPh>
    <rPh sb="11" eb="13">
      <t>タイショウ</t>
    </rPh>
    <rPh sb="13" eb="15">
      <t>ショクイン</t>
    </rPh>
    <phoneticPr fontId="6"/>
  </si>
  <si>
    <t>理学療法士等の員数（保育士及び児童指導員を除く。）</t>
    <rPh sb="0" eb="2">
      <t>リガク</t>
    </rPh>
    <rPh sb="2" eb="5">
      <t>リョウホウシ</t>
    </rPh>
    <rPh sb="5" eb="6">
      <t>トウ</t>
    </rPh>
    <rPh sb="7" eb="9">
      <t>インスウ</t>
    </rPh>
    <rPh sb="10" eb="13">
      <t>ホイクシ</t>
    </rPh>
    <rPh sb="13" eb="14">
      <t>オヨ</t>
    </rPh>
    <rPh sb="15" eb="17">
      <t>ジドウ</t>
    </rPh>
    <rPh sb="17" eb="20">
      <t>シドウイン</t>
    </rPh>
    <rPh sb="21" eb="22">
      <t>ノゾ</t>
    </rPh>
    <phoneticPr fontId="6"/>
  </si>
  <si>
    <t>５年以上保育士の員数</t>
    <rPh sb="1" eb="4">
      <t>ネンイジョウ</t>
    </rPh>
    <rPh sb="4" eb="7">
      <t>ホイクシ</t>
    </rPh>
    <rPh sb="8" eb="10">
      <t>インスウ</t>
    </rPh>
    <phoneticPr fontId="6"/>
  </si>
  <si>
    <t>５年以上児童指導員の員数</t>
    <rPh sb="1" eb="4">
      <t>ネンイジョウ</t>
    </rPh>
    <rPh sb="4" eb="6">
      <t>ジドウ</t>
    </rPh>
    <rPh sb="6" eb="9">
      <t>シドウイン</t>
    </rPh>
    <rPh sb="10" eb="12">
      <t>インスウ</t>
    </rPh>
    <phoneticPr fontId="6"/>
  </si>
  <si>
    <t>上記、基準人員とは別に以下の合計が１以上になる</t>
    <rPh sb="0" eb="2">
      <t>ジョウキ</t>
    </rPh>
    <rPh sb="3" eb="5">
      <t>キジュン</t>
    </rPh>
    <rPh sb="5" eb="7">
      <t>ジンイン</t>
    </rPh>
    <rPh sb="9" eb="10">
      <t>ベツ</t>
    </rPh>
    <rPh sb="11" eb="13">
      <t>イカ</t>
    </rPh>
    <rPh sb="14" eb="16">
      <t>ゴウケイ</t>
    </rPh>
    <rPh sb="18" eb="20">
      <t>イジョウ</t>
    </rPh>
    <phoneticPr fontId="6"/>
  </si>
  <si>
    <t>常勤換算</t>
    <rPh sb="0" eb="2">
      <t>ジョウキン</t>
    </rPh>
    <rPh sb="2" eb="4">
      <t>カンサン</t>
    </rPh>
    <phoneticPr fontId="6"/>
  </si>
  <si>
    <t>　「理学療法士等の員数（保育士及び児童指導員を除く。）」には、サービス毎に配置されている理学療法士、作業療法士、言語聴覚士、心理担当職員又は視覚障害者の生活訓練の養成を行う研修を修了した従業者の数を単位別に記載してください。</t>
    <rPh sb="89" eb="91">
      <t>シュウリョウ</t>
    </rPh>
    <phoneticPr fontId="9"/>
  </si>
  <si>
    <r>
      <t>　「５年以上保育士の員数」には、</t>
    </r>
    <r>
      <rPr>
        <b/>
        <u/>
        <sz val="11"/>
        <rFont val="HGｺﾞｼｯｸM"/>
        <family val="3"/>
        <charset val="128"/>
      </rPr>
      <t>保育士の資格を得てから</t>
    </r>
    <r>
      <rPr>
        <sz val="11"/>
        <rFont val="HGｺﾞｼｯｸM"/>
        <family val="3"/>
        <charset val="128"/>
      </rPr>
      <t>５年以上児童福祉事業に従事した経験を有する保育士の数を単位別に記載してください。</t>
    </r>
    <phoneticPr fontId="9"/>
  </si>
  <si>
    <r>
      <t>　「５年以上児童指導員の員数」には、</t>
    </r>
    <r>
      <rPr>
        <b/>
        <u/>
        <sz val="11"/>
        <rFont val="HGｺﾞｼｯｸM"/>
        <family val="3"/>
        <charset val="128"/>
      </rPr>
      <t>児童指導員として任用されてから</t>
    </r>
    <r>
      <rPr>
        <sz val="11"/>
        <rFont val="HGｺﾞｼｯｸM"/>
        <family val="3"/>
        <charset val="128"/>
      </rPr>
      <t>５年以上児童福祉事業に従事した経験を有する児童指導員の数を単位別に記載してください。</t>
    </r>
    <rPh sb="26" eb="28">
      <t>ニンヨウ</t>
    </rPh>
    <phoneticPr fontId="9"/>
  </si>
  <si>
    <t>備考１　「異動区分」欄については、該当するものを選択してください。</t>
    <rPh sb="0" eb="2">
      <t>ビコウ</t>
    </rPh>
    <rPh sb="5" eb="7">
      <t>イドウ</t>
    </rPh>
    <rPh sb="7" eb="9">
      <t>クブン</t>
    </rPh>
    <rPh sb="10" eb="11">
      <t>ラン</t>
    </rPh>
    <rPh sb="17" eb="19">
      <t>ガイトウ</t>
    </rPh>
    <rPh sb="24" eb="26">
      <t>センタク</t>
    </rPh>
    <phoneticPr fontId="9"/>
  </si>
  <si>
    <t>管理者、児童発達支援管理責任者を配置している</t>
    <phoneticPr fontId="4"/>
  </si>
  <si>
    <t>備考１　「サービスの種別」、「異動区分」欄については、該当するものを選択してください。</t>
    <rPh sb="0" eb="2">
      <t>ビコウ</t>
    </rPh>
    <rPh sb="10" eb="12">
      <t>シュベツ</t>
    </rPh>
    <rPh sb="15" eb="17">
      <t>イドウ</t>
    </rPh>
    <rPh sb="17" eb="19">
      <t>クブン</t>
    </rPh>
    <rPh sb="20" eb="21">
      <t>ラン</t>
    </rPh>
    <rPh sb="27" eb="29">
      <t>ガイトウ</t>
    </rPh>
    <rPh sb="34" eb="36">
      <t>センタク</t>
    </rPh>
    <phoneticPr fontId="9"/>
  </si>
  <si>
    <t>うち保健師の員数
（常勤換算）</t>
    <rPh sb="2" eb="5">
      <t>ホケンシ</t>
    </rPh>
    <rPh sb="6" eb="8">
      <t>インスウ</t>
    </rPh>
    <phoneticPr fontId="6"/>
  </si>
  <si>
    <t>うち助産師の員数
（常勤換算）</t>
    <rPh sb="2" eb="5">
      <t>ジョサンシ</t>
    </rPh>
    <rPh sb="6" eb="8">
      <t>インスウ</t>
    </rPh>
    <phoneticPr fontId="6"/>
  </si>
  <si>
    <t>うち看護師の員数
（常勤換算）</t>
    <rPh sb="2" eb="5">
      <t>カンゴシ</t>
    </rPh>
    <rPh sb="6" eb="8">
      <t>インスウ</t>
    </rPh>
    <phoneticPr fontId="6"/>
  </si>
  <si>
    <t>うち准看護師の員数
（常勤換算）</t>
    <rPh sb="2" eb="6">
      <t>ジュンカンゴシ</t>
    </rPh>
    <rPh sb="7" eb="9">
      <t>インスウ</t>
    </rPh>
    <phoneticPr fontId="6"/>
  </si>
  <si>
    <r>
      <t>　　</t>
    </r>
    <r>
      <rPr>
        <sz val="10.5"/>
        <rFont val="HGｺﾞｼｯｸM"/>
        <family val="3"/>
        <charset val="128"/>
      </rPr>
      <t>４　「うち保健師の員数（常勤換算）」等には、サービス毎に配置されている看護職員の数を単位別に記載してください。</t>
    </r>
    <rPh sb="7" eb="10">
      <t>ホケンシ</t>
    </rPh>
    <rPh sb="11" eb="13">
      <t>インスウ</t>
    </rPh>
    <rPh sb="14" eb="16">
      <t>ジョウキン</t>
    </rPh>
    <rPh sb="16" eb="18">
      <t>カンサン</t>
    </rPh>
    <rPh sb="20" eb="21">
      <t>トウ</t>
    </rPh>
    <rPh sb="28" eb="29">
      <t>ゴト</t>
    </rPh>
    <rPh sb="30" eb="32">
      <t>ハイチ</t>
    </rPh>
    <rPh sb="37" eb="39">
      <t>カンゴ</t>
    </rPh>
    <rPh sb="39" eb="41">
      <t>ショクイン</t>
    </rPh>
    <rPh sb="42" eb="43">
      <t>カズ</t>
    </rPh>
    <rPh sb="44" eb="46">
      <t>タンイ</t>
    </rPh>
    <rPh sb="46" eb="47">
      <t>ベツ</t>
    </rPh>
    <rPh sb="48" eb="50">
      <t>キサイ</t>
    </rPh>
    <phoneticPr fontId="9"/>
  </si>
  <si>
    <t>福祉専門職員配置等加算(Ⅰ)</t>
  </si>
  <si>
    <t>福祉専門職員配置等加算(Ⅱ)</t>
  </si>
  <si>
    <t>福祉専門職員配置等加算(Ⅲ)</t>
  </si>
  <si>
    <t>※有資格者35％以上</t>
  </si>
  <si>
    <t>※有資格者25％以上</t>
  </si>
  <si>
    <t>※常勤職員が75％以上又は勤続3年以上の常勤職員が30％以上</t>
  </si>
  <si>
    <t>備考１「異動区分」、「届出項目」欄については、該当するものを選択してください。</t>
    <rPh sb="0" eb="2">
      <t>ビコウ</t>
    </rPh>
    <rPh sb="4" eb="6">
      <t>イドウ</t>
    </rPh>
    <rPh sb="6" eb="8">
      <t>クブン</t>
    </rPh>
    <rPh sb="11" eb="13">
      <t>トドケデ</t>
    </rPh>
    <rPh sb="13" eb="15">
      <t>コウモク</t>
    </rPh>
    <rPh sb="16" eb="17">
      <t>ラン</t>
    </rPh>
    <rPh sb="23" eb="25">
      <t>ガイトウ</t>
    </rPh>
    <rPh sb="30" eb="32">
      <t>センタク</t>
    </rPh>
    <phoneticPr fontId="9"/>
  </si>
  <si>
    <t>業務委託の有無</t>
    <rPh sb="0" eb="2">
      <t>ギョウム</t>
    </rPh>
    <rPh sb="2" eb="4">
      <t>イタク</t>
    </rPh>
    <rPh sb="5" eb="7">
      <t>ウム</t>
    </rPh>
    <phoneticPr fontId="4"/>
  </si>
  <si>
    <t>備考１　「異動区分」欄については、該当するものを選択してください。</t>
    <rPh sb="24" eb="26">
      <t>センタク</t>
    </rPh>
    <phoneticPr fontId="123"/>
  </si>
  <si>
    <t>　　２　「届出項目」欄については、該当するものを選択してください。</t>
    <rPh sb="5" eb="6">
      <t>トド</t>
    </rPh>
    <rPh sb="6" eb="9">
      <t>デコウモク</t>
    </rPh>
    <rPh sb="24" eb="26">
      <t>センタク</t>
    </rPh>
    <phoneticPr fontId="123"/>
  </si>
  <si>
    <t>　　３　「調理室での調理」の欄については、該当するものを選択してください。</t>
    <rPh sb="28" eb="30">
      <t>センタク</t>
    </rPh>
    <phoneticPr fontId="123"/>
  </si>
  <si>
    <t>①　新規</t>
  </si>
  <si>
    <t>児童発達支援</t>
    <rPh sb="0" eb="2">
      <t>ジドウ</t>
    </rPh>
    <rPh sb="2" eb="4">
      <t>ハッタツ</t>
    </rPh>
    <rPh sb="4" eb="6">
      <t>シエン</t>
    </rPh>
    <phoneticPr fontId="4"/>
  </si>
  <si>
    <t>居宅訪問型児童発達支援</t>
    <rPh sb="0" eb="11">
      <t>キョタクホウモンガタジドウハッタツシエン</t>
    </rPh>
    <phoneticPr fontId="4"/>
  </si>
  <si>
    <t>保育所等訪問支援</t>
    <rPh sb="0" eb="8">
      <t>ホイクショトウホウモンシエン</t>
    </rPh>
    <phoneticPr fontId="4"/>
  </si>
  <si>
    <t>１　異動区分</t>
    <rPh sb="2" eb="4">
      <t>イドウ</t>
    </rPh>
    <rPh sb="4" eb="6">
      <t>クブン</t>
    </rPh>
    <phoneticPr fontId="9"/>
  </si>
  <si>
    <t>２　サービス種別</t>
    <rPh sb="6" eb="8">
      <t>シュベツ</t>
    </rPh>
    <phoneticPr fontId="130"/>
  </si>
  <si>
    <t>３　職員の勤務体制</t>
    <rPh sb="2" eb="4">
      <t>ショクイン</t>
    </rPh>
    <rPh sb="5" eb="9">
      <t>キンムタイセイ</t>
    </rPh>
    <phoneticPr fontId="130"/>
  </si>
  <si>
    <t>備考１　「異動区分」欄及び「サービス種別」欄については、該当するものを選択してください。</t>
    <rPh sb="0" eb="2">
      <t>ビコウ</t>
    </rPh>
    <rPh sb="5" eb="7">
      <t>イドウ</t>
    </rPh>
    <rPh sb="7" eb="9">
      <t>クブン</t>
    </rPh>
    <rPh sb="10" eb="11">
      <t>ラン</t>
    </rPh>
    <rPh sb="11" eb="12">
      <t>オヨ</t>
    </rPh>
    <rPh sb="18" eb="20">
      <t>シュベツ</t>
    </rPh>
    <rPh sb="21" eb="22">
      <t>ラン</t>
    </rPh>
    <rPh sb="28" eb="30">
      <t>ガイトウ</t>
    </rPh>
    <rPh sb="35" eb="37">
      <t>センタク</t>
    </rPh>
    <phoneticPr fontId="9"/>
  </si>
  <si>
    <t>　　３　研修修了者を配置している場合は黄色枠に○をお示しください。</t>
    <phoneticPr fontId="9"/>
  </si>
  <si>
    <t>①　強度行動障害児支援加算（Ⅰ）</t>
    <phoneticPr fontId="4"/>
  </si>
  <si>
    <t>②　強度行動障害児支援加算（Ⅱ）</t>
    <phoneticPr fontId="4"/>
  </si>
  <si>
    <t>　２　強度行動障害支援者養成研修（中核的人材）修了者　配置</t>
    <rPh sb="17" eb="19">
      <t>チュウカク</t>
    </rPh>
    <rPh sb="19" eb="20">
      <t>テキ</t>
    </rPh>
    <rPh sb="20" eb="22">
      <t>ジンザイ</t>
    </rPh>
    <phoneticPr fontId="9"/>
  </si>
  <si>
    <r>
      <t>　</t>
    </r>
    <r>
      <rPr>
        <sz val="11"/>
        <rFont val="HGｺﾞｼｯｸM"/>
        <family val="3"/>
        <charset val="128"/>
      </rPr>
      <t>１　強度行動障害支援者養成研修（基礎研修）修了者　配置</t>
    </r>
    <phoneticPr fontId="9"/>
  </si>
  <si>
    <t>①　児童発達支援（児童発達支援センター又は主として重症心身障害児を通わせる事業所で行われるものを除く）</t>
    <rPh sb="2" eb="4">
      <t>ジドウ</t>
    </rPh>
    <rPh sb="4" eb="6">
      <t>ハッタツ</t>
    </rPh>
    <rPh sb="6" eb="8">
      <t>シエン</t>
    </rPh>
    <rPh sb="9" eb="11">
      <t>ジドウ</t>
    </rPh>
    <rPh sb="11" eb="13">
      <t>ハッタツ</t>
    </rPh>
    <rPh sb="13" eb="15">
      <t>シエン</t>
    </rPh>
    <rPh sb="19" eb="20">
      <t>マタ</t>
    </rPh>
    <rPh sb="41" eb="42">
      <t>オコナ</t>
    </rPh>
    <rPh sb="48" eb="49">
      <t>ノゾ</t>
    </rPh>
    <phoneticPr fontId="130"/>
  </si>
  <si>
    <t>②　児童発達支援（児童発達支援センター又は主として重症心身障害児を通わせる事業所で行われるものに限る）</t>
    <rPh sb="2" eb="4">
      <t>ジドウ</t>
    </rPh>
    <rPh sb="4" eb="6">
      <t>ハッタツ</t>
    </rPh>
    <rPh sb="6" eb="8">
      <t>シエン</t>
    </rPh>
    <rPh sb="9" eb="11">
      <t>ジドウ</t>
    </rPh>
    <rPh sb="11" eb="13">
      <t>ハッタツ</t>
    </rPh>
    <rPh sb="13" eb="15">
      <t>シエン</t>
    </rPh>
    <rPh sb="19" eb="20">
      <t>マタ</t>
    </rPh>
    <rPh sb="41" eb="42">
      <t>オコナ</t>
    </rPh>
    <rPh sb="48" eb="49">
      <t>カギ</t>
    </rPh>
    <phoneticPr fontId="130"/>
  </si>
  <si>
    <t>③　放課後等デイサービス</t>
    <rPh sb="2" eb="6">
      <t>ホウカゴトウ</t>
    </rPh>
    <phoneticPr fontId="130"/>
  </si>
  <si>
    <t>事業所名</t>
    <rPh sb="0" eb="3">
      <t>ジギョウショ</t>
    </rPh>
    <rPh sb="3" eb="4">
      <t>メイ</t>
    </rPh>
    <phoneticPr fontId="4"/>
  </si>
  <si>
    <t>個別支援計画への記載</t>
    <rPh sb="0" eb="6">
      <t>コベツシエンケイカク</t>
    </rPh>
    <rPh sb="8" eb="10">
      <t>キサイ</t>
    </rPh>
    <phoneticPr fontId="4"/>
  </si>
  <si>
    <t>事業種別、対象児童、運営規程上の営業時間
（いずれかに必ず〇）</t>
    <phoneticPr fontId="4"/>
  </si>
  <si>
    <t>延長支援時間帯に職員を２以上配置しているか</t>
    <phoneticPr fontId="4"/>
  </si>
  <si>
    <t>対象児童の個別支援計画に延長支援について記載する</t>
    <phoneticPr fontId="4"/>
  </si>
  <si>
    <t>事業所種別</t>
    <rPh sb="0" eb="3">
      <t>ジギョウショ</t>
    </rPh>
    <rPh sb="3" eb="5">
      <t>シュベツ</t>
    </rPh>
    <phoneticPr fontId="4"/>
  </si>
  <si>
    <t>支援対象児童</t>
    <rPh sb="0" eb="2">
      <t>シエン</t>
    </rPh>
    <rPh sb="2" eb="4">
      <t>タイショウ</t>
    </rPh>
    <rPh sb="4" eb="6">
      <t>ジドウ</t>
    </rPh>
    <phoneticPr fontId="4"/>
  </si>
  <si>
    <t>営業時間</t>
    <rPh sb="0" eb="2">
      <t>エイギョウ</t>
    </rPh>
    <rPh sb="2" eb="4">
      <t>ジカン</t>
    </rPh>
    <phoneticPr fontId="4"/>
  </si>
  <si>
    <t>・児童発達支援（重心）
・放課後等デイサービス（重心）</t>
    <rPh sb="1" eb="7">
      <t>ジドウハッタツシエン</t>
    </rPh>
    <rPh sb="8" eb="10">
      <t>ジュウシン</t>
    </rPh>
    <rPh sb="13" eb="17">
      <t>ホウカゴトウ</t>
    </rPh>
    <rPh sb="24" eb="26">
      <t>ジュウシン</t>
    </rPh>
    <phoneticPr fontId="4"/>
  </si>
  <si>
    <t>・共生型事業所、基準該当事業所</t>
    <rPh sb="1" eb="4">
      <t>キョウセイガタ</t>
    </rPh>
    <rPh sb="4" eb="7">
      <t>ジギョウショ</t>
    </rPh>
    <rPh sb="8" eb="10">
      <t>キジュン</t>
    </rPh>
    <rPh sb="10" eb="12">
      <t>ガイトウ</t>
    </rPh>
    <rPh sb="12" eb="15">
      <t>ジギョウショ</t>
    </rPh>
    <phoneticPr fontId="4"/>
  </si>
  <si>
    <t>・児童発達支援（重心外）</t>
    <rPh sb="1" eb="7">
      <t>ジドウハッタツシエン</t>
    </rPh>
    <rPh sb="8" eb="10">
      <t>ジュウシン</t>
    </rPh>
    <rPh sb="10" eb="11">
      <t>ガイ</t>
    </rPh>
    <phoneticPr fontId="4"/>
  </si>
  <si>
    <t>【学校休業日】
・放課後等デイサービス（重心外）</t>
    <rPh sb="1" eb="3">
      <t>ガッコウ</t>
    </rPh>
    <rPh sb="3" eb="6">
      <t>キュウギョウビ</t>
    </rPh>
    <rPh sb="9" eb="13">
      <t>ホウカゴトウ</t>
    </rPh>
    <rPh sb="20" eb="22">
      <t>ジュウシン</t>
    </rPh>
    <rPh sb="22" eb="23">
      <t>ガイ</t>
    </rPh>
    <phoneticPr fontId="4"/>
  </si>
  <si>
    <t>【授業終了後】
・放課後等デイサービス（重心外）</t>
    <rPh sb="1" eb="3">
      <t>ジュギョウ</t>
    </rPh>
    <rPh sb="3" eb="6">
      <t>シュウリョウゴ</t>
    </rPh>
    <rPh sb="9" eb="13">
      <t>ホウカゴトウ</t>
    </rPh>
    <rPh sb="20" eb="22">
      <t>ジュウシン</t>
    </rPh>
    <rPh sb="22" eb="23">
      <t>ガイ</t>
    </rPh>
    <phoneticPr fontId="4"/>
  </si>
  <si>
    <t>重症心身障害</t>
    <rPh sb="0" eb="2">
      <t>ジュウショウ</t>
    </rPh>
    <rPh sb="2" eb="4">
      <t>シンシン</t>
    </rPh>
    <rPh sb="4" eb="6">
      <t>ショウガイ</t>
    </rPh>
    <phoneticPr fontId="4"/>
  </si>
  <si>
    <t>重症心身障害以外</t>
    <rPh sb="0" eb="6">
      <t>ジュウショウシンシンショウガイ</t>
    </rPh>
    <rPh sb="6" eb="8">
      <t>イガイ</t>
    </rPh>
    <phoneticPr fontId="4"/>
  </si>
  <si>
    <t>重症心身障害
重症心身障害以外</t>
    <rPh sb="0" eb="2">
      <t>ジュウショウ</t>
    </rPh>
    <rPh sb="2" eb="4">
      <t>シンシン</t>
    </rPh>
    <rPh sb="4" eb="6">
      <t>ショウガイ</t>
    </rPh>
    <rPh sb="7" eb="13">
      <t>ジュウショウシンシンショウガイ</t>
    </rPh>
    <rPh sb="13" eb="15">
      <t>イガイ</t>
    </rPh>
    <phoneticPr fontId="4"/>
  </si>
  <si>
    <t>８時間以上</t>
    <rPh sb="1" eb="5">
      <t>ジカンイジョウ</t>
    </rPh>
    <phoneticPr fontId="4"/>
  </si>
  <si>
    <t>６時間以上
（放デイは学校休業日）</t>
    <rPh sb="1" eb="5">
      <t>ジカンイジョウ</t>
    </rPh>
    <rPh sb="7" eb="8">
      <t>ホウ</t>
    </rPh>
    <rPh sb="11" eb="13">
      <t>ガッコウ</t>
    </rPh>
    <rPh sb="13" eb="16">
      <t>キュウギョウビ</t>
    </rPh>
    <phoneticPr fontId="4"/>
  </si>
  <si>
    <t>備考</t>
    <rPh sb="0" eb="2">
      <t>ビコウ</t>
    </rPh>
    <phoneticPr fontId="9"/>
  </si>
  <si>
    <t>　３について、事業種別及び支援対象児童を確認し、運営規定に定める営業時間が該当する場合は、黄色枠で〇をお示しください。</t>
    <phoneticPr fontId="130"/>
  </si>
  <si>
    <t>　２　中核機能強化加算区分
（児童発達支援センターのみ）</t>
    <rPh sb="3" eb="5">
      <t>チュウカク</t>
    </rPh>
    <rPh sb="5" eb="7">
      <t>キノウ</t>
    </rPh>
    <rPh sb="7" eb="9">
      <t>キョウカ</t>
    </rPh>
    <rPh sb="9" eb="11">
      <t>カサン</t>
    </rPh>
    <rPh sb="11" eb="13">
      <t>クブン</t>
    </rPh>
    <rPh sb="15" eb="21">
      <t>ジドウハッタツシエン</t>
    </rPh>
    <phoneticPr fontId="4"/>
  </si>
  <si>
    <t>対象職員氏名</t>
    <rPh sb="0" eb="2">
      <t>タイショウ</t>
    </rPh>
    <rPh sb="2" eb="4">
      <t>ショクイン</t>
    </rPh>
    <rPh sb="4" eb="6">
      <t>シメイ</t>
    </rPh>
    <phoneticPr fontId="9"/>
  </si>
  <si>
    <t>備考１　「施設種別」、「異動区分」欄については、該当ものを選択してください。</t>
    <rPh sb="0" eb="2">
      <t>ビコウ</t>
    </rPh>
    <rPh sb="5" eb="7">
      <t>シセツ</t>
    </rPh>
    <rPh sb="7" eb="9">
      <t>シュベツ</t>
    </rPh>
    <rPh sb="12" eb="14">
      <t>イドウ</t>
    </rPh>
    <rPh sb="14" eb="16">
      <t>クブン</t>
    </rPh>
    <rPh sb="17" eb="18">
      <t>ラン</t>
    </rPh>
    <rPh sb="24" eb="26">
      <t>ガイトウ</t>
    </rPh>
    <rPh sb="29" eb="31">
      <t>センタク</t>
    </rPh>
    <phoneticPr fontId="9"/>
  </si>
  <si>
    <t>　　２　「届出項目」欄については、該当するものを選択してください。</t>
    <rPh sb="24" eb="26">
      <t>センタク</t>
    </rPh>
    <phoneticPr fontId="123"/>
  </si>
  <si>
    <t>　　３　「聴力検査室の設置状況」欄については、該当するものを選択してください。
　　　また、新規の場合は、聴力検査室の設置状況がわかる図面又は写真を提出し
　　　てください。</t>
    <rPh sb="6" eb="7">
      <t>リョク</t>
    </rPh>
    <rPh sb="30" eb="32">
      <t>センタク</t>
    </rPh>
    <phoneticPr fontId="123"/>
  </si>
  <si>
    <t>備考１　「異動区分」、「届出項目」欄については、該当するものを選択してください。</t>
    <rPh sb="0" eb="2">
      <t>ビコウ</t>
    </rPh>
    <rPh sb="5" eb="7">
      <t>イドウ</t>
    </rPh>
    <rPh sb="7" eb="9">
      <t>クブン</t>
    </rPh>
    <rPh sb="12" eb="14">
      <t>トドケデ</t>
    </rPh>
    <rPh sb="14" eb="16">
      <t>コウモク</t>
    </rPh>
    <rPh sb="17" eb="18">
      <t>ラン</t>
    </rPh>
    <rPh sb="24" eb="26">
      <t>ガイトウ</t>
    </rPh>
    <rPh sb="31" eb="33">
      <t>センタク</t>
    </rPh>
    <phoneticPr fontId="9"/>
  </si>
  <si>
    <t>届出項目</t>
    <rPh sb="0" eb="2">
      <t>トドケデ</t>
    </rPh>
    <rPh sb="2" eb="4">
      <t>コウモク</t>
    </rPh>
    <phoneticPr fontId="9"/>
  </si>
  <si>
    <t>訪問支援員特別加算</t>
    <rPh sb="0" eb="2">
      <t>ホウモン</t>
    </rPh>
    <rPh sb="2" eb="4">
      <t>シエン</t>
    </rPh>
    <rPh sb="4" eb="5">
      <t>イン</t>
    </rPh>
    <rPh sb="5" eb="7">
      <t>トクベツ</t>
    </rPh>
    <rPh sb="7" eb="9">
      <t>カサン</t>
    </rPh>
    <phoneticPr fontId="4"/>
  </si>
  <si>
    <t>多職種連携加算</t>
    <rPh sb="0" eb="1">
      <t>タ</t>
    </rPh>
    <rPh sb="1" eb="3">
      <t>ショクシュ</t>
    </rPh>
    <rPh sb="3" eb="5">
      <t>レンケイ</t>
    </rPh>
    <rPh sb="5" eb="7">
      <t>カサン</t>
    </rPh>
    <phoneticPr fontId="4"/>
  </si>
  <si>
    <t>ケアニーズ対応加算</t>
    <rPh sb="5" eb="7">
      <t>タイオウ</t>
    </rPh>
    <rPh sb="7" eb="9">
      <t>カサン</t>
    </rPh>
    <phoneticPr fontId="4"/>
  </si>
  <si>
    <t>通算：</t>
    <rPh sb="0" eb="2">
      <t>ツウサン</t>
    </rPh>
    <phoneticPr fontId="4"/>
  </si>
  <si>
    <t>備考１　「異動区分」欄及び「サービス種別」欄については、該当するものを選択し
　　　てください。</t>
    <rPh sb="11" eb="12">
      <t>オヨ</t>
    </rPh>
    <rPh sb="18" eb="20">
      <t>シュベツ</t>
    </rPh>
    <rPh sb="21" eb="22">
      <t>ラン</t>
    </rPh>
    <rPh sb="35" eb="37">
      <t>センタク</t>
    </rPh>
    <phoneticPr fontId="123"/>
  </si>
  <si>
    <t>事業所番号</t>
    <rPh sb="0" eb="3">
      <t>ジギョウショ</t>
    </rPh>
    <rPh sb="3" eb="5">
      <t>バンゴウ</t>
    </rPh>
    <phoneticPr fontId="4"/>
  </si>
  <si>
    <t>①　インターネット</t>
    <phoneticPr fontId="4"/>
  </si>
  <si>
    <t>②　その他（　　　　　　　　　　　　　　　　　　　　　　　　　　）</t>
    <rPh sb="4" eb="5">
      <t>タ</t>
    </rPh>
    <phoneticPr fontId="4"/>
  </si>
  <si>
    <t>回答年月日</t>
    <phoneticPr fontId="9"/>
  </si>
  <si>
    <t>選択してください。</t>
    <rPh sb="0" eb="2">
      <t>センタク</t>
    </rPh>
    <phoneticPr fontId="4"/>
  </si>
  <si>
    <t>入力してください。</t>
    <rPh sb="0" eb="2">
      <t>ニュウリョク</t>
    </rPh>
    <phoneticPr fontId="4"/>
  </si>
  <si>
    <t>事業所番号</t>
    <rPh sb="0" eb="3">
      <t>ジギョウショ</t>
    </rPh>
    <rPh sb="3" eb="5">
      <t>バンゴウ</t>
    </rPh>
    <phoneticPr fontId="9"/>
  </si>
  <si>
    <t>障害福祉サービス事業所（療養介護を実施する事業所）</t>
    <phoneticPr fontId="4"/>
  </si>
  <si>
    <t>障害福祉サービス事業所（生活介護を実施する事業所）</t>
    <phoneticPr fontId="4"/>
  </si>
  <si>
    <t>障害福祉サービス事業所（短期入所を実施する事業所）</t>
    <phoneticPr fontId="4"/>
  </si>
  <si>
    <t>障害福祉サービス事業所（自立訓練(機能訓練)を実施する事業所）</t>
    <phoneticPr fontId="4"/>
  </si>
  <si>
    <t>障害福祉サービス事業所（自立訓練(生活訓練)を実施する事業所）</t>
    <phoneticPr fontId="4"/>
  </si>
  <si>
    <t>障害福祉サービス事業所（宿泊型自立訓練を実施する事業所）</t>
    <phoneticPr fontId="4"/>
  </si>
  <si>
    <t>障害福祉サービス事業所（就労移行支援を実施する事業所）</t>
    <phoneticPr fontId="4"/>
  </si>
  <si>
    <t>障害福祉サービス事業所（就労継続支援(Ａ型)を実施する事業所）</t>
    <phoneticPr fontId="4"/>
  </si>
  <si>
    <t>障害福祉サービス事業所（就労継続支援(Ｂ型)を実施する事業所）</t>
    <phoneticPr fontId="4"/>
  </si>
  <si>
    <t>障害者支援施設（生活介護又は自立訓練を行うものに限る）</t>
    <phoneticPr fontId="4"/>
  </si>
  <si>
    <t>障害者支援施設（（２－１０）以外）</t>
    <phoneticPr fontId="4"/>
  </si>
  <si>
    <t>（旧児童デイサービスを実施していた事業所のうち）児童発達支援</t>
    <phoneticPr fontId="4"/>
  </si>
  <si>
    <t>（旧児童デイサービスを実施していた事業所のうち）放課後等デイサービス</t>
    <phoneticPr fontId="4"/>
  </si>
  <si>
    <t>補装具製作施設</t>
    <phoneticPr fontId="4"/>
  </si>
  <si>
    <t>盲導犬訓練施設</t>
    <phoneticPr fontId="4"/>
  </si>
  <si>
    <t>点字図書館</t>
    <phoneticPr fontId="4"/>
  </si>
  <si>
    <t>聴覚障害者情報提供施設</t>
    <phoneticPr fontId="4"/>
  </si>
  <si>
    <t>旧知的障害児施設（入所）</t>
    <phoneticPr fontId="4"/>
  </si>
  <si>
    <t>旧知的障害児通園施設（通所）</t>
    <phoneticPr fontId="4"/>
  </si>
  <si>
    <t>旧盲ろうあ児施設（入所）</t>
    <phoneticPr fontId="4"/>
  </si>
  <si>
    <t>旧難聴幼児通園施設（通所）</t>
    <phoneticPr fontId="4"/>
  </si>
  <si>
    <t>旧肢体不自由児施設（入所）</t>
    <phoneticPr fontId="4"/>
  </si>
  <si>
    <t>旧肢体不自由児通園施設（通所）</t>
    <phoneticPr fontId="4"/>
  </si>
  <si>
    <t>旧重症心身障害児施設（入所）</t>
    <phoneticPr fontId="4"/>
  </si>
  <si>
    <t>旧重症心身障害児（者）通園事業施設（通所）</t>
    <phoneticPr fontId="4"/>
  </si>
  <si>
    <t>福祉ホーム（身体・精神Ａ）</t>
    <phoneticPr fontId="4"/>
  </si>
  <si>
    <t>地域活動支援センター</t>
    <phoneticPr fontId="4"/>
  </si>
  <si>
    <t>盲人ホーム</t>
    <phoneticPr fontId="4"/>
  </si>
  <si>
    <t>（　　　　　　　　　　　）</t>
    <phoneticPr fontId="4"/>
  </si>
  <si>
    <r>
      <t>　施設設置者の公私区分　（</t>
    </r>
    <r>
      <rPr>
        <sz val="9"/>
        <rFont val="ＭＳ Ｐ明朝"/>
        <family val="1"/>
        <charset val="128"/>
      </rPr>
      <t>公立には、公設民営を含む</t>
    </r>
    <r>
      <rPr>
        <sz val="11"/>
        <rFont val="ＭＳ Ｐ明朝"/>
        <family val="1"/>
        <charset val="128"/>
      </rPr>
      <t>）</t>
    </r>
    <rPh sb="1" eb="3">
      <t>シセツ</t>
    </rPh>
    <rPh sb="3" eb="6">
      <t>セッチシャ</t>
    </rPh>
    <rPh sb="7" eb="9">
      <t>コウシ</t>
    </rPh>
    <rPh sb="9" eb="11">
      <t>クブン</t>
    </rPh>
    <rPh sb="13" eb="15">
      <t>コウリツ</t>
    </rPh>
    <rPh sb="18" eb="20">
      <t>コウセツ</t>
    </rPh>
    <rPh sb="20" eb="22">
      <t>ミンエイ</t>
    </rPh>
    <rPh sb="23" eb="24">
      <t>フク</t>
    </rPh>
    <phoneticPr fontId="9"/>
  </si>
  <si>
    <t>階建</t>
    <rPh sb="0" eb="1">
      <t>カイ</t>
    </rPh>
    <rPh sb="1" eb="2">
      <t>ダテ</t>
    </rPh>
    <phoneticPr fontId="9"/>
  </si>
  <si>
    <t>無</t>
    <rPh sb="0" eb="1">
      <t>ナシ</t>
    </rPh>
    <phoneticPr fontId="4"/>
  </si>
  <si>
    <t>有（　　　年　　　月）</t>
    <phoneticPr fontId="4"/>
  </si>
  <si>
    <t>・</t>
    <phoneticPr fontId="4"/>
  </si>
  <si>
    <t>→　Gまで入力して終了</t>
    <rPh sb="5" eb="7">
      <t>ニュウリョク</t>
    </rPh>
    <rPh sb="9" eb="11">
      <t>シュウリョウ</t>
    </rPh>
    <phoneticPr fontId="9"/>
  </si>
  <si>
    <t>※昭和５６年６月１日以降に建築確認を行った建物は、現在の耐震基準に適合しています。</t>
    <rPh sb="1" eb="3">
      <t>ショウワ</t>
    </rPh>
    <rPh sb="5" eb="6">
      <t>ネン</t>
    </rPh>
    <rPh sb="7" eb="8">
      <t>ガツ</t>
    </rPh>
    <rPh sb="9" eb="10">
      <t>ニチ</t>
    </rPh>
    <rPh sb="10" eb="12">
      <t>イコウ</t>
    </rPh>
    <rPh sb="13" eb="15">
      <t>ケンチク</t>
    </rPh>
    <rPh sb="15" eb="17">
      <t>カクニン</t>
    </rPh>
    <rPh sb="18" eb="19">
      <t>オコ</t>
    </rPh>
    <rPh sb="21" eb="23">
      <t>タテモノ</t>
    </rPh>
    <rPh sb="25" eb="27">
      <t>ゲンザイ</t>
    </rPh>
    <rPh sb="28" eb="30">
      <t>タイシン</t>
    </rPh>
    <rPh sb="30" eb="32">
      <t>キジュン</t>
    </rPh>
    <rPh sb="33" eb="35">
      <t>テキゴウ</t>
    </rPh>
    <phoneticPr fontId="9"/>
  </si>
  <si>
    <t>　実施日：</t>
    <rPh sb="1" eb="3">
      <t>ジッシ</t>
    </rPh>
    <rPh sb="3" eb="4">
      <t>ヒ</t>
    </rPh>
    <phoneticPr fontId="9"/>
  </si>
  <si>
    <t>（実施時期</t>
    <phoneticPr fontId="9"/>
  </si>
  <si>
    <t>月）</t>
    <rPh sb="0" eb="1">
      <t>ゲツ</t>
    </rPh>
    <phoneticPr fontId="4"/>
  </si>
  <si>
    <t>（実施時期：</t>
    <phoneticPr fontId="9"/>
  </si>
  <si>
    <t>3．診断予定　（実施時期：</t>
    <rPh sb="2" eb="4">
      <t>シンダン</t>
    </rPh>
    <rPh sb="4" eb="6">
      <t>ヨテイ</t>
    </rPh>
    <rPh sb="8" eb="10">
      <t>ジッシ</t>
    </rPh>
    <rPh sb="10" eb="12">
      <t>ジキ</t>
    </rPh>
    <phoneticPr fontId="9"/>
  </si>
  <si>
    <t>4．廃止予定　（廃止時期：</t>
    <rPh sb="2" eb="4">
      <t>ハイシ</t>
    </rPh>
    <rPh sb="4" eb="6">
      <t>ヨテイ</t>
    </rPh>
    <rPh sb="8" eb="10">
      <t>ハイシ</t>
    </rPh>
    <rPh sb="10" eb="12">
      <t>ジキ</t>
    </rPh>
    <phoneticPr fontId="9"/>
  </si>
  <si>
    <t>32-3</t>
  </si>
  <si>
    <t>32-4</t>
  </si>
  <si>
    <t>32-5</t>
  </si>
  <si>
    <t>管理者の住所（建物を除く）</t>
    <rPh sb="7" eb="9">
      <t>タテモノ</t>
    </rPh>
    <rPh sb="10" eb="11">
      <t>ノゾ</t>
    </rPh>
    <phoneticPr fontId="9"/>
  </si>
  <si>
    <t>管理者の住所（建物名等）</t>
    <rPh sb="7" eb="9">
      <t>タテモノ</t>
    </rPh>
    <rPh sb="9" eb="10">
      <t>メイ</t>
    </rPh>
    <rPh sb="10" eb="11">
      <t>トウ</t>
    </rPh>
    <phoneticPr fontId="9"/>
  </si>
  <si>
    <t>管理者の電話番号</t>
    <rPh sb="0" eb="3">
      <t>カンリシャ</t>
    </rPh>
    <rPh sb="4" eb="6">
      <t>デンワ</t>
    </rPh>
    <rPh sb="6" eb="8">
      <t>バンゴウ</t>
    </rPh>
    <phoneticPr fontId="9"/>
  </si>
  <si>
    <t>管理者の生年月日</t>
    <rPh sb="0" eb="3">
      <t>カンリシャ</t>
    </rPh>
    <rPh sb="4" eb="6">
      <t>セイネン</t>
    </rPh>
    <rPh sb="6" eb="8">
      <t>ガッピ</t>
    </rPh>
    <phoneticPr fontId="9"/>
  </si>
  <si>
    <t>住所（建物を除く）</t>
    <rPh sb="3" eb="5">
      <t>タテモノ</t>
    </rPh>
    <rPh sb="6" eb="7">
      <t>ノゾ</t>
    </rPh>
    <phoneticPr fontId="4"/>
  </si>
  <si>
    <t>住所（建物名等）</t>
    <rPh sb="5" eb="6">
      <t>メイ</t>
    </rPh>
    <rPh sb="6" eb="7">
      <t>トウ</t>
    </rPh>
    <phoneticPr fontId="4"/>
  </si>
  <si>
    <t>電話番号</t>
    <rPh sb="0" eb="4">
      <t>デンワバンゴウ</t>
    </rPh>
    <phoneticPr fontId="4"/>
  </si>
  <si>
    <t>事業所のメールアドレス</t>
    <phoneticPr fontId="9"/>
  </si>
  <si>
    <t>--選択下さい--</t>
  </si>
  <si>
    <t>１　新規</t>
    <phoneticPr fontId="4"/>
  </si>
  <si>
    <t>申請を行う事業等の種別①</t>
    <rPh sb="0" eb="2">
      <t>シンセイ</t>
    </rPh>
    <rPh sb="3" eb="4">
      <t>オコナ</t>
    </rPh>
    <phoneticPr fontId="9"/>
  </si>
  <si>
    <t>申請を行う事業等の種別②</t>
    <phoneticPr fontId="9"/>
  </si>
  <si>
    <t>申請を行う事業等の種別③</t>
    <phoneticPr fontId="9"/>
  </si>
  <si>
    <t>申請を行う事業等の種別④</t>
    <phoneticPr fontId="9"/>
  </si>
  <si>
    <t>申請を行う事業等の種別⑤</t>
    <phoneticPr fontId="9"/>
  </si>
  <si>
    <t>申請を行う事業等の種別⑥</t>
    <phoneticPr fontId="9"/>
  </si>
  <si>
    <t>←該当する児童発達支援管理責任者が従事する事業を選択してください。</t>
    <rPh sb="1" eb="3">
      <t>ガイトウ</t>
    </rPh>
    <rPh sb="5" eb="16">
      <t>ジドウハッタツシエンカンリセキニンシャ</t>
    </rPh>
    <rPh sb="17" eb="19">
      <t>ジュウジ</t>
    </rPh>
    <rPh sb="21" eb="23">
      <t>ジギョウ</t>
    </rPh>
    <rPh sb="24" eb="26">
      <t>センタク</t>
    </rPh>
    <phoneticPr fontId="4"/>
  </si>
  <si>
    <t>児童発達支援（重心外）</t>
    <rPh sb="0" eb="2">
      <t>ジドウ</t>
    </rPh>
    <rPh sb="2" eb="4">
      <t>ハッタツ</t>
    </rPh>
    <rPh sb="4" eb="6">
      <t>シエン</t>
    </rPh>
    <rPh sb="7" eb="9">
      <t>ジュウシン</t>
    </rPh>
    <rPh sb="9" eb="10">
      <t>ガイ</t>
    </rPh>
    <phoneticPr fontId="9"/>
  </si>
  <si>
    <t>児童発達支援（重心）</t>
    <rPh sb="0" eb="2">
      <t>ジドウ</t>
    </rPh>
    <rPh sb="2" eb="4">
      <t>ハッタツ</t>
    </rPh>
    <rPh sb="4" eb="6">
      <t>シエン</t>
    </rPh>
    <rPh sb="7" eb="9">
      <t>ジュウシン</t>
    </rPh>
    <phoneticPr fontId="9"/>
  </si>
  <si>
    <t>放課後等デイサービス（重心外）</t>
    <rPh sb="0" eb="4">
      <t>ホウカゴトウ</t>
    </rPh>
    <rPh sb="11" eb="13">
      <t>ジュウシン</t>
    </rPh>
    <rPh sb="13" eb="14">
      <t>ガイ</t>
    </rPh>
    <phoneticPr fontId="123"/>
  </si>
  <si>
    <t>放課後等デイサービス（重心）</t>
    <rPh sb="0" eb="4">
      <t>ホウカゴトウ</t>
    </rPh>
    <rPh sb="11" eb="13">
      <t>ジュウシン</t>
    </rPh>
    <phoneticPr fontId="123"/>
  </si>
  <si>
    <t>別紙様式第一号</t>
    <rPh sb="0" eb="2">
      <t>ベッシ</t>
    </rPh>
    <phoneticPr fontId="4"/>
  </si>
  <si>
    <t>主として通わせる児童の障害の種別
（重症心身障害以外）</t>
    <rPh sb="0" eb="1">
      <t>シュ</t>
    </rPh>
    <rPh sb="4" eb="5">
      <t>カヨ</t>
    </rPh>
    <rPh sb="8" eb="10">
      <t>ジドウ</t>
    </rPh>
    <rPh sb="11" eb="13">
      <t>ショウガイ</t>
    </rPh>
    <rPh sb="14" eb="16">
      <t>シュベツ</t>
    </rPh>
    <rPh sb="18" eb="20">
      <t>ジュウショウ</t>
    </rPh>
    <rPh sb="20" eb="22">
      <t>シンシン</t>
    </rPh>
    <rPh sb="22" eb="24">
      <t>ショウガイ</t>
    </rPh>
    <rPh sb="24" eb="26">
      <t>イガイ</t>
    </rPh>
    <phoneticPr fontId="4"/>
  </si>
  <si>
    <t>主として通わせる児童の障害の種別
（重症心身障害）</t>
    <rPh sb="0" eb="1">
      <t>シュ</t>
    </rPh>
    <rPh sb="4" eb="5">
      <t>カヨ</t>
    </rPh>
    <rPh sb="8" eb="10">
      <t>ジドウ</t>
    </rPh>
    <rPh sb="11" eb="13">
      <t>ショウガイ</t>
    </rPh>
    <rPh sb="14" eb="16">
      <t>シュベツ</t>
    </rPh>
    <rPh sb="18" eb="20">
      <t>ジュウショウ</t>
    </rPh>
    <rPh sb="20" eb="22">
      <t>シンシン</t>
    </rPh>
    <rPh sb="22" eb="24">
      <t>ショウガイ</t>
    </rPh>
    <phoneticPr fontId="4"/>
  </si>
  <si>
    <t>児童指導員加配加算に関する届出書</t>
    <rPh sb="0" eb="2">
      <t>ジドウ</t>
    </rPh>
    <phoneticPr fontId="9"/>
  </si>
  <si>
    <t>報酬算定区分に関する届出書</t>
    <rPh sb="0" eb="2">
      <t>ホウシュウ</t>
    </rPh>
    <rPh sb="2" eb="4">
      <t>サンテイ</t>
    </rPh>
    <rPh sb="4" eb="6">
      <t>クブン</t>
    </rPh>
    <rPh sb="7" eb="8">
      <t>カン</t>
    </rPh>
    <rPh sb="10" eb="13">
      <t>トドケデショ</t>
    </rPh>
    <phoneticPr fontId="9"/>
  </si>
  <si>
    <t>資格免状(研修修了証）等の写し</t>
    <rPh sb="0" eb="2">
      <t>シカク</t>
    </rPh>
    <rPh sb="2" eb="4">
      <t>メンジョウ</t>
    </rPh>
    <rPh sb="5" eb="7">
      <t>ケンシュウ</t>
    </rPh>
    <rPh sb="7" eb="10">
      <t>シュウリョウショウ</t>
    </rPh>
    <rPh sb="11" eb="12">
      <t>トウ</t>
    </rPh>
    <rPh sb="13" eb="14">
      <t>ウツ</t>
    </rPh>
    <phoneticPr fontId="9"/>
  </si>
  <si>
    <t>実務経験証明書</t>
    <rPh sb="0" eb="2">
      <t>ジツム</t>
    </rPh>
    <rPh sb="2" eb="4">
      <t>ケイケン</t>
    </rPh>
    <rPh sb="4" eb="6">
      <t>ショウメイ</t>
    </rPh>
    <rPh sb="6" eb="7">
      <t>ショ</t>
    </rPh>
    <phoneticPr fontId="9"/>
  </si>
  <si>
    <t>令和　</t>
    <rPh sb="0" eb="2">
      <t>レイワ</t>
    </rPh>
    <phoneticPr fontId="5"/>
  </si>
  <si>
    <t>② 放課後等デイサービス</t>
    <phoneticPr fontId="4"/>
  </si>
  <si>
    <t>22-1</t>
  </si>
  <si>
    <t>22-2</t>
  </si>
  <si>
    <t>22-3</t>
  </si>
  <si>
    <t>22-4</t>
  </si>
  <si>
    <t>22-5</t>
  </si>
  <si>
    <t>22-6</t>
  </si>
  <si>
    <t>24</t>
    <phoneticPr fontId="4"/>
  </si>
  <si>
    <t>25</t>
    <phoneticPr fontId="4"/>
  </si>
  <si>
    <t>28</t>
    <phoneticPr fontId="9"/>
  </si>
  <si>
    <t>29-1</t>
    <phoneticPr fontId="4"/>
  </si>
  <si>
    <t>29-2</t>
    <phoneticPr fontId="4"/>
  </si>
  <si>
    <t>30</t>
    <phoneticPr fontId="4"/>
  </si>
  <si>
    <t>31</t>
    <phoneticPr fontId="4"/>
  </si>
  <si>
    <t>32-1</t>
    <phoneticPr fontId="4"/>
  </si>
  <si>
    <t>32-2</t>
    <phoneticPr fontId="4"/>
  </si>
  <si>
    <t>32-6</t>
  </si>
  <si>
    <t>32-7</t>
  </si>
  <si>
    <t>32-8</t>
  </si>
  <si>
    <t>33-1</t>
  </si>
  <si>
    <t>33-2</t>
  </si>
  <si>
    <t>33-3</t>
  </si>
  <si>
    <t>33-4</t>
  </si>
  <si>
    <t>33-5</t>
  </si>
  <si>
    <t>33-6</t>
  </si>
  <si>
    <t>33-7</t>
  </si>
  <si>
    <t>33-8</t>
  </si>
  <si>
    <t>34-1</t>
  </si>
  <si>
    <t>34-2</t>
  </si>
  <si>
    <t>34-3</t>
  </si>
  <si>
    <t>34-4</t>
  </si>
  <si>
    <t>34-5</t>
  </si>
  <si>
    <t>34-6</t>
  </si>
  <si>
    <t>34-7</t>
  </si>
  <si>
    <t>34-8</t>
  </si>
  <si>
    <t>35-1</t>
  </si>
  <si>
    <t>35-2</t>
  </si>
  <si>
    <t>35-3</t>
  </si>
  <si>
    <t>35-4</t>
  </si>
  <si>
    <t>35-5</t>
  </si>
  <si>
    <t>35-6</t>
  </si>
  <si>
    <t>35-7</t>
  </si>
  <si>
    <t>35-8</t>
  </si>
  <si>
    <t>36-1</t>
  </si>
  <si>
    <t>36-2</t>
  </si>
  <si>
    <t>36-3</t>
  </si>
  <si>
    <t>36-4</t>
  </si>
  <si>
    <t>36-5</t>
  </si>
  <si>
    <t>36-6</t>
  </si>
  <si>
    <t>36-7</t>
  </si>
  <si>
    <t>36-8</t>
  </si>
  <si>
    <t>37-1</t>
  </si>
  <si>
    <t>37-2</t>
  </si>
  <si>
    <t>37-3</t>
  </si>
  <si>
    <t>37-4</t>
  </si>
  <si>
    <t>37-5</t>
  </si>
  <si>
    <t>37-6</t>
  </si>
  <si>
    <t>37-7</t>
  </si>
  <si>
    <t>37-8</t>
  </si>
  <si>
    <t>38</t>
    <phoneticPr fontId="4"/>
  </si>
  <si>
    <t>39</t>
    <phoneticPr fontId="9"/>
  </si>
  <si>
    <t>40-1</t>
  </si>
  <si>
    <t>40-2</t>
  </si>
  <si>
    <t>令和　　年　　月　　日</t>
    <rPh sb="0" eb="2">
      <t>レイワ</t>
    </rPh>
    <rPh sb="4" eb="5">
      <t>ネン</t>
    </rPh>
    <rPh sb="7" eb="8">
      <t>ガツ</t>
    </rPh>
    <rPh sb="10" eb="11">
      <t>ニチ</t>
    </rPh>
    <phoneticPr fontId="4"/>
  </si>
  <si>
    <t>令和　　年　　月　　日</t>
    <phoneticPr fontId="4"/>
  </si>
  <si>
    <t>放課後等デイサービス</t>
    <phoneticPr fontId="4"/>
  </si>
  <si>
    <t>付表16</t>
    <rPh sb="0" eb="2">
      <t>フヒョウ</t>
    </rPh>
    <phoneticPr fontId="4"/>
  </si>
  <si>
    <t>重心外</t>
    <rPh sb="0" eb="2">
      <t>ジュウシン</t>
    </rPh>
    <rPh sb="2" eb="3">
      <t>ガイ</t>
    </rPh>
    <phoneticPr fontId="4"/>
  </si>
  <si>
    <t>重心</t>
    <rPh sb="0" eb="2">
      <t>ジュウシン</t>
    </rPh>
    <phoneticPr fontId="4"/>
  </si>
  <si>
    <t>基本情報入力シート</t>
    <rPh sb="0" eb="2">
      <t>キホン</t>
    </rPh>
    <rPh sb="2" eb="4">
      <t>ジョウホウ</t>
    </rPh>
    <rPh sb="4" eb="6">
      <t>ニュウリョク</t>
    </rPh>
    <phoneticPr fontId="4"/>
  </si>
  <si>
    <t>参考様式３－２
事業①</t>
    <rPh sb="0" eb="2">
      <t>サンコウ</t>
    </rPh>
    <rPh sb="2" eb="4">
      <t>ヨウシキ</t>
    </rPh>
    <rPh sb="8" eb="10">
      <t>ジギョウ</t>
    </rPh>
    <phoneticPr fontId="9"/>
  </si>
  <si>
    <t>参考様式３－２
事業②</t>
    <rPh sb="0" eb="2">
      <t>サンコウ</t>
    </rPh>
    <rPh sb="2" eb="4">
      <t>ヨウシキ</t>
    </rPh>
    <rPh sb="8" eb="10">
      <t>ジギョウ</t>
    </rPh>
    <phoneticPr fontId="9"/>
  </si>
  <si>
    <t>参考様式３－２
事業③</t>
    <rPh sb="0" eb="2">
      <t>サンコウ</t>
    </rPh>
    <rPh sb="2" eb="4">
      <t>ヨウシキ</t>
    </rPh>
    <rPh sb="8" eb="10">
      <t>ジギョウ</t>
    </rPh>
    <phoneticPr fontId="9"/>
  </si>
  <si>
    <t>参考様式３－２
事業④</t>
    <rPh sb="0" eb="2">
      <t>サンコウ</t>
    </rPh>
    <rPh sb="2" eb="4">
      <t>ヨウシキ</t>
    </rPh>
    <rPh sb="8" eb="10">
      <t>ジギョウ</t>
    </rPh>
    <phoneticPr fontId="9"/>
  </si>
  <si>
    <t>参考様式３－２
事業⑤</t>
    <rPh sb="0" eb="2">
      <t>サンコウ</t>
    </rPh>
    <rPh sb="2" eb="4">
      <t>ヨウシキ</t>
    </rPh>
    <rPh sb="8" eb="10">
      <t>ジギョウ</t>
    </rPh>
    <phoneticPr fontId="9"/>
  </si>
  <si>
    <t>参考様式３－２
事業⑥</t>
    <rPh sb="0" eb="2">
      <t>サンコウ</t>
    </rPh>
    <rPh sb="2" eb="4">
      <t>ヨウシキ</t>
    </rPh>
    <rPh sb="8" eb="10">
      <t>ジギョウ</t>
    </rPh>
    <phoneticPr fontId="9"/>
  </si>
  <si>
    <t>福祉専門職配置等加算に関する届出書</t>
    <rPh sb="0" eb="2">
      <t>フクシ</t>
    </rPh>
    <rPh sb="2" eb="4">
      <t>センモン</t>
    </rPh>
    <rPh sb="4" eb="5">
      <t>ショク</t>
    </rPh>
    <rPh sb="5" eb="8">
      <t>ハイチトウ</t>
    </rPh>
    <rPh sb="8" eb="10">
      <t>カサン</t>
    </rPh>
    <rPh sb="11" eb="12">
      <t>カン</t>
    </rPh>
    <rPh sb="14" eb="16">
      <t>トドケデ</t>
    </rPh>
    <rPh sb="16" eb="17">
      <t>ショ</t>
    </rPh>
    <phoneticPr fontId="9"/>
  </si>
  <si>
    <t>強度行動障害児支援加算に関する届出書(児発、居宅訪問、保育所等)</t>
    <rPh sb="0" eb="2">
      <t>キョウド</t>
    </rPh>
    <rPh sb="2" eb="4">
      <t>コウドウ</t>
    </rPh>
    <rPh sb="4" eb="6">
      <t>ショウガイ</t>
    </rPh>
    <rPh sb="6" eb="7">
      <t>ジ</t>
    </rPh>
    <rPh sb="7" eb="9">
      <t>シエン</t>
    </rPh>
    <rPh sb="9" eb="11">
      <t>カサン</t>
    </rPh>
    <rPh sb="12" eb="13">
      <t>カン</t>
    </rPh>
    <rPh sb="15" eb="17">
      <t>トドケデ</t>
    </rPh>
    <rPh sb="17" eb="18">
      <t>ショ</t>
    </rPh>
    <rPh sb="19" eb="20">
      <t>ジ</t>
    </rPh>
    <rPh sb="20" eb="21">
      <t>ハツ</t>
    </rPh>
    <rPh sb="22" eb="24">
      <t>キョタク</t>
    </rPh>
    <rPh sb="24" eb="26">
      <t>ホウモン</t>
    </rPh>
    <rPh sb="27" eb="29">
      <t>ホイク</t>
    </rPh>
    <rPh sb="29" eb="30">
      <t>ジョ</t>
    </rPh>
    <rPh sb="30" eb="31">
      <t>トウ</t>
    </rPh>
    <phoneticPr fontId="9"/>
  </si>
  <si>
    <t>事業開始届</t>
    <rPh sb="0" eb="2">
      <t>ジギョウ</t>
    </rPh>
    <rPh sb="2" eb="4">
      <t>カイシ</t>
    </rPh>
    <rPh sb="4" eb="5">
      <t>トドケ</t>
    </rPh>
    <phoneticPr fontId="4"/>
  </si>
  <si>
    <t>　　　　　　　　届出者　氏名</t>
    <rPh sb="8" eb="10">
      <t>トドケデ</t>
    </rPh>
    <rPh sb="10" eb="11">
      <t>シャ</t>
    </rPh>
    <rPh sb="12" eb="14">
      <t>シメイ</t>
    </rPh>
    <phoneticPr fontId="9"/>
  </si>
  <si>
    <t>事業開始届</t>
    <rPh sb="0" eb="2">
      <t>ジギョウ</t>
    </rPh>
    <rPh sb="2" eb="4">
      <t>カイシ</t>
    </rPh>
    <rPh sb="4" eb="5">
      <t>トドケ</t>
    </rPh>
    <phoneticPr fontId="9"/>
  </si>
  <si>
    <t>このたび、標記の事業を開始しますので、下記により届け出ます。</t>
    <rPh sb="5" eb="7">
      <t>ヒョウキ</t>
    </rPh>
    <rPh sb="8" eb="10">
      <t>ジギョウ</t>
    </rPh>
    <rPh sb="11" eb="13">
      <t>カイシ</t>
    </rPh>
    <rPh sb="19" eb="21">
      <t>カキ</t>
    </rPh>
    <rPh sb="24" eb="25">
      <t>トド</t>
    </rPh>
    <rPh sb="26" eb="27">
      <t>デ</t>
    </rPh>
    <phoneticPr fontId="9"/>
  </si>
  <si>
    <t>事業</t>
    <rPh sb="0" eb="2">
      <t>ジギョウ</t>
    </rPh>
    <phoneticPr fontId="9"/>
  </si>
  <si>
    <t>種類</t>
    <rPh sb="0" eb="2">
      <t>シュルイ</t>
    </rPh>
    <phoneticPr fontId="9"/>
  </si>
  <si>
    <t>内容</t>
    <rPh sb="0" eb="2">
      <t>ナイヨウ</t>
    </rPh>
    <phoneticPr fontId="9"/>
  </si>
  <si>
    <t>経営者</t>
    <rPh sb="0" eb="3">
      <t>ケイエイシャ</t>
    </rPh>
    <phoneticPr fontId="9"/>
  </si>
  <si>
    <t>条例、定款その他の基本約款</t>
    <rPh sb="0" eb="2">
      <t>ジョウレイ</t>
    </rPh>
    <rPh sb="3" eb="5">
      <t>テイカン</t>
    </rPh>
    <rPh sb="7" eb="8">
      <t>タ</t>
    </rPh>
    <rPh sb="9" eb="11">
      <t>キホン</t>
    </rPh>
    <rPh sb="11" eb="13">
      <t>ヤッカン</t>
    </rPh>
    <phoneticPr fontId="9"/>
  </si>
  <si>
    <t>別紙のとおり</t>
    <rPh sb="0" eb="2">
      <t>ベッシ</t>
    </rPh>
    <phoneticPr fontId="9"/>
  </si>
  <si>
    <t>職員の職種</t>
    <rPh sb="0" eb="2">
      <t>ショクイン</t>
    </rPh>
    <rPh sb="3" eb="5">
      <t>ショクシュ</t>
    </rPh>
    <phoneticPr fontId="9"/>
  </si>
  <si>
    <t>職員の定数</t>
    <rPh sb="0" eb="2">
      <t>ショクイン</t>
    </rPh>
    <rPh sb="3" eb="5">
      <t>テイスウ</t>
    </rPh>
    <phoneticPr fontId="9"/>
  </si>
  <si>
    <t>管理者</t>
    <rPh sb="0" eb="3">
      <t>カンリシャ</t>
    </rPh>
    <phoneticPr fontId="9"/>
  </si>
  <si>
    <t>事業所運営・管理の統括</t>
    <rPh sb="0" eb="3">
      <t>ジギョウショ</t>
    </rPh>
    <rPh sb="3" eb="5">
      <t>ウンエイ</t>
    </rPh>
    <rPh sb="6" eb="8">
      <t>カンリ</t>
    </rPh>
    <rPh sb="9" eb="11">
      <t>トウカツ</t>
    </rPh>
    <phoneticPr fontId="9"/>
  </si>
  <si>
    <t>人）</t>
    <rPh sb="0" eb="1">
      <t>ニン</t>
    </rPh>
    <phoneticPr fontId="9"/>
  </si>
  <si>
    <t>利用者の処遇に関する計画</t>
    <rPh sb="0" eb="3">
      <t>リヨウシャ</t>
    </rPh>
    <rPh sb="4" eb="6">
      <t>ショグウ</t>
    </rPh>
    <rPh sb="7" eb="8">
      <t>カン</t>
    </rPh>
    <rPh sb="10" eb="12">
      <t>ケイカク</t>
    </rPh>
    <phoneticPr fontId="9"/>
  </si>
  <si>
    <t>児童指導員・保育士</t>
    <rPh sb="0" eb="2">
      <t>ジドウ</t>
    </rPh>
    <rPh sb="2" eb="5">
      <t>シドウイン</t>
    </rPh>
    <rPh sb="6" eb="9">
      <t>ホイクシ</t>
    </rPh>
    <phoneticPr fontId="9"/>
  </si>
  <si>
    <t>利用者への指導・支援</t>
    <rPh sb="0" eb="3">
      <t>リヨウシャ</t>
    </rPh>
    <rPh sb="5" eb="7">
      <t>シドウ</t>
    </rPh>
    <rPh sb="8" eb="10">
      <t>シエン</t>
    </rPh>
    <phoneticPr fontId="9"/>
  </si>
  <si>
    <t>機能訓練担当職員</t>
    <rPh sb="0" eb="2">
      <t>キノウ</t>
    </rPh>
    <rPh sb="2" eb="4">
      <t>クンレン</t>
    </rPh>
    <rPh sb="4" eb="6">
      <t>タントウ</t>
    </rPh>
    <rPh sb="6" eb="8">
      <t>ショクイン</t>
    </rPh>
    <phoneticPr fontId="9"/>
  </si>
  <si>
    <t>日常生活を営むのに必要な機能訓練を行う</t>
    <rPh sb="0" eb="2">
      <t>ニチジョウ</t>
    </rPh>
    <rPh sb="2" eb="4">
      <t>セイカツ</t>
    </rPh>
    <rPh sb="5" eb="6">
      <t>イトナ</t>
    </rPh>
    <rPh sb="9" eb="11">
      <t>ヒツヨウ</t>
    </rPh>
    <rPh sb="12" eb="14">
      <t>キノウ</t>
    </rPh>
    <rPh sb="14" eb="16">
      <t>クンレン</t>
    </rPh>
    <rPh sb="17" eb="18">
      <t>オコナ</t>
    </rPh>
    <phoneticPr fontId="9"/>
  </si>
  <si>
    <t>利用委児童の体調確認・医療的ケアの実施</t>
    <rPh sb="0" eb="2">
      <t>リヨウ</t>
    </rPh>
    <rPh sb="2" eb="3">
      <t>イ</t>
    </rPh>
    <rPh sb="3" eb="5">
      <t>ジドウ</t>
    </rPh>
    <rPh sb="6" eb="8">
      <t>タイチョウ</t>
    </rPh>
    <rPh sb="8" eb="10">
      <t>カクニン</t>
    </rPh>
    <rPh sb="11" eb="14">
      <t>イリョウテキ</t>
    </rPh>
    <rPh sb="17" eb="19">
      <t>ジッシ</t>
    </rPh>
    <phoneticPr fontId="9"/>
  </si>
  <si>
    <t>医師</t>
    <rPh sb="0" eb="2">
      <t>イシ</t>
    </rPh>
    <phoneticPr fontId="9"/>
  </si>
  <si>
    <t>利用児童の体調確認および助言・指導</t>
    <rPh sb="0" eb="2">
      <t>リヨウ</t>
    </rPh>
    <rPh sb="2" eb="4">
      <t>ジドウ</t>
    </rPh>
    <rPh sb="5" eb="7">
      <t>タイチョウ</t>
    </rPh>
    <rPh sb="7" eb="9">
      <t>カクニン</t>
    </rPh>
    <rPh sb="12" eb="14">
      <t>ジョゲン</t>
    </rPh>
    <rPh sb="15" eb="17">
      <t>シドウ</t>
    </rPh>
    <phoneticPr fontId="9"/>
  </si>
  <si>
    <t>訪問支援員</t>
    <rPh sb="0" eb="2">
      <t>ホウモン</t>
    </rPh>
    <rPh sb="2" eb="4">
      <t>シエン</t>
    </rPh>
    <rPh sb="4" eb="5">
      <t>イン</t>
    </rPh>
    <phoneticPr fontId="9"/>
  </si>
  <si>
    <t>居宅または保育所等を訪問し、集団生活への適応のために必要な直接支援および間接支援を行う</t>
    <rPh sb="0" eb="2">
      <t>キョタク</t>
    </rPh>
    <rPh sb="5" eb="7">
      <t>ホイク</t>
    </rPh>
    <rPh sb="7" eb="8">
      <t>ショ</t>
    </rPh>
    <rPh sb="8" eb="9">
      <t>トウ</t>
    </rPh>
    <rPh sb="10" eb="12">
      <t>ホウモン</t>
    </rPh>
    <rPh sb="14" eb="16">
      <t>シュウダン</t>
    </rPh>
    <rPh sb="16" eb="18">
      <t>セイカツ</t>
    </rPh>
    <rPh sb="20" eb="22">
      <t>テキオウ</t>
    </rPh>
    <rPh sb="26" eb="28">
      <t>ヒツヨウ</t>
    </rPh>
    <rPh sb="29" eb="31">
      <t>チョクセツ</t>
    </rPh>
    <rPh sb="31" eb="33">
      <t>シエン</t>
    </rPh>
    <rPh sb="36" eb="38">
      <t>カンセツ</t>
    </rPh>
    <rPh sb="38" eb="40">
      <t>シエン</t>
    </rPh>
    <rPh sb="41" eb="42">
      <t>オコナ</t>
    </rPh>
    <phoneticPr fontId="9"/>
  </si>
  <si>
    <t>人</t>
    <phoneticPr fontId="9"/>
  </si>
  <si>
    <t>主な職員の氏名及び経歴</t>
    <rPh sb="0" eb="1">
      <t>オモ</t>
    </rPh>
    <rPh sb="2" eb="4">
      <t>ショクイン</t>
    </rPh>
    <rPh sb="5" eb="7">
      <t>シメイ</t>
    </rPh>
    <rPh sb="7" eb="8">
      <t>オヨ</t>
    </rPh>
    <rPh sb="9" eb="11">
      <t>ケイレキ</t>
    </rPh>
    <phoneticPr fontId="9"/>
  </si>
  <si>
    <t>事業を行おうとする区域</t>
    <rPh sb="0" eb="2">
      <t>ジギョウ</t>
    </rPh>
    <rPh sb="3" eb="4">
      <t>オコナ</t>
    </rPh>
    <rPh sb="9" eb="11">
      <t>クイキ</t>
    </rPh>
    <phoneticPr fontId="9"/>
  </si>
  <si>
    <t>（区市町村の委託事業については区市町村名も含む）</t>
    <rPh sb="1" eb="5">
      <t>クシチョウソン</t>
    </rPh>
    <rPh sb="6" eb="8">
      <t>イタク</t>
    </rPh>
    <rPh sb="8" eb="10">
      <t>ジギョウ</t>
    </rPh>
    <rPh sb="15" eb="16">
      <t>ク</t>
    </rPh>
    <rPh sb="16" eb="19">
      <t>シチョウソン</t>
    </rPh>
    <rPh sb="19" eb="20">
      <t>メイ</t>
    </rPh>
    <rPh sb="21" eb="22">
      <t>フク</t>
    </rPh>
    <phoneticPr fontId="9"/>
  </si>
  <si>
    <t>事業の用に共する施設（短期入所を行おうとする場合）</t>
    <rPh sb="0" eb="2">
      <t>ジギョウ</t>
    </rPh>
    <rPh sb="3" eb="4">
      <t>ヨウ</t>
    </rPh>
    <rPh sb="5" eb="6">
      <t>トモ</t>
    </rPh>
    <rPh sb="8" eb="10">
      <t>シセツ</t>
    </rPh>
    <rPh sb="11" eb="13">
      <t>タンキ</t>
    </rPh>
    <rPh sb="13" eb="15">
      <t>ニュウショ</t>
    </rPh>
    <rPh sb="16" eb="17">
      <t>オコナ</t>
    </rPh>
    <rPh sb="22" eb="24">
      <t>バアイ</t>
    </rPh>
    <phoneticPr fontId="9"/>
  </si>
  <si>
    <t>事業開始予定年月日</t>
    <rPh sb="0" eb="2">
      <t>ジギョウ</t>
    </rPh>
    <rPh sb="2" eb="4">
      <t>カイシ</t>
    </rPh>
    <rPh sb="4" eb="6">
      <t>ヨテイ</t>
    </rPh>
    <rPh sb="6" eb="9">
      <t>ネンガッピ</t>
    </rPh>
    <phoneticPr fontId="9"/>
  </si>
  <si>
    <t>収支予算書及び事業計画書</t>
    <rPh sb="0" eb="2">
      <t>シュウシ</t>
    </rPh>
    <rPh sb="2" eb="5">
      <t>ヨサンショ</t>
    </rPh>
    <rPh sb="5" eb="6">
      <t>オヨ</t>
    </rPh>
    <rPh sb="7" eb="9">
      <t>ジギョウ</t>
    </rPh>
    <rPh sb="9" eb="12">
      <t>ケイカクショ</t>
    </rPh>
    <phoneticPr fontId="9"/>
  </si>
  <si>
    <t>事業所平面図及び部屋別面積表</t>
    <rPh sb="0" eb="3">
      <t>ジギョウショ</t>
    </rPh>
    <rPh sb="3" eb="6">
      <t>ヘイメンズ</t>
    </rPh>
    <rPh sb="6" eb="7">
      <t>オヨ</t>
    </rPh>
    <rPh sb="8" eb="10">
      <t>ヘヤ</t>
    </rPh>
    <rPh sb="10" eb="11">
      <t>ベツ</t>
    </rPh>
    <rPh sb="11" eb="13">
      <t>メンセキ</t>
    </rPh>
    <rPh sb="13" eb="14">
      <t>ヒョウ</t>
    </rPh>
    <phoneticPr fontId="9"/>
  </si>
  <si>
    <t>別紙のとおり</t>
    <phoneticPr fontId="9"/>
  </si>
  <si>
    <t>この紙面は、事業開始の届出を行おうとする方に「参考例」として示すものであり、届出の様式を定めるものではありません。</t>
    <rPh sb="2" eb="4">
      <t>シメン</t>
    </rPh>
    <rPh sb="6" eb="8">
      <t>ジギョウ</t>
    </rPh>
    <rPh sb="8" eb="10">
      <t>カイシ</t>
    </rPh>
    <rPh sb="11" eb="13">
      <t>トドケデ</t>
    </rPh>
    <rPh sb="14" eb="15">
      <t>オコナ</t>
    </rPh>
    <rPh sb="20" eb="21">
      <t>カタ</t>
    </rPh>
    <rPh sb="23" eb="25">
      <t>サンコウ</t>
    </rPh>
    <rPh sb="25" eb="26">
      <t>レイ</t>
    </rPh>
    <rPh sb="30" eb="31">
      <t>シメ</t>
    </rPh>
    <rPh sb="38" eb="40">
      <t>トドケデ</t>
    </rPh>
    <rPh sb="41" eb="43">
      <t>ヨウシキ</t>
    </rPh>
    <rPh sb="44" eb="45">
      <t>サダ</t>
    </rPh>
    <phoneticPr fontId="9"/>
  </si>
  <si>
    <r>
      <t>　　</t>
    </r>
    <r>
      <rPr>
        <sz val="9"/>
        <rFont val="游ゴシック"/>
        <family val="3"/>
        <charset val="128"/>
      </rPr>
      <t>（法人の場合は名称）</t>
    </r>
    <rPh sb="3" eb="5">
      <t>ホウジン</t>
    </rPh>
    <rPh sb="6" eb="8">
      <t>バアイ</t>
    </rPh>
    <rPh sb="9" eb="11">
      <t>メイショウ</t>
    </rPh>
    <phoneticPr fontId="9"/>
  </si>
  <si>
    <t>選択下さい。</t>
    <rPh sb="0" eb="3">
      <t>センタククダ</t>
    </rPh>
    <phoneticPr fontId="4"/>
  </si>
  <si>
    <t>児童発達支援・放課後等デイサービスの多機能</t>
    <rPh sb="0" eb="2">
      <t>ジドウ</t>
    </rPh>
    <rPh sb="2" eb="4">
      <t>ハッタツ</t>
    </rPh>
    <rPh sb="4" eb="6">
      <t>シエン</t>
    </rPh>
    <rPh sb="7" eb="10">
      <t>ホウカゴ</t>
    </rPh>
    <rPh sb="10" eb="11">
      <t>トウ</t>
    </rPh>
    <rPh sb="18" eb="21">
      <t>タキノウ</t>
    </rPh>
    <phoneticPr fontId="4"/>
  </si>
  <si>
    <t>児童発達支援・保育所等訪問支援の多機能</t>
    <rPh sb="0" eb="2">
      <t>ジドウ</t>
    </rPh>
    <rPh sb="2" eb="4">
      <t>ハッタツ</t>
    </rPh>
    <rPh sb="4" eb="6">
      <t>シエン</t>
    </rPh>
    <rPh sb="7" eb="9">
      <t>ホイク</t>
    </rPh>
    <rPh sb="9" eb="10">
      <t>ショ</t>
    </rPh>
    <rPh sb="10" eb="11">
      <t>トウ</t>
    </rPh>
    <rPh sb="11" eb="13">
      <t>ホウモン</t>
    </rPh>
    <rPh sb="13" eb="15">
      <t>シエン</t>
    </rPh>
    <rPh sb="16" eb="19">
      <t>タキノウ</t>
    </rPh>
    <phoneticPr fontId="4"/>
  </si>
  <si>
    <t>放課後等デイサービス・保育所等訪問支援の多機能</t>
    <rPh sb="0" eb="4">
      <t>ホウカゴトウ</t>
    </rPh>
    <rPh sb="11" eb="13">
      <t>ホイク</t>
    </rPh>
    <rPh sb="13" eb="14">
      <t>ショ</t>
    </rPh>
    <rPh sb="14" eb="15">
      <t>トウ</t>
    </rPh>
    <rPh sb="15" eb="17">
      <t>ホウモン</t>
    </rPh>
    <rPh sb="17" eb="19">
      <t>シエン</t>
    </rPh>
    <rPh sb="20" eb="23">
      <t>タキノウ</t>
    </rPh>
    <phoneticPr fontId="4"/>
  </si>
  <si>
    <t>保育所等訪問支援・居宅訪問型児童発達支援の多機能</t>
    <rPh sb="0" eb="2">
      <t>ホイク</t>
    </rPh>
    <rPh sb="2" eb="3">
      <t>ショ</t>
    </rPh>
    <rPh sb="3" eb="4">
      <t>トウ</t>
    </rPh>
    <rPh sb="4" eb="6">
      <t>ホウモン</t>
    </rPh>
    <rPh sb="6" eb="8">
      <t>シエン</t>
    </rPh>
    <rPh sb="9" eb="11">
      <t>キョタク</t>
    </rPh>
    <rPh sb="11" eb="13">
      <t>ホウモン</t>
    </rPh>
    <rPh sb="13" eb="14">
      <t>ガタ</t>
    </rPh>
    <rPh sb="14" eb="16">
      <t>ジドウ</t>
    </rPh>
    <rPh sb="16" eb="18">
      <t>ハッタツ</t>
    </rPh>
    <rPh sb="18" eb="20">
      <t>シエン</t>
    </rPh>
    <rPh sb="21" eb="24">
      <t>タキノウ</t>
    </rPh>
    <phoneticPr fontId="4"/>
  </si>
  <si>
    <t>児童発達支援・居宅訪問型児童発達支援の多機能</t>
    <rPh sb="0" eb="2">
      <t>ジドウ</t>
    </rPh>
    <rPh sb="2" eb="4">
      <t>ハッタツ</t>
    </rPh>
    <rPh sb="4" eb="6">
      <t>シエン</t>
    </rPh>
    <rPh sb="7" eb="9">
      <t>キョタク</t>
    </rPh>
    <rPh sb="9" eb="11">
      <t>ホウモン</t>
    </rPh>
    <rPh sb="11" eb="12">
      <t>ガタ</t>
    </rPh>
    <rPh sb="12" eb="14">
      <t>ジドウ</t>
    </rPh>
    <rPh sb="14" eb="16">
      <t>ハッタツ</t>
    </rPh>
    <rPh sb="16" eb="18">
      <t>シエン</t>
    </rPh>
    <rPh sb="19" eb="22">
      <t>タキノウ</t>
    </rPh>
    <phoneticPr fontId="4"/>
  </si>
  <si>
    <t>児童発達支援・放課後等デイサービス・保育所等訪問支援・居宅訪問型児童発達支援の多機能</t>
    <rPh sb="0" eb="2">
      <t>ジドウ</t>
    </rPh>
    <rPh sb="2" eb="4">
      <t>ハッタツ</t>
    </rPh>
    <rPh sb="4" eb="6">
      <t>シエン</t>
    </rPh>
    <rPh sb="7" eb="11">
      <t>ホウカゴトウ</t>
    </rPh>
    <rPh sb="18" eb="20">
      <t>ホイク</t>
    </rPh>
    <rPh sb="20" eb="21">
      <t>ショ</t>
    </rPh>
    <rPh sb="21" eb="22">
      <t>トウ</t>
    </rPh>
    <rPh sb="22" eb="24">
      <t>ホウモン</t>
    </rPh>
    <rPh sb="24" eb="26">
      <t>シエン</t>
    </rPh>
    <rPh sb="27" eb="29">
      <t>キョタク</t>
    </rPh>
    <rPh sb="29" eb="31">
      <t>ホウモン</t>
    </rPh>
    <rPh sb="31" eb="32">
      <t>ガタ</t>
    </rPh>
    <rPh sb="32" eb="34">
      <t>ジドウ</t>
    </rPh>
    <rPh sb="34" eb="36">
      <t>ハッタツ</t>
    </rPh>
    <rPh sb="36" eb="38">
      <t>シエン</t>
    </rPh>
    <rPh sb="39" eb="42">
      <t>タキノウ</t>
    </rPh>
    <phoneticPr fontId="4"/>
  </si>
  <si>
    <t>児童発達支援・放課後等デイサービス・保育所等訪問支援の多機能</t>
    <rPh sb="27" eb="30">
      <t>タキノウ</t>
    </rPh>
    <phoneticPr fontId="4"/>
  </si>
  <si>
    <r>
      <t>氏名</t>
    </r>
    <r>
      <rPr>
        <sz val="9"/>
        <rFont val="游ゴシック"/>
        <family val="3"/>
        <charset val="128"/>
      </rPr>
      <t>（法人の場合は名称）</t>
    </r>
    <rPh sb="0" eb="2">
      <t>シメイ</t>
    </rPh>
    <rPh sb="3" eb="5">
      <t>ホウジン</t>
    </rPh>
    <rPh sb="6" eb="8">
      <t>バアイ</t>
    </rPh>
    <rPh sb="9" eb="11">
      <t>メイショウ</t>
    </rPh>
    <phoneticPr fontId="9"/>
  </si>
  <si>
    <r>
      <t>住所</t>
    </r>
    <r>
      <rPr>
        <sz val="9"/>
        <rFont val="游ゴシック"/>
        <family val="3"/>
        <charset val="128"/>
      </rPr>
      <t>（法人の場合は主たる事務所の所在地）</t>
    </r>
    <rPh sb="0" eb="2">
      <t>ジュウショ</t>
    </rPh>
    <phoneticPr fontId="9"/>
  </si>
  <si>
    <t>(郵便番号</t>
    <rPh sb="1" eb="5">
      <t>ユウビンバンゴウ</t>
    </rPh>
    <phoneticPr fontId="4"/>
  </si>
  <si>
    <t>ー</t>
    <phoneticPr fontId="4"/>
  </si>
  <si>
    <r>
      <t>（</t>
    </r>
    <r>
      <rPr>
        <sz val="9"/>
        <color theme="1"/>
        <rFont val="游ゴシック"/>
        <family val="3"/>
        <charset val="128"/>
      </rPr>
      <t>うち兼務</t>
    </r>
    <rPh sb="3" eb="5">
      <t>ケンム</t>
    </rPh>
    <phoneticPr fontId="9"/>
  </si>
  <si>
    <t>人</t>
    <rPh sb="0" eb="1">
      <t>ニン</t>
    </rPh>
    <phoneticPr fontId="4"/>
  </si>
  <si>
    <t>３．「その他の費用」欄には、利用者に直接金銭の負担を求める場合のサービス内容についても記載してください。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9"/>
  </si>
  <si>
    <t>児童発達支援管理責任者経歴書</t>
  </si>
  <si>
    <t/>
  </si>
  <si>
    <t>令和８年４月１日　※和暦で入力してください。</t>
    <phoneticPr fontId="9"/>
  </si>
  <si>
    <t>171-8422</t>
    <phoneticPr fontId="9"/>
  </si>
  <si>
    <t>東京都豊島区南池袋二丁目４５番１号</t>
    <rPh sb="3" eb="5">
      <t>トシマ</t>
    </rPh>
    <rPh sb="6" eb="7">
      <t>ミナミ</t>
    </rPh>
    <rPh sb="7" eb="9">
      <t>イケブクロ</t>
    </rPh>
    <phoneticPr fontId="9"/>
  </si>
  <si>
    <t>豊島区役所　４階　※建物名等なければ入力不要です。</t>
    <rPh sb="0" eb="5">
      <t>トシマクヤクショ</t>
    </rPh>
    <phoneticPr fontId="9"/>
  </si>
  <si>
    <t>豊島区役所　</t>
    <rPh sb="0" eb="5">
      <t>トシマクヤクショ</t>
    </rPh>
    <phoneticPr fontId="9"/>
  </si>
  <si>
    <t>トシマクヤクショ</t>
    <phoneticPr fontId="9"/>
  </si>
  <si>
    <t>豊島区　※株式会社等の営利法人については入力不要です。</t>
    <rPh sb="0" eb="3">
      <t>トシマク</t>
    </rPh>
    <rPh sb="5" eb="9">
      <t>カブシキガイシャ</t>
    </rPh>
    <rPh sb="9" eb="10">
      <t>ナド</t>
    </rPh>
    <rPh sb="11" eb="13">
      <t>エイリ</t>
    </rPh>
    <rPh sb="13" eb="15">
      <t>ホウジン</t>
    </rPh>
    <rPh sb="20" eb="22">
      <t>ニュウリョク</t>
    </rPh>
    <rPh sb="22" eb="24">
      <t>フヨウ</t>
    </rPh>
    <phoneticPr fontId="9"/>
  </si>
  <si>
    <t>トシマ　タロウ</t>
    <phoneticPr fontId="9"/>
  </si>
  <si>
    <t>豊島　太郎</t>
    <rPh sb="0" eb="2">
      <t>トシマ</t>
    </rPh>
    <rPh sb="3" eb="5">
      <t>タロウ</t>
    </rPh>
    <phoneticPr fontId="9"/>
  </si>
  <si>
    <t>A0015600@city.toshima.lg.jp</t>
    <phoneticPr fontId="9"/>
  </si>
  <si>
    <t>03-3981-4303</t>
    <phoneticPr fontId="9"/>
  </si>
  <si>
    <t>豊島区長</t>
    <rPh sb="0" eb="4">
      <t>トシマクチョウ</t>
    </rPh>
    <phoneticPr fontId="5"/>
  </si>
  <si>
    <t>　殿</t>
    <rPh sb="1" eb="2">
      <t>ドノ</t>
    </rPh>
    <phoneticPr fontId="5"/>
  </si>
  <si>
    <t>豊島区長</t>
    <rPh sb="0" eb="4">
      <t>トシマクチョウ</t>
    </rPh>
    <phoneticPr fontId="4"/>
  </si>
  <si>
    <t>豊島区長</t>
    <rPh sb="0" eb="4">
      <t>トシマクチョウ</t>
    </rPh>
    <phoneticPr fontId="9"/>
  </si>
  <si>
    <t>03-3981-1786　（内線）2438　※内線番号がない場合は電話番号のみで結構です。</t>
    <rPh sb="14" eb="16">
      <t>ナイセン</t>
    </rPh>
    <rPh sb="23" eb="25">
      <t>ナイセン</t>
    </rPh>
    <rPh sb="25" eb="27">
      <t>バンゴウ</t>
    </rPh>
    <rPh sb="30" eb="32">
      <t>バアイ</t>
    </rPh>
    <rPh sb="33" eb="35">
      <t>デンワ</t>
    </rPh>
    <rPh sb="35" eb="37">
      <t>バンゴウ</t>
    </rPh>
    <rPh sb="40" eb="42">
      <t>ケッコウ</t>
    </rPh>
    <phoneticPr fontId="9"/>
  </si>
  <si>
    <t>個別サポート加算（Ⅰ)</t>
    <rPh sb="0" eb="2">
      <t>コベツ</t>
    </rPh>
    <rPh sb="6" eb="8">
      <t>カサン</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</si>
</sst>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Red]&quot;¥&quot;\-#,##0"/>
    <numFmt numFmtId="176" formatCode="0_ "/>
    <numFmt numFmtId="177" formatCode="0.0_ "/>
    <numFmt numFmtId="178" formatCode="#,##0_ ;[Red]\-#,##0\ "/>
    <numFmt numFmtId="179" formatCode="[$-411]ggge&quot;年&quot;m&quot;月&quot;d&quot;日&quot;;@"/>
    <numFmt numFmtId="180" formatCode="0.00_ "/>
    <numFmt numFmtId="181" formatCode="[$-411]ge\.m\.d;@"/>
    <numFmt numFmtId="182" formatCode="\ @\ &quot; 月&quot;"/>
    <numFmt numFmtId="183" formatCode="0&quot;月&quot;"/>
    <numFmt numFmtId="184" formatCode="[$-411]ggge&quot;年&quot;m&quot;月&quot;&quot;  日&quot;;@"/>
    <numFmt numFmtId="185" formatCode="0_);[Red]\(0\)"/>
    <numFmt numFmtId="186" formatCode="0000"/>
    <numFmt numFmtId="187" formatCode="[$-800411]ggge&quot;年&quot;m&quot;月&quot;d&quot;日&quot;;@"/>
    <numFmt numFmtId="188" formatCode="0.0%"/>
    <numFmt numFmtId="189" formatCode="#&quot;月&quot;"/>
    <numFmt numFmtId="190" formatCode="yyyy/m/d\ aaa"/>
    <numFmt numFmtId="191" formatCode="0.0&quot;人&quot;"/>
    <numFmt numFmtId="192" formatCode="0&quot;点&quot;"/>
    <numFmt numFmtId="193" formatCode="0&quot;日&quot;"/>
    <numFmt numFmtId="194" formatCode="0&quot;人&quot;"/>
    <numFmt numFmtId="195" formatCode="0&quot;年&quot;"/>
    <numFmt numFmtId="196" formatCode="0&quot;名&quot;"/>
    <numFmt numFmtId="197" formatCode="0_&amp;&quot;人&quot;"/>
  </numFmts>
  <fonts count="179">
    <font>
      <sz val="11"/>
      <color theme="1"/>
      <name val="游ゴシック"/>
      <family val="2"/>
      <charset val="128"/>
      <scheme val="minor"/>
    </font>
    <font>
      <sz val="18"/>
      <color theme="3"/>
      <name val="游ゴシック Light"/>
      <family val="2"/>
      <charset val="128"/>
      <scheme val="major"/>
    </font>
    <font>
      <sz val="10"/>
      <color theme="1"/>
      <name val="ＭＳ ゴシック"/>
      <family val="3"/>
      <charset val="128"/>
    </font>
    <font>
      <sz val="10"/>
      <name val="ＭＳ ゴシック"/>
      <family val="3"/>
      <charset val="128"/>
    </font>
    <font>
      <sz val="6"/>
      <name val="游ゴシック"/>
      <family val="2"/>
      <charset val="128"/>
      <scheme val="minor"/>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7"/>
      <name val="ＭＳ Ｐゴシック"/>
      <family val="3"/>
      <charset val="128"/>
    </font>
    <font>
      <sz val="10"/>
      <name val="ＭＳ Ｐゴシック"/>
      <family val="3"/>
      <charset val="128"/>
    </font>
    <font>
      <sz val="10"/>
      <color indexed="8"/>
      <name val="ＭＳ Ｐゴシック"/>
      <family val="3"/>
      <charset val="128"/>
    </font>
    <font>
      <sz val="11"/>
      <name val="ＭＳ ゴシック"/>
      <family val="3"/>
      <charset val="128"/>
    </font>
    <font>
      <b/>
      <sz val="10"/>
      <name val="ＭＳ ゴシック"/>
      <family val="3"/>
      <charset val="128"/>
    </font>
    <font>
      <sz val="10"/>
      <color rgb="FFFF0000"/>
      <name val="ＭＳ ゴシック"/>
      <family val="3"/>
      <charset val="128"/>
    </font>
    <font>
      <sz val="10"/>
      <color rgb="FF000000"/>
      <name val="ＭＳ Ｐゴシック"/>
      <family val="3"/>
      <charset val="128"/>
    </font>
    <font>
      <sz val="11"/>
      <color rgb="FF000000"/>
      <name val="ＭＳ Ｐゴシック"/>
      <family val="3"/>
      <charset val="128"/>
    </font>
    <font>
      <b/>
      <sz val="10"/>
      <color rgb="FF000000"/>
      <name val="ＭＳ ゴシック"/>
      <family val="3"/>
      <charset val="128"/>
    </font>
    <font>
      <sz val="10"/>
      <color rgb="FF000000"/>
      <name val="ＭＳ ゴシック"/>
      <family val="3"/>
      <charset val="128"/>
    </font>
    <font>
      <sz val="10.5"/>
      <color rgb="FF000000"/>
      <name val="ＭＳ Ｐゴシック"/>
      <family val="3"/>
      <charset val="128"/>
    </font>
    <font>
      <sz val="11"/>
      <color rgb="FF000000"/>
      <name val="游ゴシック"/>
      <family val="2"/>
      <charset val="128"/>
      <scheme val="minor"/>
    </font>
    <font>
      <sz val="11"/>
      <color theme="1"/>
      <name val="游ゴシック"/>
      <family val="2"/>
      <charset val="128"/>
      <scheme val="minor"/>
    </font>
    <font>
      <sz val="11"/>
      <color indexed="8"/>
      <name val="ＭＳ Ｐゴシック"/>
      <family val="3"/>
      <charset val="128"/>
    </font>
    <font>
      <sz val="11"/>
      <color indexed="10"/>
      <name val="ＭＳ Ｐゴシック"/>
      <family val="3"/>
      <charset val="128"/>
    </font>
    <font>
      <sz val="14"/>
      <name val="ＭＳ ゴシック"/>
      <family val="3"/>
      <charset val="128"/>
    </font>
    <font>
      <sz val="12"/>
      <name val="ＭＳ ゴシック"/>
      <family val="3"/>
      <charset val="128"/>
    </font>
    <font>
      <sz val="13"/>
      <name val="ＭＳ ゴシック"/>
      <family val="3"/>
      <charset val="128"/>
    </font>
    <font>
      <sz val="16"/>
      <name val="ＭＳ 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明朝"/>
      <family val="1"/>
      <charset val="128"/>
    </font>
    <font>
      <b/>
      <sz val="11"/>
      <name val="ＭＳ Ｐ明朝"/>
      <family val="1"/>
      <charset val="128"/>
    </font>
    <font>
      <sz val="8"/>
      <name val="ＭＳ Ｐ明朝"/>
      <family val="1"/>
      <charset val="128"/>
    </font>
    <font>
      <sz val="10"/>
      <name val="ＭＳ Ｐ明朝"/>
      <family val="1"/>
      <charset val="128"/>
    </font>
    <font>
      <sz val="9"/>
      <name val="ＭＳ Ｐ明朝"/>
      <family val="1"/>
      <charset val="128"/>
    </font>
    <font>
      <sz val="14"/>
      <name val="ＭＳ Ｐ明朝"/>
      <family val="1"/>
      <charset val="128"/>
    </font>
    <font>
      <sz val="12"/>
      <name val="ＭＳ Ｐ明朝"/>
      <family val="1"/>
      <charset val="128"/>
    </font>
    <font>
      <b/>
      <sz val="11"/>
      <name val="ＭＳ ゴシック"/>
      <family val="3"/>
      <charset val="128"/>
    </font>
    <font>
      <sz val="6"/>
      <name val="ＭＳ Ｐ明朝"/>
      <family val="1"/>
      <charset val="128"/>
    </font>
    <font>
      <sz val="10"/>
      <name val="ＭＳ 明朝"/>
      <family val="1"/>
      <charset val="128"/>
    </font>
    <font>
      <b/>
      <sz val="14"/>
      <name val="ＭＳ Ｐゴシック"/>
      <family val="3"/>
      <charset val="128"/>
    </font>
    <font>
      <sz val="14"/>
      <name val="ＭＳ Ｐゴシック"/>
      <family val="3"/>
      <charset val="128"/>
    </font>
    <font>
      <b/>
      <sz val="18"/>
      <name val="ＭＳ Ｐゴシック"/>
      <family val="3"/>
      <charset val="128"/>
    </font>
    <font>
      <b/>
      <sz val="11"/>
      <name val="ＭＳ Ｐゴシック"/>
      <family val="3"/>
      <charset val="128"/>
    </font>
    <font>
      <b/>
      <u/>
      <sz val="11"/>
      <name val="ＭＳ Ｐゴシック"/>
      <family val="3"/>
      <charset val="128"/>
    </font>
    <font>
      <b/>
      <sz val="8"/>
      <name val="ＭＳ Ｐゴシック"/>
      <family val="3"/>
      <charset val="128"/>
    </font>
    <font>
      <sz val="11"/>
      <name val="HGP創英角ｺﾞｼｯｸUB"/>
      <family val="3"/>
      <charset val="128"/>
    </font>
    <font>
      <sz val="11"/>
      <name val="HGS創英角ｺﾞｼｯｸUB"/>
      <family val="3"/>
      <charset val="128"/>
    </font>
    <font>
      <sz val="12"/>
      <name val="HGP創英角ｺﾞｼｯｸUB"/>
      <family val="3"/>
      <charset val="128"/>
    </font>
    <font>
      <sz val="14"/>
      <name val="HGP創英角ｺﾞｼｯｸUB"/>
      <family val="3"/>
      <charset val="128"/>
    </font>
    <font>
      <b/>
      <sz val="9"/>
      <color indexed="81"/>
      <name val="ＭＳ Ｐゴシック"/>
      <family val="3"/>
      <charset val="128"/>
    </font>
    <font>
      <b/>
      <sz val="16"/>
      <name val="ＭＳ Ｐゴシック"/>
      <family val="3"/>
      <charset val="128"/>
    </font>
    <font>
      <sz val="14"/>
      <name val="HGｺﾞｼｯｸM"/>
      <family val="3"/>
      <charset val="128"/>
    </font>
    <font>
      <sz val="11"/>
      <name val="HGｺﾞｼｯｸM"/>
      <family val="3"/>
      <charset val="128"/>
    </font>
    <font>
      <sz val="9"/>
      <name val="HGｺﾞｼｯｸM"/>
      <family val="3"/>
      <charset val="128"/>
    </font>
    <font>
      <sz val="8"/>
      <name val="HGｺﾞｼｯｸM"/>
      <family val="3"/>
      <charset val="128"/>
    </font>
    <font>
      <b/>
      <sz val="14"/>
      <name val="HGｺﾞｼｯｸM"/>
      <family val="3"/>
      <charset val="128"/>
    </font>
    <font>
      <sz val="12"/>
      <name val="HG明朝B"/>
      <family val="1"/>
      <charset val="128"/>
    </font>
    <font>
      <sz val="24"/>
      <name val="HG明朝B"/>
      <family val="1"/>
      <charset val="128"/>
    </font>
    <font>
      <sz val="10"/>
      <name val="HG明朝B"/>
      <family val="1"/>
      <charset val="128"/>
    </font>
    <font>
      <b/>
      <sz val="12"/>
      <name val="HGｺﾞｼｯｸM"/>
      <family val="3"/>
      <charset val="128"/>
    </font>
    <font>
      <b/>
      <sz val="11"/>
      <name val="HGｺﾞｼｯｸM"/>
      <family val="3"/>
      <charset val="128"/>
    </font>
    <font>
      <sz val="10"/>
      <name val="HGｺﾞｼｯｸM"/>
      <family val="3"/>
      <charset val="128"/>
    </font>
    <font>
      <sz val="11"/>
      <name val="ＭＳ 明朝"/>
      <family val="1"/>
      <charset val="128"/>
    </font>
    <font>
      <sz val="6"/>
      <name val="ＭＳ 明朝"/>
      <family val="1"/>
      <charset val="128"/>
    </font>
    <font>
      <sz val="22"/>
      <name val="ＭＳ ゴシック"/>
      <family val="3"/>
      <charset val="128"/>
    </font>
    <font>
      <b/>
      <u/>
      <sz val="12"/>
      <name val="ＭＳ ゴシック"/>
      <family val="3"/>
      <charset val="128"/>
    </font>
    <font>
      <b/>
      <sz val="12"/>
      <name val="ＭＳ ゴシック"/>
      <family val="3"/>
      <charset val="128"/>
    </font>
    <font>
      <b/>
      <sz val="10"/>
      <name val="ＭＳ Ｐゴシック"/>
      <family val="3"/>
      <charset val="128"/>
    </font>
    <font>
      <u/>
      <sz val="10"/>
      <name val="ＭＳ Ｐゴシック"/>
      <family val="3"/>
      <charset val="128"/>
    </font>
    <font>
      <sz val="12"/>
      <name val="HGｺﾞｼｯｸM"/>
      <family val="3"/>
      <charset val="128"/>
    </font>
    <font>
      <sz val="4"/>
      <color indexed="9"/>
      <name val="ＭＳ Ｐゴシック"/>
      <family val="3"/>
      <charset val="128"/>
    </font>
    <font>
      <b/>
      <sz val="14"/>
      <color indexed="10"/>
      <name val="ＭＳ Ｐゴシック"/>
      <family val="3"/>
      <charset val="128"/>
    </font>
    <font>
      <sz val="12"/>
      <color theme="1"/>
      <name val="ＭＳ 明朝"/>
      <family val="1"/>
      <charset val="128"/>
    </font>
    <font>
      <sz val="11"/>
      <color theme="1"/>
      <name val="ＭＳ Ｐゴシック"/>
      <family val="3"/>
      <charset val="128"/>
    </font>
    <font>
      <u/>
      <sz val="11"/>
      <color rgb="FFFF0000"/>
      <name val="ＭＳ Ｐ明朝"/>
      <family val="1"/>
      <charset val="128"/>
    </font>
    <font>
      <u/>
      <sz val="11"/>
      <color rgb="FFFF0000"/>
      <name val="ＭＳ 明朝"/>
      <family val="1"/>
      <charset val="128"/>
    </font>
    <font>
      <u/>
      <sz val="10.8"/>
      <color rgb="FFFF0000"/>
      <name val="ＭＳ Ｐ明朝"/>
      <family val="1"/>
      <charset val="128"/>
    </font>
    <font>
      <u/>
      <sz val="11"/>
      <color theme="10"/>
      <name val="ＭＳ Ｐゴシック"/>
      <family val="3"/>
      <charset val="128"/>
    </font>
    <font>
      <sz val="10"/>
      <color rgb="FFFF0000"/>
      <name val="ＭＳ Ｐ明朝"/>
      <family val="1"/>
      <charset val="128"/>
    </font>
    <font>
      <b/>
      <sz val="9"/>
      <color indexed="81"/>
      <name val="MS P ゴシック"/>
      <family val="3"/>
      <charset val="128"/>
    </font>
    <font>
      <b/>
      <sz val="11"/>
      <name val="HG丸ｺﾞｼｯｸM-PRO"/>
      <family val="3"/>
      <charset val="128"/>
    </font>
    <font>
      <u/>
      <sz val="9"/>
      <color theme="10"/>
      <name val="ＭＳ Ｐゴシック"/>
      <family val="3"/>
      <charset val="128"/>
    </font>
    <font>
      <sz val="12"/>
      <name val="游ゴシック"/>
      <family val="3"/>
      <charset val="128"/>
    </font>
    <font>
      <sz val="11"/>
      <name val="游ゴシック"/>
      <family val="3"/>
      <charset val="128"/>
    </font>
    <font>
      <u val="double"/>
      <sz val="11"/>
      <name val="游ゴシック"/>
      <family val="3"/>
      <charset val="128"/>
    </font>
    <font>
      <sz val="11"/>
      <color rgb="FFFF0000"/>
      <name val="HGｺﾞｼｯｸM"/>
      <family val="3"/>
      <charset val="128"/>
    </font>
    <font>
      <sz val="11"/>
      <name val="Segoe UI Symbol"/>
      <family val="3"/>
    </font>
    <font>
      <sz val="10.5"/>
      <name val="HGｺﾞｼｯｸM"/>
      <family val="3"/>
      <charset val="128"/>
    </font>
    <font>
      <sz val="10.5"/>
      <color rgb="FFFF0000"/>
      <name val="HGｺﾞｼｯｸM"/>
      <family val="3"/>
      <charset val="128"/>
    </font>
    <font>
      <sz val="11"/>
      <name val="HGｺﾞｼｯｸM"/>
      <family val="3"/>
    </font>
    <font>
      <sz val="14"/>
      <color rgb="FFFF0000"/>
      <name val="HGｺﾞｼｯｸM"/>
      <family val="3"/>
      <charset val="128"/>
    </font>
    <font>
      <sz val="16"/>
      <name val="HGｺﾞｼｯｸM"/>
      <family val="3"/>
      <charset val="128"/>
    </font>
    <font>
      <sz val="10"/>
      <name val="Microsoft YaHei"/>
      <family val="2"/>
      <charset val="134"/>
    </font>
    <font>
      <b/>
      <u/>
      <sz val="11"/>
      <color rgb="FFFF0000"/>
      <name val="ＭＳ ゴシック"/>
      <family val="3"/>
      <charset val="128"/>
    </font>
    <font>
      <sz val="11"/>
      <color rgb="FFFF0000"/>
      <name val="ＭＳ ゴシック"/>
      <family val="3"/>
      <charset val="128"/>
    </font>
    <font>
      <vertAlign val="superscript"/>
      <sz val="9"/>
      <color rgb="FFFF0000"/>
      <name val="ＭＳ ゴシック"/>
      <family val="3"/>
      <charset val="128"/>
    </font>
    <font>
      <b/>
      <sz val="14"/>
      <name val="ＭＳ ゴシック"/>
      <family val="3"/>
      <charset val="128"/>
    </font>
    <font>
      <b/>
      <sz val="9"/>
      <color rgb="FFFF0000"/>
      <name val="ＭＳ ゴシック"/>
      <family val="3"/>
      <charset val="128"/>
    </font>
    <font>
      <b/>
      <sz val="18"/>
      <color rgb="FFFF0000"/>
      <name val="ＭＳ Ｐゴシック"/>
      <family val="3"/>
      <charset val="128"/>
    </font>
    <font>
      <sz val="11"/>
      <color rgb="FFFF0000"/>
      <name val="游ゴシック"/>
      <family val="3"/>
      <charset val="128"/>
    </font>
    <font>
      <b/>
      <sz val="9"/>
      <name val="ＭＳ ゴシック"/>
      <family val="3"/>
      <charset val="128"/>
    </font>
    <font>
      <b/>
      <sz val="8"/>
      <color rgb="FFFF0000"/>
      <name val="ＭＳ ゴシック"/>
      <family val="3"/>
      <charset val="128"/>
    </font>
    <font>
      <i/>
      <sz val="10"/>
      <name val="ＭＳ Ｐゴシック"/>
      <family val="3"/>
      <charset val="128"/>
    </font>
    <font>
      <u/>
      <sz val="10"/>
      <color theme="10"/>
      <name val="ＭＳ Ｐゴシック"/>
      <family val="3"/>
      <charset val="128"/>
    </font>
    <font>
      <u/>
      <sz val="11"/>
      <color rgb="FF0000FF"/>
      <name val="ＭＳ Ｐ明朝"/>
      <family val="1"/>
      <charset val="128"/>
    </font>
    <font>
      <sz val="6"/>
      <name val="游ゴシック"/>
      <family val="3"/>
      <charset val="128"/>
    </font>
    <font>
      <sz val="18"/>
      <name val="ＭＳ ゴシック"/>
      <family val="3"/>
      <charset val="128"/>
    </font>
    <font>
      <sz val="11"/>
      <color rgb="FF000000"/>
      <name val="ＭＳ ゴシック"/>
      <family val="3"/>
      <charset val="128"/>
    </font>
    <font>
      <sz val="10.5"/>
      <color rgb="FF000000"/>
      <name val="ＭＳ ゴシック"/>
      <family val="3"/>
      <charset val="128"/>
    </font>
    <font>
      <strike/>
      <sz val="11"/>
      <color rgb="FF000000"/>
      <name val="ＭＳ ゴシック"/>
      <family val="3"/>
      <charset val="128"/>
    </font>
    <font>
      <sz val="11"/>
      <color rgb="FF0000FF"/>
      <name val="ＭＳ ゴシック"/>
      <family val="3"/>
      <charset val="128"/>
    </font>
    <font>
      <sz val="14"/>
      <color rgb="FF000000"/>
      <name val="ＭＳ Ｐゴシック"/>
      <family val="3"/>
      <charset val="128"/>
    </font>
    <font>
      <sz val="6"/>
      <name val="游ゴシック"/>
      <family val="2"/>
      <charset val="128"/>
    </font>
    <font>
      <sz val="11"/>
      <color rgb="FF000000"/>
      <name val="HGｺﾞｼｯｸM"/>
      <family val="3"/>
      <charset val="128"/>
    </font>
    <font>
      <sz val="11"/>
      <color theme="1"/>
      <name val="游ゴシック"/>
      <family val="3"/>
      <charset val="128"/>
    </font>
    <font>
      <sz val="12"/>
      <color rgb="FF000000"/>
      <name val="ＭＳ 明朝"/>
      <family val="1"/>
      <charset val="128"/>
    </font>
    <font>
      <sz val="12"/>
      <color rgb="FF000000"/>
      <name val="ＭＳ ゴシック"/>
      <family val="3"/>
      <charset val="128"/>
    </font>
    <font>
      <b/>
      <sz val="12"/>
      <color rgb="FF000000"/>
      <name val="ＭＳ 明朝"/>
      <family val="1"/>
      <charset val="128"/>
    </font>
    <font>
      <sz val="11"/>
      <color rgb="FF000000"/>
      <name val="ＭＳ 明朝"/>
      <family val="1"/>
      <charset val="128"/>
    </font>
    <font>
      <sz val="10"/>
      <color rgb="FF000000"/>
      <name val="Century"/>
      <family val="1"/>
    </font>
    <font>
      <sz val="9"/>
      <color rgb="FF000000"/>
      <name val="ＭＳ ゴシック"/>
      <family val="3"/>
      <charset val="128"/>
    </font>
    <font>
      <sz val="8"/>
      <color rgb="FF000000"/>
      <name val="ＭＳ ゴシック"/>
      <family val="3"/>
      <charset val="128"/>
    </font>
    <font>
      <sz val="10"/>
      <color rgb="FF000000"/>
      <name val="HG創英角ﾎﾟｯﾌﾟ体"/>
      <family val="3"/>
      <charset val="128"/>
    </font>
    <font>
      <sz val="6"/>
      <name val="ＭＳ Ｐゴシック"/>
      <family val="2"/>
      <charset val="128"/>
    </font>
    <font>
      <b/>
      <sz val="11"/>
      <color rgb="FF244062"/>
      <name val="ＭＳ ゴシック"/>
      <family val="3"/>
      <charset val="128"/>
    </font>
    <font>
      <sz val="11"/>
      <color rgb="FF244062"/>
      <name val="ＭＳ ゴシック"/>
      <family val="3"/>
      <charset val="128"/>
    </font>
    <font>
      <b/>
      <sz val="10"/>
      <color rgb="FF244062"/>
      <name val="ＭＳ ゴシック"/>
      <family val="3"/>
      <charset val="128"/>
    </font>
    <font>
      <b/>
      <sz val="10"/>
      <color rgb="FFFF0000"/>
      <name val="ＭＳ ゴシック"/>
      <family val="3"/>
      <charset val="128"/>
    </font>
    <font>
      <sz val="11"/>
      <color rgb="FF000000"/>
      <name val="ＭＳ Ｐゴシック"/>
      <family val="2"/>
      <charset val="128"/>
    </font>
    <font>
      <b/>
      <strike/>
      <sz val="11"/>
      <color rgb="FFFF0000"/>
      <name val="ＭＳ Ｐゴシック"/>
      <family val="3"/>
      <charset val="128"/>
    </font>
    <font>
      <strike/>
      <sz val="11"/>
      <color rgb="FFFF0000"/>
      <name val="ＭＳ Ｐゴシック"/>
      <family val="3"/>
      <charset val="128"/>
    </font>
    <font>
      <strike/>
      <sz val="11"/>
      <color rgb="FFFF0000"/>
      <name val="ＭＳ Ｐ明朝"/>
      <family val="1"/>
      <charset val="128"/>
    </font>
    <font>
      <sz val="11"/>
      <color rgb="FF000000"/>
      <name val="ＭＳ Ｐ明朝"/>
      <family val="1"/>
      <charset val="128"/>
    </font>
    <font>
      <sz val="11"/>
      <color rgb="FF000000"/>
      <name val="HGS創英角ｺﾞｼｯｸUB"/>
      <family val="3"/>
      <charset val="128"/>
    </font>
    <font>
      <sz val="10"/>
      <color rgb="FF000000"/>
      <name val="ＭＳ Ｐ明朝"/>
      <family val="1"/>
      <charset val="128"/>
    </font>
    <font>
      <sz val="11"/>
      <color rgb="FF000000"/>
      <name val="HGP創英角ｺﾞｼｯｸUB"/>
      <family val="3"/>
      <charset val="128"/>
    </font>
    <font>
      <sz val="12"/>
      <color rgb="FF000000"/>
      <name val="HGP創英角ｺﾞｼｯｸUB"/>
      <family val="3"/>
      <charset val="128"/>
    </font>
    <font>
      <u/>
      <sz val="11"/>
      <color rgb="FF000000"/>
      <name val="ＭＳ Ｐ明朝"/>
      <family val="1"/>
      <charset val="128"/>
    </font>
    <font>
      <sz val="9"/>
      <color rgb="FF000000"/>
      <name val="ＭＳ Ｐ明朝"/>
      <family val="1"/>
      <charset val="128"/>
    </font>
    <font>
      <b/>
      <sz val="11"/>
      <color rgb="FF000000"/>
      <name val="ＭＳ Ｐ明朝"/>
      <family val="1"/>
      <charset val="128"/>
    </font>
    <font>
      <u/>
      <sz val="11"/>
      <color rgb="FF000000"/>
      <name val="ＭＳ 明朝"/>
      <family val="1"/>
      <charset val="128"/>
    </font>
    <font>
      <b/>
      <strike/>
      <sz val="11"/>
      <color rgb="FFFF0000"/>
      <name val="ＭＳ Ｐ明朝"/>
      <family val="1"/>
      <charset val="128"/>
    </font>
    <font>
      <sz val="11"/>
      <color rgb="FFFF0000"/>
      <name val="ＭＳ 明朝"/>
      <family val="1"/>
      <charset val="128"/>
    </font>
    <font>
      <u/>
      <sz val="8"/>
      <color theme="10"/>
      <name val="ＭＳ Ｐゴシック"/>
      <family val="3"/>
      <charset val="128"/>
    </font>
    <font>
      <sz val="8"/>
      <color rgb="FFFF0000"/>
      <name val="ＭＳ Ｐ明朝"/>
      <family val="1"/>
      <charset val="128"/>
    </font>
    <font>
      <u/>
      <sz val="10"/>
      <color rgb="FF0000FF"/>
      <name val="ＭＳ Ｐ明朝"/>
      <family val="1"/>
      <charset val="128"/>
    </font>
    <font>
      <b/>
      <u/>
      <sz val="11"/>
      <color theme="1"/>
      <name val="游ゴシック"/>
      <family val="3"/>
      <charset val="128"/>
      <scheme val="minor"/>
    </font>
    <font>
      <sz val="9"/>
      <color indexed="81"/>
      <name val="MS P ゴシック"/>
      <family val="3"/>
      <charset val="128"/>
    </font>
    <font>
      <sz val="11"/>
      <color rgb="FFFF0000"/>
      <name val="ＭＳ Ｐゴシック"/>
      <family val="3"/>
      <charset val="128"/>
    </font>
    <font>
      <sz val="11"/>
      <color theme="1"/>
      <name val="HGｺﾞｼｯｸM"/>
      <family val="3"/>
      <charset val="128"/>
    </font>
    <font>
      <b/>
      <u/>
      <sz val="11"/>
      <name val="HGｺﾞｼｯｸM"/>
      <family val="3"/>
      <charset val="128"/>
    </font>
    <font>
      <sz val="9"/>
      <color rgb="FF000000"/>
      <name val="Meiryo UI"/>
      <family val="3"/>
      <charset val="128"/>
    </font>
    <font>
      <b/>
      <sz val="11"/>
      <color rgb="FFFFFF00"/>
      <name val="ＭＳ Ｐゴシック"/>
      <family val="3"/>
      <charset val="128"/>
    </font>
    <font>
      <sz val="8"/>
      <name val="ＭＳ ゴシック"/>
      <family val="3"/>
      <charset val="128"/>
    </font>
    <font>
      <sz val="10"/>
      <color rgb="FFFF0000"/>
      <name val="HGｺﾞｼｯｸM"/>
      <family val="3"/>
      <charset val="128"/>
    </font>
    <font>
      <u/>
      <sz val="7"/>
      <color theme="10"/>
      <name val="ＭＳ Ｐゴシック"/>
      <family val="3"/>
      <charset val="128"/>
    </font>
    <font>
      <sz val="9"/>
      <name val="游ゴシック"/>
      <family val="3"/>
      <charset val="128"/>
    </font>
    <font>
      <sz val="7"/>
      <name val="游ゴシック"/>
      <family val="3"/>
      <charset val="128"/>
    </font>
    <font>
      <i/>
      <sz val="9"/>
      <name val="游ゴシック"/>
      <family val="3"/>
      <charset val="128"/>
    </font>
    <font>
      <sz val="9"/>
      <color theme="1"/>
      <name val="游ゴシック"/>
      <family val="3"/>
      <charset val="128"/>
    </font>
    <font>
      <sz val="10"/>
      <name val="游ゴシック"/>
      <family val="3"/>
      <charset val="128"/>
    </font>
  </fonts>
  <fills count="48">
    <fill>
      <patternFill patternType="none"/>
    </fill>
    <fill>
      <patternFill patternType="gray125"/>
    </fill>
    <fill>
      <patternFill patternType="solid">
        <fgColor indexed="22"/>
        <bgColor indexed="64"/>
      </patternFill>
    </fill>
    <fill>
      <patternFill patternType="solid">
        <fgColor theme="2"/>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indexed="42"/>
        <bgColor indexed="64"/>
      </patternFill>
    </fill>
    <fill>
      <patternFill patternType="solid">
        <fgColor rgb="FFFFFF00"/>
        <bgColor indexed="64"/>
      </patternFill>
    </fill>
    <fill>
      <patternFill patternType="solid">
        <fgColor theme="4" tint="0.59999389629810485"/>
        <bgColor indexed="64"/>
      </patternFill>
    </fill>
    <fill>
      <patternFill patternType="solid">
        <fgColor rgb="FFFFFF00"/>
        <bgColor rgb="FF000000"/>
      </patternFill>
    </fill>
    <fill>
      <patternFill patternType="solid">
        <fgColor rgb="FFDCE6F1"/>
        <bgColor rgb="FF000000"/>
      </patternFill>
    </fill>
    <fill>
      <patternFill patternType="solid">
        <fgColor rgb="FFFFFFFF"/>
        <bgColor rgb="FF000000"/>
      </patternFill>
    </fill>
    <fill>
      <patternFill patternType="solid">
        <fgColor rgb="FFCCFFFF"/>
        <bgColor rgb="FF000000"/>
      </patternFill>
    </fill>
    <fill>
      <patternFill patternType="solid">
        <fgColor rgb="FFDA9694"/>
        <bgColor rgb="FF000000"/>
      </patternFill>
    </fill>
    <fill>
      <patternFill patternType="solid">
        <fgColor rgb="FFFFFFAB"/>
        <bgColor rgb="FF000000"/>
      </patternFill>
    </fill>
    <fill>
      <patternFill patternType="solid">
        <fgColor rgb="FF4FFF9F"/>
        <bgColor rgb="FF000000"/>
      </patternFill>
    </fill>
    <fill>
      <patternFill patternType="solid">
        <fgColor rgb="FFFEF2E8"/>
        <bgColor rgb="FF000000"/>
      </patternFill>
    </fill>
    <fill>
      <patternFill patternType="solid">
        <fgColor rgb="FFFFFFEF"/>
        <bgColor rgb="FF000000"/>
      </patternFill>
    </fill>
    <fill>
      <patternFill patternType="solid">
        <fgColor rgb="FFE7FFF2"/>
        <bgColor rgb="FF000000"/>
      </patternFill>
    </fill>
    <fill>
      <patternFill patternType="solid">
        <fgColor rgb="FFF2DCDB"/>
        <bgColor rgb="FF000000"/>
      </patternFill>
    </fill>
    <fill>
      <patternFill patternType="solid">
        <fgColor rgb="FFEEECE1"/>
        <bgColor rgb="FF000000"/>
      </patternFill>
    </fill>
    <fill>
      <patternFill patternType="solid">
        <fgColor rgb="FFDAEEF3"/>
        <bgColor rgb="FF000000"/>
      </patternFill>
    </fill>
    <fill>
      <patternFill patternType="solid">
        <fgColor rgb="FFC0C0C0"/>
        <bgColor rgb="FF000000"/>
      </patternFill>
    </fill>
    <fill>
      <patternFill patternType="solid">
        <fgColor theme="0" tint="-0.34998626667073579"/>
        <bgColor indexed="64"/>
      </patternFill>
    </fill>
    <fill>
      <patternFill patternType="solid">
        <fgColor theme="9" tint="0.59999389629810485"/>
        <bgColor indexed="64"/>
      </patternFill>
    </fill>
    <fill>
      <patternFill patternType="solid">
        <fgColor rgb="FFFF0000"/>
        <bgColor indexed="64"/>
      </patternFill>
    </fill>
  </fills>
  <borders count="29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dotted">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dashed">
        <color indexed="64"/>
      </top>
      <bottom style="thin">
        <color indexed="64"/>
      </bottom>
      <diagonal/>
    </border>
    <border>
      <left style="thin">
        <color indexed="64"/>
      </left>
      <right/>
      <top style="dotted">
        <color indexed="64"/>
      </top>
      <bottom/>
      <diagonal/>
    </border>
    <border>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diagonal/>
    </border>
    <border>
      <left style="thin">
        <color indexed="64"/>
      </left>
      <right style="thin">
        <color indexed="64"/>
      </right>
      <top style="thin">
        <color indexed="64"/>
      </top>
      <bottom style="dotted">
        <color indexed="64"/>
      </bottom>
      <diagonal/>
    </border>
    <border diagonalUp="1">
      <left style="thin">
        <color indexed="64"/>
      </left>
      <right style="thin">
        <color indexed="64"/>
      </right>
      <top style="thin">
        <color indexed="64"/>
      </top>
      <bottom style="thin">
        <color indexed="64"/>
      </bottom>
      <diagonal style="thin">
        <color indexed="64"/>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hair">
        <color indexed="64"/>
      </top>
      <bottom/>
      <diagonal/>
    </border>
    <border diagonalUp="1">
      <left style="thin">
        <color indexed="64"/>
      </left>
      <right style="thin">
        <color indexed="64"/>
      </right>
      <top style="hair">
        <color indexed="64"/>
      </top>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style="thin">
        <color indexed="64"/>
      </right>
      <top style="thin">
        <color indexed="64"/>
      </top>
      <bottom style="hair">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style="medium">
        <color indexed="64"/>
      </left>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dotted">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dashDot">
        <color indexed="64"/>
      </top>
      <bottom style="thin">
        <color indexed="64"/>
      </bottom>
      <diagonal/>
    </border>
    <border>
      <left/>
      <right/>
      <top style="dashDot">
        <color indexed="64"/>
      </top>
      <bottom style="thin">
        <color indexed="64"/>
      </bottom>
      <diagonal/>
    </border>
    <border>
      <left/>
      <right style="medium">
        <color indexed="64"/>
      </right>
      <top style="dashDot">
        <color indexed="64"/>
      </top>
      <bottom style="thin">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medium">
        <color indexed="64"/>
      </right>
      <top/>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style="hair">
        <color indexed="64"/>
      </left>
      <right style="thin">
        <color indexed="64"/>
      </right>
      <top style="hair">
        <color indexed="64"/>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hair">
        <color indexed="64"/>
      </top>
      <bottom style="thin">
        <color indexed="64"/>
      </bottom>
      <diagonal/>
    </border>
    <border>
      <left/>
      <right style="thin">
        <color rgb="FF000000"/>
      </right>
      <top/>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rgb="FF000000"/>
      </left>
      <right style="thin">
        <color rgb="FF808080"/>
      </right>
      <top style="thin">
        <color rgb="FF000000"/>
      </top>
      <bottom/>
      <diagonal/>
    </border>
    <border>
      <left style="thin">
        <color rgb="FF808080"/>
      </left>
      <right style="thin">
        <color rgb="FF808080"/>
      </right>
      <top style="thin">
        <color rgb="FF000000"/>
      </top>
      <bottom/>
      <diagonal/>
    </border>
    <border>
      <left style="thin">
        <color rgb="FF808080"/>
      </left>
      <right style="thin">
        <color rgb="FF000000"/>
      </right>
      <top style="thin">
        <color rgb="FF000000"/>
      </top>
      <bottom/>
      <diagonal/>
    </border>
    <border>
      <left style="thin">
        <color rgb="FF000000"/>
      </left>
      <right/>
      <top/>
      <bottom/>
      <diagonal/>
    </border>
    <border>
      <left style="thin">
        <color rgb="FF000000"/>
      </left>
      <right/>
      <top/>
      <bottom style="thin">
        <color rgb="FF808080"/>
      </bottom>
      <diagonal/>
    </border>
    <border>
      <left style="thin">
        <color rgb="FF000000"/>
      </left>
      <right/>
      <top style="thin">
        <color rgb="FF808080"/>
      </top>
      <bottom/>
      <diagonal/>
    </border>
    <border>
      <left style="thin">
        <color rgb="FF000000"/>
      </left>
      <right style="thin">
        <color rgb="FF000000"/>
      </right>
      <top style="thin">
        <color indexed="64"/>
      </top>
      <bottom/>
      <diagonal/>
    </border>
    <border>
      <left style="thin">
        <color rgb="FF000000"/>
      </left>
      <right style="thin">
        <color rgb="FF000000"/>
      </right>
      <top style="dotted">
        <color rgb="FF808080"/>
      </top>
      <bottom/>
      <diagonal/>
    </border>
    <border>
      <left style="thin">
        <color indexed="64"/>
      </left>
      <right style="thin">
        <color rgb="FF808080"/>
      </right>
      <top style="thin">
        <color indexed="64"/>
      </top>
      <bottom style="thin">
        <color rgb="FF808080"/>
      </bottom>
      <diagonal/>
    </border>
    <border>
      <left style="thin">
        <color rgb="FF808080"/>
      </left>
      <right style="thin">
        <color rgb="FF808080"/>
      </right>
      <top style="thin">
        <color indexed="64"/>
      </top>
      <bottom style="thin">
        <color rgb="FF808080"/>
      </bottom>
      <diagonal/>
    </border>
    <border>
      <left style="thin">
        <color rgb="FF808080"/>
      </left>
      <right style="thin">
        <color indexed="64"/>
      </right>
      <top style="thin">
        <color indexed="64"/>
      </top>
      <bottom style="thin">
        <color rgb="FF808080"/>
      </bottom>
      <diagonal/>
    </border>
    <border>
      <left style="thin">
        <color indexed="64"/>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style="thin">
        <color indexed="64"/>
      </right>
      <top style="thin">
        <color rgb="FF808080"/>
      </top>
      <bottom style="thin">
        <color rgb="FF808080"/>
      </bottom>
      <diagonal/>
    </border>
    <border>
      <left style="thin">
        <color indexed="64"/>
      </left>
      <right/>
      <top/>
      <bottom style="dotted">
        <color rgb="FF808080"/>
      </bottom>
      <diagonal/>
    </border>
    <border>
      <left/>
      <right/>
      <top/>
      <bottom style="dotted">
        <color rgb="FF808080"/>
      </bottom>
      <diagonal/>
    </border>
    <border>
      <left/>
      <right style="thin">
        <color indexed="64"/>
      </right>
      <top/>
      <bottom style="dotted">
        <color rgb="FF808080"/>
      </bottom>
      <diagonal/>
    </border>
    <border>
      <left style="thin">
        <color indexed="64"/>
      </left>
      <right style="thin">
        <color rgb="FF808080"/>
      </right>
      <top style="thin">
        <color rgb="FF808080"/>
      </top>
      <bottom style="thin">
        <color indexed="64"/>
      </bottom>
      <diagonal/>
    </border>
    <border>
      <left style="thin">
        <color rgb="FF808080"/>
      </left>
      <right style="thin">
        <color rgb="FF808080"/>
      </right>
      <top style="thin">
        <color rgb="FF808080"/>
      </top>
      <bottom style="thin">
        <color indexed="64"/>
      </bottom>
      <diagonal/>
    </border>
    <border>
      <left style="thin">
        <color rgb="FF808080"/>
      </left>
      <right style="thin">
        <color indexed="64"/>
      </right>
      <top style="thin">
        <color rgb="FF808080"/>
      </top>
      <bottom style="thin">
        <color indexed="64"/>
      </bottom>
      <diagonal/>
    </border>
    <border>
      <left/>
      <right/>
      <top style="dotted">
        <color rgb="FF808080"/>
      </top>
      <bottom style="thin">
        <color indexed="64"/>
      </bottom>
      <diagonal/>
    </border>
    <border>
      <left/>
      <right style="thin">
        <color rgb="FF808080"/>
      </right>
      <top style="dotted">
        <color rgb="FF808080"/>
      </top>
      <bottom style="thin">
        <color indexed="64"/>
      </bottom>
      <diagonal/>
    </border>
    <border>
      <left style="thin">
        <color rgb="FF808080"/>
      </left>
      <right style="thin">
        <color rgb="FF808080"/>
      </right>
      <top style="dotted">
        <color rgb="FF808080"/>
      </top>
      <bottom style="thin">
        <color indexed="64"/>
      </bottom>
      <diagonal/>
    </border>
    <border>
      <left style="thin">
        <color rgb="FF808080"/>
      </left>
      <right style="thin">
        <color indexed="64"/>
      </right>
      <top style="dotted">
        <color rgb="FF808080"/>
      </top>
      <bottom style="thin">
        <color indexed="64"/>
      </bottom>
      <diagonal/>
    </border>
    <border>
      <left style="thin">
        <color rgb="FF808080"/>
      </left>
      <right/>
      <top style="thin">
        <color indexed="64"/>
      </top>
      <bottom style="thin">
        <color rgb="FF808080"/>
      </bottom>
      <diagonal/>
    </border>
    <border>
      <left/>
      <right/>
      <top style="thin">
        <color indexed="64"/>
      </top>
      <bottom style="thin">
        <color rgb="FF808080"/>
      </bottom>
      <diagonal/>
    </border>
    <border>
      <left/>
      <right style="thin">
        <color rgb="FF808080"/>
      </right>
      <top style="thin">
        <color indexed="64"/>
      </top>
      <bottom style="thin">
        <color rgb="FF808080"/>
      </bottom>
      <diagonal/>
    </border>
    <border>
      <left/>
      <right style="thin">
        <color indexed="64"/>
      </right>
      <top style="thin">
        <color indexed="64"/>
      </top>
      <bottom style="thin">
        <color rgb="FF808080"/>
      </bottom>
      <diagonal/>
    </border>
    <border>
      <left style="thin">
        <color rgb="FF808080"/>
      </left>
      <right style="thin">
        <color rgb="FF808080"/>
      </right>
      <top style="thin">
        <color indexed="64"/>
      </top>
      <bottom style="dotted">
        <color rgb="FF808080"/>
      </bottom>
      <diagonal/>
    </border>
    <border>
      <left style="thin">
        <color rgb="FF808080"/>
      </left>
      <right style="thin">
        <color rgb="FF808080"/>
      </right>
      <top/>
      <bottom style="thin">
        <color indexed="64"/>
      </bottom>
      <diagonal/>
    </border>
    <border>
      <left style="thin">
        <color rgb="FF808080"/>
      </left>
      <right/>
      <top style="thin">
        <color rgb="FF808080"/>
      </top>
      <bottom style="thin">
        <color indexed="64"/>
      </bottom>
      <diagonal/>
    </border>
    <border>
      <left/>
      <right/>
      <top style="thin">
        <color rgb="FF808080"/>
      </top>
      <bottom style="thin">
        <color indexed="64"/>
      </bottom>
      <diagonal/>
    </border>
    <border>
      <left/>
      <right style="thin">
        <color indexed="64"/>
      </right>
      <top style="thin">
        <color rgb="FF808080"/>
      </top>
      <bottom style="thin">
        <color indexed="64"/>
      </bottom>
      <diagonal/>
    </border>
    <border>
      <left/>
      <right style="thin">
        <color rgb="FF000000"/>
      </right>
      <top style="thin">
        <color indexed="64"/>
      </top>
      <bottom/>
      <diagonal/>
    </border>
    <border>
      <left style="thin">
        <color rgb="FF808080"/>
      </left>
      <right/>
      <top style="thin">
        <color rgb="FF808080"/>
      </top>
      <bottom style="thin">
        <color rgb="FF808080"/>
      </bottom>
      <diagonal/>
    </border>
    <border>
      <left/>
      <right style="thin">
        <color rgb="FF000000"/>
      </right>
      <top/>
      <bottom style="dotted">
        <color rgb="FF808080"/>
      </bottom>
      <diagonal/>
    </border>
    <border>
      <left style="thin">
        <color indexed="64"/>
      </left>
      <right/>
      <top style="dotted">
        <color rgb="FF808080"/>
      </top>
      <bottom style="thin">
        <color indexed="64"/>
      </bottom>
      <diagonal/>
    </border>
    <border>
      <left style="thin">
        <color rgb="FF808080"/>
      </left>
      <right style="thin">
        <color rgb="FF000000"/>
      </right>
      <top style="dotted">
        <color rgb="FF808080"/>
      </top>
      <bottom style="thin">
        <color indexed="64"/>
      </bottom>
      <diagonal/>
    </border>
    <border>
      <left style="thin">
        <color rgb="FF000000"/>
      </left>
      <right style="thin">
        <color rgb="FF808080"/>
      </right>
      <top style="thin">
        <color rgb="FF808080"/>
      </top>
      <bottom style="thin">
        <color rgb="FF808080"/>
      </bottom>
      <diagonal/>
    </border>
    <border>
      <left style="thin">
        <color rgb="FF808080"/>
      </left>
      <right style="thin">
        <color rgb="FF808080"/>
      </right>
      <top/>
      <bottom style="thin">
        <color rgb="FF808080"/>
      </bottom>
      <diagonal/>
    </border>
    <border>
      <left style="thin">
        <color rgb="FF808080"/>
      </left>
      <right/>
      <top/>
      <bottom style="thin">
        <color rgb="FF808080"/>
      </bottom>
      <diagonal/>
    </border>
    <border>
      <left style="thin">
        <color indexed="64"/>
      </left>
      <right style="thin">
        <color indexed="64"/>
      </right>
      <top style="thin">
        <color indexed="64"/>
      </top>
      <bottom style="thin">
        <color rgb="FF808080"/>
      </bottom>
      <diagonal/>
    </border>
    <border>
      <left/>
      <right style="thin">
        <color rgb="FF000000"/>
      </right>
      <top style="thin">
        <color indexed="64"/>
      </top>
      <bottom style="thin">
        <color rgb="FF808080"/>
      </bottom>
      <diagonal/>
    </border>
    <border>
      <left style="thin">
        <color indexed="64"/>
      </left>
      <right style="thin">
        <color rgb="FF808080"/>
      </right>
      <top style="thin">
        <color rgb="FF808080"/>
      </top>
      <bottom/>
      <diagonal/>
    </border>
    <border>
      <left style="thin">
        <color rgb="FF808080"/>
      </left>
      <right style="thin">
        <color rgb="FF808080"/>
      </right>
      <top style="thin">
        <color rgb="FF808080"/>
      </top>
      <bottom/>
      <diagonal/>
    </border>
    <border>
      <left style="thin">
        <color rgb="FF808080"/>
      </left>
      <right style="thin">
        <color indexed="64"/>
      </right>
      <top style="thin">
        <color rgb="FF808080"/>
      </top>
      <bottom/>
      <diagonal/>
    </border>
    <border>
      <left style="thin">
        <color indexed="64"/>
      </left>
      <right style="thin">
        <color indexed="64"/>
      </right>
      <top style="thin">
        <color rgb="FF808080"/>
      </top>
      <bottom/>
      <diagonal/>
    </border>
    <border>
      <left style="thin">
        <color rgb="FF808080"/>
      </left>
      <right style="thin">
        <color rgb="FF000000"/>
      </right>
      <top style="thin">
        <color rgb="FF808080"/>
      </top>
      <bottom/>
      <diagonal/>
    </border>
    <border>
      <left style="thin">
        <color indexed="64"/>
      </left>
      <right style="thin">
        <color rgb="FF808080"/>
      </right>
      <top/>
      <bottom/>
      <diagonal/>
    </border>
    <border>
      <left style="thin">
        <color rgb="FF808080"/>
      </left>
      <right style="thin">
        <color rgb="FF808080"/>
      </right>
      <top/>
      <bottom/>
      <diagonal/>
    </border>
    <border>
      <left style="thin">
        <color rgb="FF808080"/>
      </left>
      <right style="thin">
        <color indexed="64"/>
      </right>
      <top/>
      <bottom/>
      <diagonal/>
    </border>
    <border>
      <left style="thin">
        <color rgb="FF808080"/>
      </left>
      <right style="thin">
        <color rgb="FF000000"/>
      </right>
      <top/>
      <bottom/>
      <diagonal/>
    </border>
    <border>
      <left style="thin">
        <color rgb="FF000000"/>
      </left>
      <right style="thin">
        <color rgb="FF808080"/>
      </right>
      <top style="thin">
        <color rgb="FF808080"/>
      </top>
      <bottom/>
      <diagonal/>
    </border>
    <border>
      <left style="thin">
        <color rgb="FF808080"/>
      </left>
      <right/>
      <top style="thin">
        <color rgb="FF808080"/>
      </top>
      <bottom/>
      <diagonal/>
    </border>
    <border>
      <left/>
      <right style="thin">
        <color rgb="FF80808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hair">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diagonalUp="1">
      <left style="thin">
        <color rgb="FF000000"/>
      </left>
      <right style="thin">
        <color rgb="FF000000"/>
      </right>
      <top style="thin">
        <color rgb="FF000000"/>
      </top>
      <bottom style="thin">
        <color rgb="FF000000"/>
      </bottom>
      <diagonal style="thin">
        <color indexed="64"/>
      </diagonal>
    </border>
    <border>
      <left/>
      <right style="thin">
        <color indexed="64"/>
      </right>
      <top style="hair">
        <color indexed="64"/>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diagonalUp="1">
      <left style="thin">
        <color indexed="64"/>
      </left>
      <right style="dashed">
        <color indexed="64"/>
      </right>
      <top style="thin">
        <color indexed="64"/>
      </top>
      <bottom style="thin">
        <color indexed="64"/>
      </bottom>
      <diagonal style="thin">
        <color indexed="64"/>
      </diagonal>
    </border>
    <border diagonalUp="1">
      <left style="dashed">
        <color indexed="64"/>
      </left>
      <right style="dashed">
        <color indexed="64"/>
      </right>
      <top style="thin">
        <color indexed="64"/>
      </top>
      <bottom style="thin">
        <color indexed="64"/>
      </bottom>
      <diagonal style="thin">
        <color indexed="64"/>
      </diagonal>
    </border>
    <border>
      <left/>
      <right style="thin">
        <color rgb="FF000000"/>
      </right>
      <top style="medium">
        <color indexed="64"/>
      </top>
      <bottom/>
      <diagonal/>
    </border>
    <border>
      <left/>
      <right style="thin">
        <color rgb="FF000000"/>
      </right>
      <top/>
      <bottom style="medium">
        <color indexed="64"/>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left style="thick">
        <color auto="1"/>
      </left>
      <right style="thick">
        <color auto="1"/>
      </right>
      <top style="thick">
        <color auto="1"/>
      </top>
      <bottom style="thick">
        <color auto="1"/>
      </bottom>
      <diagonal/>
    </border>
    <border>
      <left style="thin">
        <color indexed="64"/>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105">
    <xf numFmtId="0" fontId="0" fillId="0" borderId="0">
      <alignment vertical="center"/>
    </xf>
    <xf numFmtId="0" fontId="2"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6" fontId="7" fillId="0" borderId="0" applyFont="0" applyFill="0" applyBorder="0" applyAlignment="0" applyProtection="0"/>
    <xf numFmtId="0" fontId="10" fillId="0" borderId="0" applyBorder="0"/>
    <xf numFmtId="6" fontId="7" fillId="0" borderId="0" applyFont="0" applyFill="0" applyBorder="0" applyAlignment="0" applyProtection="0"/>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26" fillId="6" borderId="0" applyNumberFormat="0" applyBorder="0" applyAlignment="0" applyProtection="0">
      <alignment vertical="center"/>
    </xf>
    <xf numFmtId="0" fontId="26" fillId="6"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26" fillId="9" borderId="0" applyNumberFormat="0" applyBorder="0" applyAlignment="0" applyProtection="0">
      <alignment vertical="center"/>
    </xf>
    <xf numFmtId="0" fontId="26" fillId="9" borderId="0" applyNumberFormat="0" applyBorder="0" applyAlignment="0" applyProtection="0">
      <alignment vertical="center"/>
    </xf>
    <xf numFmtId="0" fontId="26" fillId="10"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6" fillId="13" borderId="0" applyNumberFormat="0" applyBorder="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26" fillId="11" borderId="0" applyNumberFormat="0" applyBorder="0" applyAlignment="0" applyProtection="0">
      <alignment vertical="center"/>
    </xf>
    <xf numFmtId="0" fontId="26" fillId="11" borderId="0" applyNumberFormat="0" applyBorder="0" applyAlignment="0" applyProtection="0">
      <alignment vertical="center"/>
    </xf>
    <xf numFmtId="0" fontId="26" fillId="14" borderId="0" applyNumberFormat="0" applyBorder="0" applyAlignment="0" applyProtection="0">
      <alignment vertical="center"/>
    </xf>
    <xf numFmtId="0" fontId="26" fillId="14" borderId="0" applyNumberFormat="0" applyBorder="0" applyAlignment="0" applyProtection="0">
      <alignment vertical="center"/>
    </xf>
    <xf numFmtId="0" fontId="32" fillId="15"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2" fillId="22" borderId="0" applyNumberFormat="0" applyBorder="0" applyAlignment="0" applyProtection="0">
      <alignment vertical="center"/>
    </xf>
    <xf numFmtId="0" fontId="33" fillId="0" borderId="0" applyNumberFormat="0" applyFill="0" applyBorder="0" applyAlignment="0" applyProtection="0">
      <alignment vertical="center"/>
    </xf>
    <xf numFmtId="0" fontId="34" fillId="23" borderId="70" applyNumberFormat="0" applyAlignment="0" applyProtection="0">
      <alignment vertical="center"/>
    </xf>
    <xf numFmtId="0" fontId="35" fillId="24" borderId="0" applyNumberFormat="0" applyBorder="0" applyAlignment="0" applyProtection="0">
      <alignment vertical="center"/>
    </xf>
    <xf numFmtId="0" fontId="7" fillId="25" borderId="71" applyNumberFormat="0" applyFont="0" applyAlignment="0" applyProtection="0">
      <alignment vertical="center"/>
    </xf>
    <xf numFmtId="0" fontId="36" fillId="0" borderId="72" applyNumberFormat="0" applyFill="0" applyAlignment="0" applyProtection="0">
      <alignment vertical="center"/>
    </xf>
    <xf numFmtId="0" fontId="37" fillId="6" borderId="0" applyNumberFormat="0" applyBorder="0" applyAlignment="0" applyProtection="0">
      <alignment vertical="center"/>
    </xf>
    <xf numFmtId="0" fontId="38" fillId="26" borderId="73" applyNumberFormat="0" applyAlignment="0" applyProtection="0">
      <alignment vertical="center"/>
    </xf>
    <xf numFmtId="0" fontId="27" fillId="0" borderId="0" applyNumberFormat="0" applyFill="0" applyBorder="0" applyAlignment="0" applyProtection="0">
      <alignment vertical="center"/>
    </xf>
    <xf numFmtId="38" fontId="7" fillId="0" borderId="0" applyFont="0" applyFill="0" applyBorder="0" applyAlignment="0" applyProtection="0">
      <alignment vertical="center"/>
    </xf>
    <xf numFmtId="0" fontId="39" fillId="0" borderId="74" applyNumberFormat="0" applyFill="0" applyAlignment="0" applyProtection="0">
      <alignment vertical="center"/>
    </xf>
    <xf numFmtId="0" fontId="40" fillId="0" borderId="75" applyNumberFormat="0" applyFill="0" applyAlignment="0" applyProtection="0">
      <alignment vertical="center"/>
    </xf>
    <xf numFmtId="0" fontId="41" fillId="0" borderId="76" applyNumberFormat="0" applyFill="0" applyAlignment="0" applyProtection="0">
      <alignment vertical="center"/>
    </xf>
    <xf numFmtId="0" fontId="41" fillId="0" borderId="0" applyNumberFormat="0" applyFill="0" applyBorder="0" applyAlignment="0" applyProtection="0">
      <alignment vertical="center"/>
    </xf>
    <xf numFmtId="0" fontId="42" fillId="0" borderId="77" applyNumberFormat="0" applyFill="0" applyAlignment="0" applyProtection="0">
      <alignment vertical="center"/>
    </xf>
    <xf numFmtId="0" fontId="43" fillId="26" borderId="78" applyNumberFormat="0" applyAlignment="0" applyProtection="0">
      <alignment vertical="center"/>
    </xf>
    <xf numFmtId="0" fontId="44" fillId="0" borderId="0" applyNumberFormat="0" applyFill="0" applyBorder="0" applyAlignment="0" applyProtection="0">
      <alignment vertical="center"/>
    </xf>
    <xf numFmtId="6" fontId="7" fillId="0" borderId="0" applyFont="0" applyFill="0" applyBorder="0" applyAlignment="0" applyProtection="0">
      <alignment vertical="center"/>
    </xf>
    <xf numFmtId="0" fontId="45" fillId="10" borderId="73" applyNumberFormat="0" applyAlignment="0" applyProtection="0">
      <alignment vertical="center"/>
    </xf>
    <xf numFmtId="0" fontId="7" fillId="0" borderId="0"/>
    <xf numFmtId="0" fontId="7" fillId="0" borderId="0"/>
    <xf numFmtId="0" fontId="7" fillId="0" borderId="0">
      <alignment vertical="center"/>
    </xf>
    <xf numFmtId="0" fontId="90" fillId="0" borderId="0">
      <alignment vertical="center"/>
    </xf>
    <xf numFmtId="0" fontId="7" fillId="0" borderId="0">
      <alignment vertical="center"/>
    </xf>
    <xf numFmtId="0" fontId="7" fillId="0" borderId="0">
      <alignment vertical="center"/>
    </xf>
    <xf numFmtId="0" fontId="91" fillId="0" borderId="0"/>
    <xf numFmtId="0" fontId="91" fillId="0" borderId="0">
      <alignment vertical="center"/>
    </xf>
    <xf numFmtId="0" fontId="91" fillId="0" borderId="0">
      <alignment vertical="center"/>
    </xf>
    <xf numFmtId="0" fontId="7" fillId="0" borderId="0">
      <alignment vertical="center"/>
    </xf>
    <xf numFmtId="0" fontId="91"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50" fillId="0" borderId="0"/>
    <xf numFmtId="0" fontId="7" fillId="0" borderId="0">
      <alignment vertical="center"/>
    </xf>
    <xf numFmtId="0" fontId="7" fillId="0" borderId="0">
      <alignment vertical="center"/>
    </xf>
    <xf numFmtId="0" fontId="46" fillId="7" borderId="0" applyNumberFormat="0" applyBorder="0" applyAlignment="0" applyProtection="0">
      <alignment vertical="center"/>
    </xf>
    <xf numFmtId="0" fontId="25" fillId="0" borderId="0">
      <alignment vertical="center"/>
    </xf>
    <xf numFmtId="38" fontId="25" fillId="0" borderId="0" applyFont="0" applyFill="0" applyBorder="0" applyAlignment="0" applyProtection="0">
      <alignment vertical="center"/>
    </xf>
    <xf numFmtId="0" fontId="95" fillId="0" borderId="0" applyNumberFormat="0" applyFill="0" applyBorder="0" applyAlignment="0" applyProtection="0"/>
    <xf numFmtId="0" fontId="7" fillId="0" borderId="0">
      <alignment vertical="center"/>
    </xf>
    <xf numFmtId="0" fontId="25" fillId="0" borderId="0">
      <alignment vertical="center"/>
    </xf>
    <xf numFmtId="38" fontId="25" fillId="0" borderId="0" applyFont="0" applyFill="0" applyBorder="0" applyAlignment="0" applyProtection="0">
      <alignment vertical="center"/>
    </xf>
    <xf numFmtId="0" fontId="7" fillId="0" borderId="0">
      <alignment vertical="center"/>
    </xf>
    <xf numFmtId="0" fontId="95" fillId="0" borderId="0" applyNumberFormat="0" applyFill="0" applyBorder="0" applyAlignment="0" applyProtection="0">
      <alignment vertical="center"/>
    </xf>
    <xf numFmtId="38" fontId="25" fillId="0" borderId="0" applyFont="0" applyFill="0" applyBorder="0" applyAlignment="0" applyProtection="0">
      <alignment vertical="center"/>
    </xf>
    <xf numFmtId="0" fontId="7" fillId="0" borderId="0">
      <alignment vertical="center"/>
    </xf>
    <xf numFmtId="0" fontId="7" fillId="0" borderId="0"/>
    <xf numFmtId="0" fontId="7" fillId="0" borderId="0"/>
  </cellStyleXfs>
  <cellXfs count="3035">
    <xf numFmtId="0" fontId="0" fillId="0" borderId="0" xfId="0">
      <alignment vertical="center"/>
    </xf>
    <xf numFmtId="49" fontId="3" fillId="0" borderId="0" xfId="1" applyNumberFormat="1" applyFont="1">
      <alignment vertical="center"/>
    </xf>
    <xf numFmtId="0" fontId="7" fillId="0" borderId="0" xfId="2" applyAlignment="1">
      <alignment horizontal="center" vertical="center"/>
    </xf>
    <xf numFmtId="0" fontId="7" fillId="0" borderId="0" xfId="4" applyAlignment="1">
      <alignment horizontal="left" vertical="center"/>
    </xf>
    <xf numFmtId="0" fontId="7" fillId="0" borderId="0" xfId="4" applyAlignment="1">
      <alignment horizontal="center" vertical="center"/>
    </xf>
    <xf numFmtId="0" fontId="11" fillId="0" borderId="0" xfId="4" applyFont="1" applyAlignment="1">
      <alignment horizontal="left" vertical="center" wrapText="1"/>
    </xf>
    <xf numFmtId="0" fontId="7" fillId="0" borderId="46" xfId="4" applyBorder="1" applyAlignment="1">
      <alignment horizontal="center" vertical="center" wrapText="1"/>
    </xf>
    <xf numFmtId="0" fontId="8" fillId="0" borderId="38" xfId="4" applyFont="1" applyBorder="1" applyAlignment="1">
      <alignment horizontal="center" vertical="center" wrapText="1"/>
    </xf>
    <xf numFmtId="0" fontId="8" fillId="0" borderId="17" xfId="4" applyFont="1" applyBorder="1" applyAlignment="1">
      <alignment horizontal="left" vertical="top"/>
    </xf>
    <xf numFmtId="0" fontId="7" fillId="0" borderId="11" xfId="4" applyBorder="1" applyAlignment="1">
      <alignment horizontal="left" vertical="top"/>
    </xf>
    <xf numFmtId="0" fontId="7" fillId="0" borderId="30" xfId="4" applyBorder="1" applyAlignment="1">
      <alignment horizontal="left" vertical="top"/>
    </xf>
    <xf numFmtId="0" fontId="7" fillId="0" borderId="41" xfId="4" applyBorder="1" applyAlignment="1">
      <alignment horizontal="left" vertical="top"/>
    </xf>
    <xf numFmtId="0" fontId="7" fillId="0" borderId="40" xfId="4" applyBorder="1" applyAlignment="1">
      <alignment horizontal="left" vertical="top"/>
    </xf>
    <xf numFmtId="0" fontId="8" fillId="0" borderId="40" xfId="4" applyFont="1" applyBorder="1" applyAlignment="1">
      <alignment horizontal="right" vertical="top"/>
    </xf>
    <xf numFmtId="0" fontId="8" fillId="0" borderId="40" xfId="4" applyFont="1" applyBorder="1" applyAlignment="1">
      <alignment horizontal="left" vertical="top"/>
    </xf>
    <xf numFmtId="0" fontId="7" fillId="0" borderId="39" xfId="4" applyBorder="1" applyAlignment="1">
      <alignment horizontal="left" vertical="top"/>
    </xf>
    <xf numFmtId="0" fontId="7" fillId="0" borderId="38" xfId="4" applyBorder="1" applyAlignment="1">
      <alignment horizontal="center" vertical="center" wrapText="1"/>
    </xf>
    <xf numFmtId="0" fontId="7" fillId="0" borderId="14" xfId="4" applyBorder="1" applyAlignment="1">
      <alignment horizontal="left" vertical="top"/>
    </xf>
    <xf numFmtId="0" fontId="7" fillId="0" borderId="13" xfId="4" applyBorder="1" applyAlignment="1">
      <alignment horizontal="left" vertical="top"/>
    </xf>
    <xf numFmtId="0" fontId="7" fillId="0" borderId="32" xfId="4" applyBorder="1" applyAlignment="1">
      <alignment horizontal="left" vertical="top"/>
    </xf>
    <xf numFmtId="0" fontId="7" fillId="0" borderId="37" xfId="4" applyBorder="1" applyAlignment="1">
      <alignment horizontal="center" vertical="center" wrapText="1"/>
    </xf>
    <xf numFmtId="0" fontId="8" fillId="0" borderId="36" xfId="4" applyFont="1" applyBorder="1" applyAlignment="1">
      <alignment horizontal="center" vertical="center" shrinkToFit="1"/>
    </xf>
    <xf numFmtId="0" fontId="8" fillId="0" borderId="35" xfId="4" applyFont="1" applyBorder="1" applyAlignment="1">
      <alignment horizontal="center" vertical="center" shrinkToFit="1"/>
    </xf>
    <xf numFmtId="0" fontId="8" fillId="0" borderId="34" xfId="4" applyFont="1" applyBorder="1" applyAlignment="1">
      <alignment horizontal="center" vertical="center" shrinkToFit="1"/>
    </xf>
    <xf numFmtId="0" fontId="8" fillId="0" borderId="14" xfId="4" applyFont="1" applyBorder="1" applyAlignment="1">
      <alignment horizontal="center" vertical="center"/>
    </xf>
    <xf numFmtId="0" fontId="8" fillId="0" borderId="13" xfId="4" applyFont="1" applyBorder="1" applyAlignment="1">
      <alignment horizontal="center" vertical="center"/>
    </xf>
    <xf numFmtId="0" fontId="8" fillId="0" borderId="32" xfId="4" applyFont="1" applyBorder="1" applyAlignment="1">
      <alignment horizontal="center" vertical="center"/>
    </xf>
    <xf numFmtId="0" fontId="8" fillId="0" borderId="6" xfId="4" applyFont="1" applyBorder="1" applyAlignment="1">
      <alignment horizontal="center" vertical="center"/>
    </xf>
    <xf numFmtId="0" fontId="8" fillId="0" borderId="2" xfId="4" applyFont="1" applyBorder="1" applyAlignment="1">
      <alignment horizontal="center" vertical="center"/>
    </xf>
    <xf numFmtId="0" fontId="8" fillId="0" borderId="28" xfId="4" applyFont="1" applyBorder="1" applyAlignment="1">
      <alignment horizontal="center" vertical="center"/>
    </xf>
    <xf numFmtId="0" fontId="7" fillId="0" borderId="0" xfId="4" applyAlignment="1">
      <alignment vertical="center"/>
    </xf>
    <xf numFmtId="0" fontId="10" fillId="0" borderId="0" xfId="4" applyFont="1" applyAlignment="1">
      <alignment horizontal="center" vertical="center" shrinkToFit="1"/>
    </xf>
    <xf numFmtId="0" fontId="8" fillId="0" borderId="0" xfId="4" applyFont="1" applyAlignment="1">
      <alignment horizontal="center" vertical="center"/>
    </xf>
    <xf numFmtId="0" fontId="9" fillId="0" borderId="0" xfId="4" applyFont="1" applyAlignment="1">
      <alignment horizontal="left" vertical="center"/>
    </xf>
    <xf numFmtId="0" fontId="11" fillId="0" borderId="0" xfId="4" applyFont="1" applyAlignment="1">
      <alignment horizontal="left" vertical="top"/>
    </xf>
    <xf numFmtId="0" fontId="7" fillId="0" borderId="0" xfId="4" applyAlignment="1">
      <alignment horizontal="left"/>
    </xf>
    <xf numFmtId="0" fontId="7" fillId="0" borderId="16" xfId="4" applyBorder="1" applyAlignment="1">
      <alignment horizontal="center" vertical="center"/>
    </xf>
    <xf numFmtId="0" fontId="7" fillId="0" borderId="33" xfId="4" applyBorder="1" applyAlignment="1">
      <alignment horizontal="center" vertical="center"/>
    </xf>
    <xf numFmtId="0" fontId="8" fillId="0" borderId="38" xfId="5" applyFont="1" applyBorder="1">
      <alignment vertical="center"/>
    </xf>
    <xf numFmtId="0" fontId="8" fillId="0" borderId="0" xfId="5" applyFont="1">
      <alignment vertical="center"/>
    </xf>
    <xf numFmtId="0" fontId="8" fillId="0" borderId="6" xfId="5" applyFont="1" applyBorder="1">
      <alignment vertical="center"/>
    </xf>
    <xf numFmtId="0" fontId="8" fillId="0" borderId="2" xfId="5" applyFont="1" applyBorder="1">
      <alignment vertical="center"/>
    </xf>
    <xf numFmtId="0" fontId="8" fillId="0" borderId="37" xfId="5" applyFont="1" applyBorder="1">
      <alignment vertical="center"/>
    </xf>
    <xf numFmtId="0" fontId="7" fillId="0" borderId="17" xfId="4" applyBorder="1" applyAlignment="1">
      <alignment horizontal="center" vertical="center"/>
    </xf>
    <xf numFmtId="0" fontId="7" fillId="0" borderId="11" xfId="4" applyBorder="1" applyAlignment="1">
      <alignment horizontal="center" vertical="center"/>
    </xf>
    <xf numFmtId="0" fontId="7" fillId="0" borderId="30" xfId="4" applyBorder="1" applyAlignment="1">
      <alignment horizontal="center" vertical="center"/>
    </xf>
    <xf numFmtId="0" fontId="8" fillId="0" borderId="11" xfId="3" applyFont="1" applyBorder="1" applyAlignment="1">
      <alignment horizontal="center" vertical="center"/>
    </xf>
    <xf numFmtId="0" fontId="8" fillId="0" borderId="0" xfId="3" applyFont="1" applyAlignment="1">
      <alignment horizontal="center" vertical="center"/>
    </xf>
    <xf numFmtId="0" fontId="8" fillId="0" borderId="33" xfId="3" applyFont="1" applyBorder="1" applyAlignment="1">
      <alignment horizontal="center" vertical="center"/>
    </xf>
    <xf numFmtId="0" fontId="8" fillId="0" borderId="13" xfId="3" applyFont="1" applyBorder="1" applyAlignment="1">
      <alignment horizontal="center" vertical="center"/>
    </xf>
    <xf numFmtId="0" fontId="8" fillId="0" borderId="32" xfId="3" applyFont="1" applyBorder="1" applyAlignment="1">
      <alignment horizontal="center" vertical="center"/>
    </xf>
    <xf numFmtId="0" fontId="8" fillId="0" borderId="11" xfId="4" applyFont="1" applyBorder="1" applyAlignment="1">
      <alignment horizontal="center" vertical="center"/>
    </xf>
    <xf numFmtId="0" fontId="8" fillId="0" borderId="10" xfId="4" applyFont="1" applyBorder="1" applyAlignment="1">
      <alignment horizontal="center" vertical="center"/>
    </xf>
    <xf numFmtId="0" fontId="8" fillId="0" borderId="9" xfId="4" applyFont="1" applyBorder="1" applyAlignment="1">
      <alignment horizontal="center" vertical="center" shrinkToFit="1"/>
    </xf>
    <xf numFmtId="0" fontId="8" fillId="0" borderId="7" xfId="4" applyFont="1" applyBorder="1" applyAlignment="1">
      <alignment vertical="center"/>
    </xf>
    <xf numFmtId="0" fontId="8" fillId="0" borderId="13" xfId="4" applyFont="1" applyBorder="1" applyAlignment="1">
      <alignment vertical="center"/>
    </xf>
    <xf numFmtId="0" fontId="8" fillId="0" borderId="15" xfId="4" applyFont="1" applyBorder="1" applyAlignment="1">
      <alignment vertical="center"/>
    </xf>
    <xf numFmtId="0" fontId="7" fillId="0" borderId="8" xfId="4" applyBorder="1" applyAlignment="1">
      <alignment horizontal="center" vertical="center"/>
    </xf>
    <xf numFmtId="0" fontId="7" fillId="0" borderId="7" xfId="4" applyBorder="1" applyAlignment="1">
      <alignment horizontal="center" vertical="center"/>
    </xf>
    <xf numFmtId="0" fontId="7" fillId="0" borderId="25" xfId="4" applyBorder="1" applyAlignment="1">
      <alignment horizontal="center" vertical="center"/>
    </xf>
    <xf numFmtId="0" fontId="8" fillId="0" borderId="0" xfId="4" applyFont="1" applyAlignment="1">
      <alignment horizontal="left" vertical="center"/>
    </xf>
    <xf numFmtId="0" fontId="3" fillId="0" borderId="0" xfId="2" applyFont="1" applyAlignment="1">
      <alignment horizontal="left" vertical="center"/>
    </xf>
    <xf numFmtId="0" fontId="3" fillId="0" borderId="0" xfId="2" applyFont="1" applyAlignment="1">
      <alignment horizontal="center" vertical="center"/>
    </xf>
    <xf numFmtId="0" fontId="3" fillId="0" borderId="21" xfId="2" applyFont="1" applyBorder="1" applyAlignment="1">
      <alignment horizontal="center" vertical="center"/>
    </xf>
    <xf numFmtId="0" fontId="3" fillId="0" borderId="43" xfId="2" applyFont="1" applyBorder="1" applyAlignment="1">
      <alignment horizontal="center" vertical="center"/>
    </xf>
    <xf numFmtId="0" fontId="3" fillId="0" borderId="17" xfId="2" applyFont="1" applyBorder="1" applyAlignment="1">
      <alignment horizontal="left" vertical="center"/>
    </xf>
    <xf numFmtId="0" fontId="3" fillId="0" borderId="11" xfId="2" applyFont="1" applyBorder="1" applyAlignment="1">
      <alignment horizontal="left" vertical="center"/>
    </xf>
    <xf numFmtId="0" fontId="3" fillId="0" borderId="11" xfId="2" applyFont="1" applyBorder="1" applyAlignment="1">
      <alignment horizontal="center" vertical="center"/>
    </xf>
    <xf numFmtId="0" fontId="3" fillId="0" borderId="10" xfId="2" applyFont="1" applyBorder="1" applyAlignment="1">
      <alignment horizontal="left" vertical="center"/>
    </xf>
    <xf numFmtId="0" fontId="3" fillId="0" borderId="16" xfId="2" applyFont="1" applyBorder="1" applyAlignment="1">
      <alignment horizontal="center" vertical="center"/>
    </xf>
    <xf numFmtId="49" fontId="3" fillId="0" borderId="0" xfId="1" applyNumberFormat="1" applyFont="1" applyAlignment="1">
      <alignment horizontal="left" vertical="center"/>
    </xf>
    <xf numFmtId="49" fontId="3" fillId="0" borderId="0" xfId="1" applyNumberFormat="1" applyFont="1" applyAlignment="1">
      <alignment horizontal="center" vertical="center" shrinkToFit="1"/>
    </xf>
    <xf numFmtId="0" fontId="3" fillId="0" borderId="2" xfId="2" applyFont="1" applyBorder="1" applyAlignment="1">
      <alignment horizontal="center" vertical="center"/>
    </xf>
    <xf numFmtId="0" fontId="3" fillId="0" borderId="8" xfId="2" applyFont="1" applyBorder="1" applyAlignment="1">
      <alignment horizontal="center" vertical="center"/>
    </xf>
    <xf numFmtId="0" fontId="3" fillId="0" borderId="20" xfId="2" applyFont="1" applyBorder="1" applyAlignment="1">
      <alignment horizontal="center" vertical="center"/>
    </xf>
    <xf numFmtId="0" fontId="3" fillId="0" borderId="13" xfId="2" applyFont="1" applyBorder="1" applyAlignment="1">
      <alignment horizontal="center" vertical="center"/>
    </xf>
    <xf numFmtId="0" fontId="3" fillId="0" borderId="15" xfId="2" applyFont="1" applyBorder="1" applyAlignment="1">
      <alignment horizontal="center" vertical="center"/>
    </xf>
    <xf numFmtId="0" fontId="17" fillId="0" borderId="7" xfId="4" applyFont="1" applyBorder="1" applyAlignment="1">
      <alignment horizontal="left" vertical="center" shrinkToFit="1"/>
    </xf>
    <xf numFmtId="0" fontId="17" fillId="0" borderId="6" xfId="4" applyFont="1" applyBorder="1" applyAlignment="1">
      <alignment horizontal="left" vertical="center" shrinkToFit="1"/>
    </xf>
    <xf numFmtId="0" fontId="3" fillId="0" borderId="10" xfId="2" applyFont="1" applyBorder="1" applyAlignment="1">
      <alignment horizontal="center" vertical="center"/>
    </xf>
    <xf numFmtId="0" fontId="3" fillId="0" borderId="12" xfId="2" applyFont="1" applyBorder="1" applyAlignment="1">
      <alignment horizontal="center" vertical="center"/>
    </xf>
    <xf numFmtId="0" fontId="3" fillId="0" borderId="7" xfId="2" applyFont="1" applyBorder="1" applyAlignment="1">
      <alignment horizontal="center" vertical="center"/>
    </xf>
    <xf numFmtId="49" fontId="2" fillId="0" borderId="8" xfId="1" applyNumberFormat="1" applyBorder="1" applyAlignment="1">
      <alignment horizontal="center" vertical="center"/>
    </xf>
    <xf numFmtId="0" fontId="7" fillId="0" borderId="7" xfId="2" applyBorder="1" applyAlignment="1">
      <alignment horizontal="center" vertical="center"/>
    </xf>
    <xf numFmtId="49" fontId="2" fillId="0" borderId="7" xfId="1" applyNumberFormat="1" applyBorder="1" applyAlignment="1">
      <alignment horizontal="center" vertical="center"/>
    </xf>
    <xf numFmtId="49" fontId="2" fillId="0" borderId="2" xfId="1" applyNumberFormat="1" applyBorder="1" applyAlignment="1">
      <alignment horizontal="center" vertical="center"/>
    </xf>
    <xf numFmtId="49" fontId="2" fillId="0" borderId="21" xfId="1" applyNumberFormat="1" applyBorder="1" applyAlignment="1">
      <alignment horizontal="center" vertical="center" shrinkToFit="1"/>
    </xf>
    <xf numFmtId="0" fontId="7" fillId="0" borderId="11" xfId="2" applyBorder="1" applyAlignment="1">
      <alignment horizontal="center" vertical="center"/>
    </xf>
    <xf numFmtId="0" fontId="7" fillId="0" borderId="0" xfId="2" applyAlignment="1">
      <alignment horizontal="left" vertical="center"/>
    </xf>
    <xf numFmtId="0" fontId="3" fillId="0" borderId="11" xfId="2" applyFont="1" applyBorder="1" applyAlignment="1" applyProtection="1">
      <alignment horizontal="left" vertical="center"/>
      <protection locked="0"/>
    </xf>
    <xf numFmtId="0" fontId="7" fillId="0" borderId="40" xfId="2" applyBorder="1" applyAlignment="1" applyProtection="1">
      <alignment horizontal="center" vertical="center"/>
      <protection locked="0"/>
    </xf>
    <xf numFmtId="0" fontId="3" fillId="0" borderId="16" xfId="2" applyFont="1" applyBorder="1" applyAlignment="1" applyProtection="1">
      <alignment horizontal="center" vertical="center"/>
      <protection locked="0"/>
    </xf>
    <xf numFmtId="0" fontId="3" fillId="0" borderId="35" xfId="2" applyFont="1" applyBorder="1" applyAlignment="1" applyProtection="1">
      <alignment horizontal="center" vertical="center"/>
      <protection locked="0"/>
    </xf>
    <xf numFmtId="0" fontId="3" fillId="0" borderId="34" xfId="2" applyFont="1" applyBorder="1" applyAlignment="1" applyProtection="1">
      <alignment horizontal="center" vertical="center"/>
      <protection locked="0"/>
    </xf>
    <xf numFmtId="0" fontId="3" fillId="0" borderId="13" xfId="2" applyFont="1" applyBorder="1" applyAlignment="1" applyProtection="1">
      <alignment horizontal="center" vertical="center"/>
      <protection locked="0"/>
    </xf>
    <xf numFmtId="0" fontId="3" fillId="0" borderId="15" xfId="2" applyFont="1" applyBorder="1" applyAlignment="1" applyProtection="1">
      <alignment horizontal="center" vertical="center"/>
      <protection locked="0"/>
    </xf>
    <xf numFmtId="0" fontId="3" fillId="0" borderId="2" xfId="2" applyFont="1" applyBorder="1" applyAlignment="1" applyProtection="1">
      <alignment horizontal="center" vertical="center"/>
      <protection locked="0"/>
    </xf>
    <xf numFmtId="0" fontId="7" fillId="0" borderId="8" xfId="2" applyBorder="1" applyAlignment="1" applyProtection="1">
      <alignment horizontal="center" vertical="center"/>
      <protection locked="0"/>
    </xf>
    <xf numFmtId="0" fontId="7" fillId="0" borderId="17" xfId="2" applyBorder="1" applyAlignment="1" applyProtection="1">
      <alignment horizontal="center" vertical="center"/>
      <protection locked="0"/>
    </xf>
    <xf numFmtId="0" fontId="7" fillId="0" borderId="7" xfId="2" applyBorder="1" applyAlignment="1" applyProtection="1">
      <alignment horizontal="center" vertical="center"/>
      <protection locked="0"/>
    </xf>
    <xf numFmtId="49" fontId="3" fillId="0" borderId="11" xfId="2" applyNumberFormat="1" applyFont="1" applyBorder="1" applyAlignment="1" applyProtection="1">
      <alignment horizontal="center" vertical="center"/>
      <protection locked="0"/>
    </xf>
    <xf numFmtId="0" fontId="3" fillId="0" borderId="11" xfId="2" applyFont="1" applyBorder="1" applyAlignment="1">
      <alignment horizontal="left"/>
    </xf>
    <xf numFmtId="0" fontId="3" fillId="0" borderId="10" xfId="2" applyFont="1" applyBorder="1" applyAlignment="1">
      <alignment horizontal="left"/>
    </xf>
    <xf numFmtId="0" fontId="3" fillId="0" borderId="0" xfId="2" applyFont="1"/>
    <xf numFmtId="0" fontId="3" fillId="0" borderId="13" xfId="2" applyFont="1" applyBorder="1" applyAlignment="1">
      <alignment horizontal="left"/>
    </xf>
    <xf numFmtId="0" fontId="3" fillId="0" borderId="12" xfId="2" applyFont="1" applyBorder="1"/>
    <xf numFmtId="0" fontId="3" fillId="0" borderId="66" xfId="2" applyFont="1" applyBorder="1" applyAlignment="1">
      <alignment horizontal="center" vertical="center"/>
    </xf>
    <xf numFmtId="0" fontId="3" fillId="0" borderId="2" xfId="2" applyFont="1" applyBorder="1" applyAlignment="1">
      <alignment horizontal="center" vertical="center" wrapText="1"/>
    </xf>
    <xf numFmtId="0" fontId="3" fillId="0" borderId="0" xfId="4" applyFont="1" applyAlignment="1">
      <alignment horizontal="left" vertical="center"/>
    </xf>
    <xf numFmtId="0" fontId="17" fillId="0" borderId="0" xfId="4" applyFont="1" applyAlignment="1">
      <alignment horizontal="left" vertical="center" shrinkToFit="1"/>
    </xf>
    <xf numFmtId="0" fontId="7" fillId="0" borderId="0" xfId="0" applyFont="1" applyAlignment="1">
      <alignment horizontal="left" vertical="center"/>
    </xf>
    <xf numFmtId="0" fontId="3" fillId="0" borderId="0" xfId="4" applyFont="1" applyAlignment="1">
      <alignment horizontal="center" vertical="center" shrinkToFit="1"/>
    </xf>
    <xf numFmtId="0" fontId="3" fillId="0" borderId="0" xfId="4" applyFont="1" applyAlignment="1">
      <alignment horizontal="center" vertical="center"/>
    </xf>
    <xf numFmtId="0" fontId="3" fillId="0" borderId="0" xfId="4" applyFont="1" applyAlignment="1">
      <alignment horizontal="left" vertical="center" shrinkToFit="1"/>
    </xf>
    <xf numFmtId="49" fontId="3" fillId="0" borderId="21" xfId="1" applyNumberFormat="1" applyFont="1" applyBorder="1" applyAlignment="1">
      <alignment horizontal="center" vertical="center" shrinkToFit="1"/>
    </xf>
    <xf numFmtId="49" fontId="3" fillId="0" borderId="2" xfId="1" applyNumberFormat="1" applyFont="1" applyBorder="1" applyAlignment="1">
      <alignment horizontal="center" vertical="center"/>
    </xf>
    <xf numFmtId="49" fontId="3" fillId="0" borderId="8" xfId="1" applyNumberFormat="1" applyFont="1" applyBorder="1" applyAlignment="1">
      <alignment horizontal="center" vertical="center"/>
    </xf>
    <xf numFmtId="49" fontId="3" fillId="0" borderId="7" xfId="1" applyNumberFormat="1" applyFont="1" applyBorder="1" applyAlignment="1">
      <alignment horizontal="center" vertical="center"/>
    </xf>
    <xf numFmtId="0" fontId="3" fillId="0" borderId="68" xfId="2" applyFont="1" applyBorder="1" applyAlignment="1">
      <alignment horizontal="center" vertical="center"/>
    </xf>
    <xf numFmtId="49" fontId="7" fillId="0" borderId="0" xfId="1" applyNumberFormat="1" applyFont="1">
      <alignment vertical="center"/>
    </xf>
    <xf numFmtId="49" fontId="7" fillId="0" borderId="0" xfId="1" applyNumberFormat="1" applyFont="1" applyAlignment="1">
      <alignment horizontal="center" vertical="center" shrinkToFit="1"/>
    </xf>
    <xf numFmtId="49" fontId="7" fillId="0" borderId="0" xfId="1" applyNumberFormat="1" applyFont="1" applyAlignment="1">
      <alignment vertical="center" shrinkToFit="1"/>
    </xf>
    <xf numFmtId="49" fontId="14" fillId="0" borderId="0" xfId="1" applyNumberFormat="1" applyFont="1">
      <alignment vertical="center"/>
    </xf>
    <xf numFmtId="49" fontId="8" fillId="0" borderId="0" xfId="1" applyNumberFormat="1" applyFont="1">
      <alignment vertical="center"/>
    </xf>
    <xf numFmtId="49" fontId="14" fillId="0" borderId="4" xfId="1" applyNumberFormat="1" applyFont="1" applyBorder="1">
      <alignment vertical="center"/>
    </xf>
    <xf numFmtId="49" fontId="14" fillId="0" borderId="4" xfId="1" applyNumberFormat="1" applyFont="1" applyBorder="1" applyAlignment="1">
      <alignment vertical="center" shrinkToFit="1"/>
    </xf>
    <xf numFmtId="49" fontId="14" fillId="0" borderId="3" xfId="1" applyNumberFormat="1" applyFont="1" applyBorder="1" applyAlignment="1">
      <alignment vertical="center" shrinkToFit="1"/>
    </xf>
    <xf numFmtId="49" fontId="14" fillId="0" borderId="17" xfId="1" applyNumberFormat="1" applyFont="1" applyBorder="1">
      <alignment vertical="center"/>
    </xf>
    <xf numFmtId="49" fontId="14" fillId="0" borderId="11" xfId="1" applyNumberFormat="1" applyFont="1" applyBorder="1">
      <alignment vertical="center"/>
    </xf>
    <xf numFmtId="49" fontId="14" fillId="0" borderId="10" xfId="1" applyNumberFormat="1" applyFont="1" applyBorder="1">
      <alignment vertical="center"/>
    </xf>
    <xf numFmtId="49" fontId="14" fillId="3" borderId="16" xfId="1" applyNumberFormat="1" applyFont="1" applyFill="1" applyBorder="1">
      <alignment vertical="center"/>
    </xf>
    <xf numFmtId="49" fontId="14" fillId="3" borderId="12" xfId="1" applyNumberFormat="1" applyFont="1" applyFill="1" applyBorder="1">
      <alignment vertical="center"/>
    </xf>
    <xf numFmtId="49" fontId="14" fillId="0" borderId="24" xfId="1" applyNumberFormat="1" applyFont="1" applyBorder="1" applyAlignment="1">
      <alignment vertical="center" shrinkToFit="1"/>
    </xf>
    <xf numFmtId="49" fontId="14" fillId="0" borderId="14" xfId="1" applyNumberFormat="1" applyFont="1" applyBorder="1" applyAlignment="1">
      <alignment vertical="center" shrinkToFit="1"/>
    </xf>
    <xf numFmtId="0" fontId="7" fillId="3" borderId="10" xfId="0" applyFont="1" applyFill="1" applyBorder="1">
      <alignment vertical="center"/>
    </xf>
    <xf numFmtId="49" fontId="13" fillId="3" borderId="2" xfId="1" applyNumberFormat="1" applyFont="1" applyFill="1" applyBorder="1" applyAlignment="1">
      <alignment horizontal="center" vertical="center" wrapText="1" shrinkToFit="1"/>
    </xf>
    <xf numFmtId="49" fontId="14" fillId="0" borderId="5" xfId="1" applyNumberFormat="1" applyFont="1" applyBorder="1">
      <alignment vertical="center"/>
    </xf>
    <xf numFmtId="0" fontId="7" fillId="0" borderId="0" xfId="0" applyFont="1">
      <alignment vertical="center"/>
    </xf>
    <xf numFmtId="0" fontId="14" fillId="3" borderId="8" xfId="1" applyFont="1" applyFill="1" applyBorder="1" applyAlignment="1">
      <alignment horizontal="center" vertical="center"/>
    </xf>
    <xf numFmtId="49" fontId="16" fillId="0" borderId="0" xfId="1" applyNumberFormat="1" applyFont="1">
      <alignment vertical="center"/>
    </xf>
    <xf numFmtId="49" fontId="14" fillId="0" borderId="0" xfId="1" applyNumberFormat="1" applyFont="1" applyAlignment="1">
      <alignment horizontal="left" vertical="top"/>
    </xf>
    <xf numFmtId="49" fontId="19" fillId="4" borderId="1" xfId="1" applyNumberFormat="1" applyFont="1" applyFill="1" applyBorder="1" applyAlignment="1">
      <alignment horizontal="center" vertical="center" shrinkToFit="1"/>
    </xf>
    <xf numFmtId="49" fontId="20" fillId="0" borderId="0" xfId="1" applyNumberFormat="1" applyFont="1">
      <alignment vertical="center"/>
    </xf>
    <xf numFmtId="49" fontId="23" fillId="0" borderId="0" xfId="1" applyNumberFormat="1" applyFont="1">
      <alignment vertical="center"/>
    </xf>
    <xf numFmtId="49" fontId="14" fillId="0" borderId="7" xfId="1" applyNumberFormat="1" applyFont="1" applyBorder="1">
      <alignment vertical="center"/>
    </xf>
    <xf numFmtId="0" fontId="22" fillId="4" borderId="6" xfId="2" applyFont="1" applyFill="1" applyBorder="1" applyAlignment="1">
      <alignment horizontal="center" vertical="center"/>
    </xf>
    <xf numFmtId="0" fontId="20" fillId="4" borderId="0" xfId="0" applyFont="1" applyFill="1" applyAlignment="1">
      <alignment horizontal="left" vertical="center"/>
    </xf>
    <xf numFmtId="0" fontId="29" fillId="0" borderId="0" xfId="82" applyFont="1">
      <alignment vertical="center"/>
    </xf>
    <xf numFmtId="0" fontId="29" fillId="0" borderId="0" xfId="82" applyFont="1" applyAlignment="1">
      <alignment vertical="center" textRotation="255" shrinkToFit="1"/>
    </xf>
    <xf numFmtId="0" fontId="56" fillId="0" borderId="0" xfId="89" applyFont="1" applyAlignment="1">
      <alignment vertical="center"/>
    </xf>
    <xf numFmtId="0" fontId="10" fillId="0" borderId="0" xfId="89" applyFont="1" applyAlignment="1">
      <alignment vertical="center"/>
    </xf>
    <xf numFmtId="0" fontId="56" fillId="0" borderId="0" xfId="89" applyFont="1" applyAlignment="1">
      <alignment horizontal="right" vertical="center"/>
    </xf>
    <xf numFmtId="0" fontId="56" fillId="0" borderId="2" xfId="89" applyFont="1" applyBorder="1" applyAlignment="1">
      <alignment horizontal="center" vertical="center"/>
    </xf>
    <xf numFmtId="0" fontId="56" fillId="0" borderId="0" xfId="89" applyFont="1" applyAlignment="1">
      <alignment horizontal="center" vertical="center"/>
    </xf>
    <xf numFmtId="0" fontId="56" fillId="0" borderId="2" xfId="89" applyFont="1" applyBorder="1" applyAlignment="1">
      <alignment vertical="center"/>
    </xf>
    <xf numFmtId="0" fontId="56" fillId="0" borderId="80" xfId="89" applyFont="1" applyBorder="1" applyAlignment="1">
      <alignment vertical="center" wrapText="1"/>
    </xf>
    <xf numFmtId="0" fontId="56" fillId="0" borderId="2" xfId="89" applyFont="1" applyBorder="1" applyAlignment="1">
      <alignment vertical="center" wrapText="1"/>
    </xf>
    <xf numFmtId="0" fontId="53" fillId="0" borderId="0" xfId="87" applyFont="1">
      <alignment vertical="center"/>
    </xf>
    <xf numFmtId="0" fontId="47" fillId="0" borderId="0" xfId="87" applyFont="1">
      <alignment vertical="center"/>
    </xf>
    <xf numFmtId="0" fontId="50" fillId="0" borderId="0" xfId="87" applyFont="1">
      <alignment vertical="center"/>
    </xf>
    <xf numFmtId="0" fontId="50" fillId="0" borderId="11" xfId="87" applyFont="1" applyBorder="1" applyAlignment="1">
      <alignment horizontal="center" vertical="center"/>
    </xf>
    <xf numFmtId="0" fontId="50" fillId="0" borderId="0" xfId="87" applyFont="1" applyAlignment="1">
      <alignment vertical="center" wrapText="1"/>
    </xf>
    <xf numFmtId="0" fontId="50" fillId="0" borderId="0" xfId="87" applyFont="1" applyAlignment="1">
      <alignment vertical="center" textRotation="255"/>
    </xf>
    <xf numFmtId="0" fontId="53" fillId="0" borderId="0" xfId="87" applyFont="1" applyAlignment="1">
      <alignment horizontal="justify" vertical="center"/>
    </xf>
    <xf numFmtId="0" fontId="56" fillId="0" borderId="21" xfId="89" applyFont="1" applyBorder="1" applyAlignment="1">
      <alignment vertical="center"/>
    </xf>
    <xf numFmtId="0" fontId="7" fillId="0" borderId="0" xfId="91">
      <alignment vertical="center"/>
    </xf>
    <xf numFmtId="0" fontId="10" fillId="0" borderId="0" xfId="91" applyFont="1">
      <alignment vertical="center"/>
    </xf>
    <xf numFmtId="0" fontId="10" fillId="0" borderId="13" xfId="91" applyFont="1" applyBorder="1" applyAlignment="1"/>
    <xf numFmtId="0" fontId="10" fillId="0" borderId="7" xfId="91" applyFont="1" applyBorder="1" applyAlignment="1"/>
    <xf numFmtId="0" fontId="47" fillId="0" borderId="0" xfId="80" applyFont="1">
      <alignment vertical="center"/>
    </xf>
    <xf numFmtId="0" fontId="60" fillId="0" borderId="0" xfId="80" applyFont="1">
      <alignment vertical="center"/>
    </xf>
    <xf numFmtId="0" fontId="7" fillId="0" borderId="0" xfId="80">
      <alignment vertical="center"/>
    </xf>
    <xf numFmtId="0" fontId="47" fillId="0" borderId="83" xfId="80" applyFont="1" applyBorder="1">
      <alignment vertical="center"/>
    </xf>
    <xf numFmtId="0" fontId="47" fillId="0" borderId="52" xfId="80" applyFont="1" applyBorder="1">
      <alignment vertical="center"/>
    </xf>
    <xf numFmtId="0" fontId="7" fillId="0" borderId="0" xfId="80" applyAlignment="1">
      <alignment vertical="center" wrapText="1"/>
    </xf>
    <xf numFmtId="0" fontId="47" fillId="0" borderId="32" xfId="80" applyFont="1" applyBorder="1">
      <alignment vertical="center"/>
    </xf>
    <xf numFmtId="0" fontId="47" fillId="0" borderId="0" xfId="80" applyFont="1" applyAlignment="1">
      <alignment horizontal="left" vertical="center" wrapText="1"/>
    </xf>
    <xf numFmtId="0" fontId="47" fillId="0" borderId="13" xfId="80" applyFont="1" applyBorder="1">
      <alignment vertical="center"/>
    </xf>
    <xf numFmtId="0" fontId="47" fillId="0" borderId="15" xfId="80" applyFont="1" applyBorder="1">
      <alignment vertical="center"/>
    </xf>
    <xf numFmtId="0" fontId="47" fillId="0" borderId="11" xfId="80" applyFont="1" applyBorder="1">
      <alignment vertical="center"/>
    </xf>
    <xf numFmtId="0" fontId="47" fillId="0" borderId="30" xfId="80" applyFont="1" applyBorder="1">
      <alignment vertical="center"/>
    </xf>
    <xf numFmtId="0" fontId="64" fillId="0" borderId="84" xfId="80" applyFont="1" applyBorder="1">
      <alignment vertical="center"/>
    </xf>
    <xf numFmtId="0" fontId="64" fillId="0" borderId="17" xfId="80" applyFont="1" applyBorder="1" applyAlignment="1">
      <alignment horizontal="left" vertical="center" wrapText="1"/>
    </xf>
    <xf numFmtId="0" fontId="47" fillId="0" borderId="10" xfId="80" applyFont="1" applyBorder="1">
      <alignment vertical="center"/>
    </xf>
    <xf numFmtId="0" fontId="64" fillId="0" borderId="16" xfId="80" applyFont="1" applyBorder="1" applyAlignment="1">
      <alignment horizontal="left" vertical="center" wrapText="1"/>
    </xf>
    <xf numFmtId="0" fontId="47" fillId="0" borderId="12" xfId="80" applyFont="1" applyBorder="1">
      <alignment vertical="center"/>
    </xf>
    <xf numFmtId="0" fontId="64" fillId="0" borderId="14" xfId="80" applyFont="1" applyBorder="1" applyAlignment="1">
      <alignment horizontal="left" vertical="center" wrapText="1"/>
    </xf>
    <xf numFmtId="0" fontId="47" fillId="0" borderId="0" xfId="80" applyFont="1" applyAlignment="1">
      <alignment vertical="center" wrapText="1"/>
    </xf>
    <xf numFmtId="0" fontId="47" fillId="0" borderId="33" xfId="80" applyFont="1" applyBorder="1" applyAlignment="1">
      <alignment horizontal="center" vertical="center"/>
    </xf>
    <xf numFmtId="0" fontId="64" fillId="0" borderId="8" xfId="80" applyFont="1" applyBorder="1" applyAlignment="1">
      <alignment horizontal="left" vertical="center" wrapText="1"/>
    </xf>
    <xf numFmtId="0" fontId="47" fillId="0" borderId="7" xfId="80" applyFont="1" applyBorder="1">
      <alignment vertical="center"/>
    </xf>
    <xf numFmtId="0" fontId="47" fillId="0" borderId="6" xfId="80" applyFont="1" applyBorder="1">
      <alignment vertical="center"/>
    </xf>
    <xf numFmtId="0" fontId="50" fillId="0" borderId="0" xfId="80" applyFont="1">
      <alignment vertical="center"/>
    </xf>
    <xf numFmtId="0" fontId="47" fillId="0" borderId="52" xfId="80" applyFont="1" applyBorder="1" applyAlignment="1">
      <alignment vertical="center" wrapText="1"/>
    </xf>
    <xf numFmtId="0" fontId="47" fillId="0" borderId="85" xfId="80" applyFont="1" applyBorder="1" applyAlignment="1">
      <alignment vertical="center" wrapText="1"/>
    </xf>
    <xf numFmtId="0" fontId="47" fillId="0" borderId="53" xfId="80" applyFont="1" applyBorder="1">
      <alignment vertical="center"/>
    </xf>
    <xf numFmtId="0" fontId="7" fillId="0" borderId="60" xfId="80" applyBorder="1">
      <alignment vertical="center"/>
    </xf>
    <xf numFmtId="0" fontId="47" fillId="0" borderId="16" xfId="80" applyFont="1" applyBorder="1">
      <alignment vertical="center"/>
    </xf>
    <xf numFmtId="0" fontId="47" fillId="0" borderId="16" xfId="80" applyFont="1" applyBorder="1" applyAlignment="1">
      <alignment vertical="center" wrapText="1"/>
    </xf>
    <xf numFmtId="0" fontId="47" fillId="0" borderId="87" xfId="80" applyFont="1" applyBorder="1">
      <alignment vertical="center"/>
    </xf>
    <xf numFmtId="0" fontId="47" fillId="0" borderId="87" xfId="80" applyFont="1" applyBorder="1" applyAlignment="1">
      <alignment horizontal="left" vertical="center" wrapText="1"/>
    </xf>
    <xf numFmtId="0" fontId="63" fillId="0" borderId="87" xfId="80" applyFont="1" applyBorder="1">
      <alignment vertical="center"/>
    </xf>
    <xf numFmtId="0" fontId="47" fillId="0" borderId="87" xfId="80" applyFont="1" applyBorder="1" applyAlignment="1">
      <alignment vertical="center" wrapText="1"/>
    </xf>
    <xf numFmtId="0" fontId="63" fillId="0" borderId="87" xfId="80" applyFont="1" applyBorder="1" applyAlignment="1">
      <alignment horizontal="right" vertical="center"/>
    </xf>
    <xf numFmtId="0" fontId="63" fillId="0" borderId="88" xfId="80" applyFont="1" applyBorder="1" applyAlignment="1">
      <alignment horizontal="right" vertical="center"/>
    </xf>
    <xf numFmtId="0" fontId="63" fillId="0" borderId="0" xfId="80" applyFont="1">
      <alignment vertical="center"/>
    </xf>
    <xf numFmtId="0" fontId="64" fillId="0" borderId="0" xfId="80" applyFont="1" applyAlignment="1">
      <alignment horizontal="left" vertical="center" wrapText="1"/>
    </xf>
    <xf numFmtId="0" fontId="64" fillId="0" borderId="0" xfId="80" applyFont="1" applyAlignment="1">
      <alignment vertical="center" wrapText="1"/>
    </xf>
    <xf numFmtId="0" fontId="7" fillId="0" borderId="0" xfId="80" applyAlignment="1">
      <alignment horizontal="right" vertical="center"/>
    </xf>
    <xf numFmtId="0" fontId="58" fillId="0" borderId="0" xfId="69" applyFont="1">
      <alignment vertical="center"/>
    </xf>
    <xf numFmtId="0" fontId="7" fillId="0" borderId="0" xfId="69">
      <alignment vertical="center"/>
    </xf>
    <xf numFmtId="0" fontId="7" fillId="0" borderId="0" xfId="69" applyAlignment="1">
      <alignment horizontal="right" vertical="center"/>
    </xf>
    <xf numFmtId="0" fontId="60" fillId="0" borderId="0" xfId="87" applyFont="1">
      <alignment vertical="center"/>
    </xf>
    <xf numFmtId="0" fontId="70" fillId="0" borderId="0" xfId="85" applyFont="1"/>
    <xf numFmtId="0" fontId="72" fillId="0" borderId="0" xfId="85" applyFont="1"/>
    <xf numFmtId="0" fontId="70" fillId="0" borderId="2" xfId="85" applyFont="1" applyBorder="1" applyAlignment="1">
      <alignment horizontal="distributed"/>
    </xf>
    <xf numFmtId="0" fontId="70" fillId="0" borderId="1" xfId="85" applyFont="1" applyBorder="1" applyAlignment="1">
      <alignment horizontal="distributed" vertical="center"/>
    </xf>
    <xf numFmtId="0" fontId="69" fillId="0" borderId="0" xfId="85" applyFont="1"/>
    <xf numFmtId="0" fontId="69" fillId="0" borderId="0" xfId="84" applyFont="1"/>
    <xf numFmtId="0" fontId="70" fillId="0" borderId="0" xfId="84" applyFont="1"/>
    <xf numFmtId="0" fontId="70" fillId="0" borderId="1" xfId="84" applyFont="1" applyBorder="1" applyAlignment="1">
      <alignment horizontal="distributed" vertical="center"/>
    </xf>
    <xf numFmtId="0" fontId="70" fillId="0" borderId="2" xfId="84" applyFont="1" applyBorder="1" applyAlignment="1">
      <alignment horizontal="distributed"/>
    </xf>
    <xf numFmtId="0" fontId="72" fillId="0" borderId="0" xfId="84" applyFont="1"/>
    <xf numFmtId="0" fontId="69" fillId="0" borderId="0" xfId="86" applyFont="1"/>
    <xf numFmtId="0" fontId="70" fillId="0" borderId="0" xfId="86" applyFont="1"/>
    <xf numFmtId="0" fontId="77" fillId="0" borderId="0" xfId="86" applyFont="1" applyAlignment="1">
      <alignment horizontal="center"/>
    </xf>
    <xf numFmtId="0" fontId="79" fillId="0" borderId="28" xfId="86" applyFont="1" applyBorder="1"/>
    <xf numFmtId="0" fontId="70" fillId="0" borderId="33" xfId="86" applyFont="1" applyBorder="1"/>
    <xf numFmtId="0" fontId="70" fillId="0" borderId="28" xfId="86" applyFont="1" applyBorder="1"/>
    <xf numFmtId="0" fontId="70" fillId="0" borderId="94" xfId="86" applyFont="1" applyBorder="1"/>
    <xf numFmtId="0" fontId="70" fillId="0" borderId="47" xfId="86" applyFont="1" applyBorder="1"/>
    <xf numFmtId="0" fontId="70" fillId="0" borderId="62" xfId="86" applyFont="1" applyBorder="1"/>
    <xf numFmtId="0" fontId="10" fillId="0" borderId="0" xfId="69" applyFont="1" applyAlignment="1">
      <alignment horizontal="right" vertical="center"/>
    </xf>
    <xf numFmtId="0" fontId="7" fillId="0" borderId="0" xfId="69" applyAlignment="1">
      <alignment vertical="top"/>
    </xf>
    <xf numFmtId="0" fontId="7" fillId="0" borderId="0" xfId="79">
      <alignment vertical="center"/>
    </xf>
    <xf numFmtId="0" fontId="7" fillId="0" borderId="0" xfId="79" applyAlignment="1">
      <alignment horizontal="left" vertical="center" indent="3"/>
    </xf>
    <xf numFmtId="0" fontId="80" fillId="0" borderId="0" xfId="81" applyFont="1">
      <alignment vertical="center"/>
    </xf>
    <xf numFmtId="0" fontId="7" fillId="0" borderId="0" xfId="81">
      <alignment vertical="center"/>
    </xf>
    <xf numFmtId="0" fontId="80" fillId="0" borderId="106" xfId="81" applyFont="1" applyBorder="1">
      <alignment vertical="center"/>
    </xf>
    <xf numFmtId="0" fontId="80" fillId="0" borderId="107" xfId="81" applyFont="1" applyBorder="1">
      <alignment vertical="center"/>
    </xf>
    <xf numFmtId="0" fontId="7" fillId="0" borderId="108" xfId="81" applyBorder="1">
      <alignment vertical="center"/>
    </xf>
    <xf numFmtId="0" fontId="80" fillId="0" borderId="109" xfId="81" applyFont="1" applyBorder="1">
      <alignment vertical="center"/>
    </xf>
    <xf numFmtId="0" fontId="7" fillId="0" borderId="110" xfId="81" applyBorder="1">
      <alignment vertical="center"/>
    </xf>
    <xf numFmtId="0" fontId="80" fillId="0" borderId="0" xfId="81" applyFont="1" applyAlignment="1">
      <alignment vertical="center" wrapText="1"/>
    </xf>
    <xf numFmtId="0" fontId="80" fillId="0" borderId="16" xfId="81" applyFont="1" applyBorder="1">
      <alignment vertical="center"/>
    </xf>
    <xf numFmtId="0" fontId="80" fillId="0" borderId="111" xfId="81" applyFont="1" applyBorder="1">
      <alignment vertical="center"/>
    </xf>
    <xf numFmtId="0" fontId="80" fillId="0" borderId="112" xfId="81" applyFont="1" applyBorder="1" applyAlignment="1">
      <alignment horizontal="center" vertical="center" wrapText="1"/>
    </xf>
    <xf numFmtId="0" fontId="80" fillId="0" borderId="112" xfId="81" applyFont="1" applyBorder="1" applyAlignment="1">
      <alignment horizontal="left" vertical="center"/>
    </xf>
    <xf numFmtId="0" fontId="80" fillId="0" borderId="112" xfId="81" applyFont="1" applyBorder="1">
      <alignment vertical="center"/>
    </xf>
    <xf numFmtId="0" fontId="7" fillId="0" borderId="113" xfId="81" applyBorder="1">
      <alignment vertical="center"/>
    </xf>
    <xf numFmtId="49" fontId="16" fillId="0" borderId="0" xfId="88" applyNumberFormat="1" applyFont="1" applyAlignment="1" applyProtection="1">
      <alignment vertical="center"/>
      <protection locked="0"/>
    </xf>
    <xf numFmtId="49" fontId="29" fillId="0" borderId="0" xfId="88" applyNumberFormat="1" applyFont="1" applyAlignment="1" applyProtection="1">
      <alignment vertical="center"/>
      <protection locked="0"/>
    </xf>
    <xf numFmtId="49" fontId="74" fillId="0" borderId="0" xfId="88" applyNumberFormat="1" applyFont="1" applyAlignment="1" applyProtection="1">
      <alignment vertical="center"/>
      <protection locked="0"/>
    </xf>
    <xf numFmtId="49" fontId="75" fillId="0" borderId="0" xfId="88" applyNumberFormat="1" applyFont="1" applyAlignment="1" applyProtection="1">
      <alignment vertical="center"/>
      <protection locked="0"/>
    </xf>
    <xf numFmtId="49" fontId="29" fillId="0" borderId="0" xfId="88" applyNumberFormat="1" applyFont="1" applyAlignment="1" applyProtection="1">
      <alignment horizontal="center" vertical="center"/>
      <protection locked="0"/>
    </xf>
    <xf numFmtId="49" fontId="29" fillId="0" borderId="0" xfId="88" applyNumberFormat="1" applyFont="1" applyAlignment="1" applyProtection="1">
      <alignment horizontal="right" vertical="center"/>
      <protection locked="0"/>
    </xf>
    <xf numFmtId="49" fontId="74" fillId="0" borderId="0" xfId="88" applyNumberFormat="1" applyFont="1" applyAlignment="1" applyProtection="1">
      <alignment vertical="center" wrapText="1"/>
      <protection locked="0"/>
    </xf>
    <xf numFmtId="49" fontId="29" fillId="0" borderId="121" xfId="88" applyNumberFormat="1" applyFont="1" applyBorder="1" applyAlignment="1" applyProtection="1">
      <alignment vertical="center"/>
      <protection locked="0"/>
    </xf>
    <xf numFmtId="49" fontId="29" fillId="0" borderId="0" xfId="88" applyNumberFormat="1" applyFont="1" applyAlignment="1" applyProtection="1">
      <alignment horizontal="center" vertical="center" shrinkToFit="1"/>
      <protection locked="0"/>
    </xf>
    <xf numFmtId="49" fontId="3" fillId="0" borderId="0" xfId="88" applyNumberFormat="1" applyFont="1" applyAlignment="1" applyProtection="1">
      <alignment horizontal="right" vertical="center"/>
      <protection locked="0"/>
    </xf>
    <xf numFmtId="49" fontId="3" fillId="0" borderId="0" xfId="88" applyNumberFormat="1" applyFont="1" applyAlignment="1" applyProtection="1">
      <alignment horizontal="center" vertical="top"/>
      <protection locked="0"/>
    </xf>
    <xf numFmtId="49" fontId="56" fillId="0" borderId="0" xfId="88" applyNumberFormat="1" applyFont="1" applyAlignment="1" applyProtection="1">
      <alignment horizontal="left" vertical="top" wrapText="1"/>
      <protection locked="0"/>
    </xf>
    <xf numFmtId="49" fontId="76" fillId="0" borderId="0" xfId="88" applyNumberFormat="1" applyFont="1" applyAlignment="1" applyProtection="1">
      <alignment vertical="center"/>
      <protection locked="0"/>
    </xf>
    <xf numFmtId="49" fontId="3" fillId="0" borderId="0" xfId="88" applyNumberFormat="1" applyFont="1" applyAlignment="1" applyProtection="1">
      <alignment vertical="center"/>
      <protection locked="0"/>
    </xf>
    <xf numFmtId="49" fontId="3" fillId="0" borderId="0" xfId="88" applyNumberFormat="1" applyFont="1" applyAlignment="1" applyProtection="1">
      <alignment vertical="top"/>
      <protection locked="0"/>
    </xf>
    <xf numFmtId="49" fontId="56" fillId="0" borderId="0" xfId="88" applyNumberFormat="1" applyFont="1" applyAlignment="1" applyProtection="1">
      <alignment vertical="top" wrapText="1"/>
      <protection locked="0"/>
    </xf>
    <xf numFmtId="49" fontId="76" fillId="0" borderId="0" xfId="88" applyNumberFormat="1" applyFont="1" applyAlignment="1" applyProtection="1">
      <alignment horizontal="center" vertical="center"/>
      <protection locked="0"/>
    </xf>
    <xf numFmtId="0" fontId="10" fillId="0" borderId="86" xfId="91" applyFont="1" applyBorder="1" applyAlignment="1">
      <alignment horizontal="center" vertical="center"/>
    </xf>
    <xf numFmtId="0" fontId="10" fillId="0" borderId="122" xfId="91" applyFont="1" applyBorder="1">
      <alignment vertical="center"/>
    </xf>
    <xf numFmtId="0" fontId="10" fillId="0" borderId="88" xfId="91" applyFont="1" applyBorder="1" applyAlignment="1">
      <alignment horizontal="center" vertical="center"/>
    </xf>
    <xf numFmtId="0" fontId="70" fillId="0" borderId="17" xfId="85" applyFont="1" applyBorder="1" applyAlignment="1">
      <alignment vertical="top"/>
    </xf>
    <xf numFmtId="0" fontId="70" fillId="0" borderId="11" xfId="85" applyFont="1" applyBorder="1" applyAlignment="1">
      <alignment vertical="top"/>
    </xf>
    <xf numFmtId="0" fontId="70" fillId="0" borderId="10" xfId="85" applyFont="1" applyBorder="1" applyAlignment="1">
      <alignment vertical="top"/>
    </xf>
    <xf numFmtId="0" fontId="70" fillId="0" borderId="17" xfId="84" applyFont="1" applyBorder="1" applyAlignment="1">
      <alignment vertical="top"/>
    </xf>
    <xf numFmtId="0" fontId="70" fillId="0" borderId="11" xfId="84" applyFont="1" applyBorder="1" applyAlignment="1">
      <alignment vertical="top"/>
    </xf>
    <xf numFmtId="0" fontId="70" fillId="0" borderId="10" xfId="84" applyFont="1" applyBorder="1" applyAlignment="1">
      <alignment vertical="top"/>
    </xf>
    <xf numFmtId="14" fontId="10" fillId="0" borderId="0" xfId="89" applyNumberFormat="1" applyFont="1" applyAlignment="1">
      <alignment vertical="center"/>
    </xf>
    <xf numFmtId="182" fontId="10" fillId="0" borderId="0" xfId="89" applyNumberFormat="1" applyFont="1" applyAlignment="1">
      <alignment vertical="center"/>
    </xf>
    <xf numFmtId="183" fontId="56" fillId="0" borderId="0" xfId="89" applyNumberFormat="1" applyFont="1" applyAlignment="1">
      <alignment vertical="center"/>
    </xf>
    <xf numFmtId="0" fontId="56" fillId="0" borderId="6" xfId="89" applyFont="1" applyBorder="1" applyAlignment="1" applyProtection="1">
      <alignment vertical="center"/>
      <protection locked="0"/>
    </xf>
    <xf numFmtId="0" fontId="56" fillId="0" borderId="0" xfId="89" applyFont="1" applyAlignment="1" applyProtection="1">
      <alignment vertical="center"/>
      <protection locked="0"/>
    </xf>
    <xf numFmtId="0" fontId="65" fillId="0" borderId="87" xfId="80" applyFont="1" applyBorder="1">
      <alignment vertical="center"/>
    </xf>
    <xf numFmtId="0" fontId="47" fillId="0" borderId="52" xfId="80" applyFont="1" applyBorder="1" applyAlignment="1">
      <alignment horizontal="left" vertical="center"/>
    </xf>
    <xf numFmtId="0" fontId="64" fillId="0" borderId="52" xfId="80" applyFont="1" applyBorder="1" applyAlignment="1">
      <alignment horizontal="left" vertical="center" wrapText="1"/>
    </xf>
    <xf numFmtId="0" fontId="64" fillId="0" borderId="87" xfId="80" applyFont="1" applyBorder="1" applyAlignment="1">
      <alignment horizontal="left" vertical="center" wrapText="1"/>
    </xf>
    <xf numFmtId="0" fontId="50" fillId="0" borderId="0" xfId="87" applyFont="1" applyAlignment="1">
      <alignment horizontal="center" vertical="center"/>
    </xf>
    <xf numFmtId="0" fontId="50" fillId="0" borderId="8" xfId="87" applyFont="1" applyBorder="1" applyAlignment="1">
      <alignment horizontal="center" vertical="center" wrapText="1"/>
    </xf>
    <xf numFmtId="0" fontId="50" fillId="0" borderId="1" xfId="87" applyFont="1" applyBorder="1" applyAlignment="1">
      <alignment vertical="center" textRotation="255"/>
    </xf>
    <xf numFmtId="0" fontId="50" fillId="0" borderId="21" xfId="87" applyFont="1" applyBorder="1" applyAlignment="1">
      <alignment horizontal="left" vertical="center"/>
    </xf>
    <xf numFmtId="0" fontId="47" fillId="0" borderId="21" xfId="87" applyFont="1" applyBorder="1" applyAlignment="1">
      <alignment horizontal="center" vertical="center" wrapText="1"/>
    </xf>
    <xf numFmtId="0" fontId="50" fillId="0" borderId="17" xfId="87" applyFont="1" applyBorder="1" applyAlignment="1">
      <alignment horizontal="center" vertical="center"/>
    </xf>
    <xf numFmtId="0" fontId="47" fillId="0" borderId="192" xfId="87" applyFont="1" applyBorder="1" applyAlignment="1">
      <alignment vertical="center" shrinkToFit="1"/>
    </xf>
    <xf numFmtId="178" fontId="56" fillId="0" borderId="2" xfId="89" applyNumberFormat="1" applyFont="1" applyBorder="1" applyAlignment="1" applyProtection="1">
      <alignment horizontal="center" vertical="center"/>
      <protection locked="0"/>
    </xf>
    <xf numFmtId="0" fontId="58" fillId="0" borderId="0" xfId="69" applyFont="1" applyAlignment="1">
      <alignment horizontal="center" vertical="center"/>
    </xf>
    <xf numFmtId="0" fontId="3" fillId="0" borderId="0" xfId="82" applyFont="1" applyAlignment="1">
      <alignment horizontal="left" vertical="center" wrapText="1"/>
    </xf>
    <xf numFmtId="0" fontId="69" fillId="0" borderId="0" xfId="69" applyFont="1">
      <alignment vertical="center"/>
    </xf>
    <xf numFmtId="0" fontId="70" fillId="0" borderId="0" xfId="69" applyFont="1">
      <alignment vertical="center"/>
    </xf>
    <xf numFmtId="0" fontId="70" fillId="0" borderId="0" xfId="69" applyFont="1" applyAlignment="1">
      <alignment horizontal="right" vertical="center"/>
    </xf>
    <xf numFmtId="0" fontId="69" fillId="0" borderId="0" xfId="69" applyFont="1" applyAlignment="1">
      <alignment horizontal="center" vertical="center"/>
    </xf>
    <xf numFmtId="0" fontId="70" fillId="0" borderId="17" xfId="69" applyFont="1" applyBorder="1">
      <alignment vertical="center"/>
    </xf>
    <xf numFmtId="0" fontId="70" fillId="0" borderId="11" xfId="69" applyFont="1" applyBorder="1">
      <alignment vertical="center"/>
    </xf>
    <xf numFmtId="0" fontId="70" fillId="0" borderId="10" xfId="69" applyFont="1" applyBorder="1">
      <alignment vertical="center"/>
    </xf>
    <xf numFmtId="0" fontId="70" fillId="0" borderId="16" xfId="69" applyFont="1" applyBorder="1">
      <alignment vertical="center"/>
    </xf>
    <xf numFmtId="0" fontId="70" fillId="0" borderId="12" xfId="69" applyFont="1" applyBorder="1">
      <alignment vertical="center"/>
    </xf>
    <xf numFmtId="0" fontId="70" fillId="0" borderId="11" xfId="69" applyFont="1" applyBorder="1" applyAlignment="1">
      <alignment horizontal="right" vertical="center"/>
    </xf>
    <xf numFmtId="0" fontId="70" fillId="0" borderId="14" xfId="69" applyFont="1" applyBorder="1">
      <alignment vertical="center"/>
    </xf>
    <xf numFmtId="0" fontId="70" fillId="0" borderId="13" xfId="69" applyFont="1" applyBorder="1">
      <alignment vertical="center"/>
    </xf>
    <xf numFmtId="0" fontId="70" fillId="0" borderId="15" xfId="69" applyFont="1" applyBorder="1">
      <alignment vertical="center"/>
    </xf>
    <xf numFmtId="0" fontId="70" fillId="0" borderId="0" xfId="69" quotePrefix="1" applyFont="1" applyAlignment="1">
      <alignment horizontal="right" vertical="top"/>
    </xf>
    <xf numFmtId="0" fontId="70" fillId="0" borderId="0" xfId="69" applyFont="1" applyAlignment="1">
      <alignment horizontal="right" vertical="top"/>
    </xf>
    <xf numFmtId="0" fontId="70" fillId="0" borderId="0" xfId="96" applyFont="1">
      <alignment vertical="center"/>
    </xf>
    <xf numFmtId="0" fontId="70" fillId="0" borderId="0" xfId="83" applyFont="1">
      <alignment vertical="center"/>
    </xf>
    <xf numFmtId="0" fontId="70" fillId="0" borderId="0" xfId="83" applyFont="1" applyAlignment="1">
      <alignment horizontal="center" vertical="center"/>
    </xf>
    <xf numFmtId="0" fontId="16" fillId="0" borderId="0" xfId="96" applyFont="1">
      <alignment vertical="center"/>
    </xf>
    <xf numFmtId="0" fontId="70" fillId="0" borderId="0" xfId="96" applyFont="1" applyAlignment="1">
      <alignment horizontal="left" vertical="center"/>
    </xf>
    <xf numFmtId="0" fontId="70" fillId="0" borderId="6" xfId="96" applyFont="1" applyBorder="1" applyAlignment="1">
      <alignment horizontal="left" vertical="center"/>
    </xf>
    <xf numFmtId="0" fontId="16" fillId="0" borderId="0" xfId="83" applyFont="1" applyAlignment="1">
      <alignment vertical="center" wrapText="1"/>
    </xf>
    <xf numFmtId="0" fontId="70" fillId="0" borderId="8" xfId="69" applyFont="1" applyBorder="1" applyAlignment="1">
      <alignment horizontal="center" vertical="center"/>
    </xf>
    <xf numFmtId="0" fontId="70" fillId="0" borderId="2" xfId="69" applyFont="1" applyBorder="1" applyAlignment="1">
      <alignment horizontal="left" vertical="center"/>
    </xf>
    <xf numFmtId="0" fontId="70" fillId="0" borderId="8" xfId="96" applyFont="1" applyBorder="1" applyAlignment="1">
      <alignment horizontal="left" vertical="center"/>
    </xf>
    <xf numFmtId="0" fontId="70" fillId="0" borderId="21" xfId="69" applyFont="1" applyBorder="1" applyAlignment="1">
      <alignment vertical="center" wrapText="1"/>
    </xf>
    <xf numFmtId="0" fontId="70" fillId="0" borderId="0" xfId="69" applyFont="1" applyAlignment="1">
      <alignment vertical="top" wrapText="1"/>
    </xf>
    <xf numFmtId="0" fontId="7" fillId="0" borderId="0" xfId="69" applyAlignment="1">
      <alignment horizontal="left" vertical="center" wrapText="1"/>
    </xf>
    <xf numFmtId="0" fontId="87" fillId="0" borderId="0" xfId="69" applyFont="1">
      <alignment vertical="center"/>
    </xf>
    <xf numFmtId="0" fontId="70" fillId="0" borderId="8" xfId="69" applyFont="1" applyBorder="1" applyAlignment="1">
      <alignment horizontal="left" vertical="center"/>
    </xf>
    <xf numFmtId="0" fontId="70" fillId="0" borderId="0" xfId="69" applyFont="1" applyAlignment="1">
      <alignment horizontal="right" vertical="center" indent="1"/>
    </xf>
    <xf numFmtId="0" fontId="70" fillId="0" borderId="0" xfId="69" applyFont="1" applyAlignment="1"/>
    <xf numFmtId="0" fontId="70" fillId="0" borderId="0" xfId="69" applyFont="1" applyAlignment="1">
      <alignment horizontal="left" vertical="center"/>
    </xf>
    <xf numFmtId="0" fontId="103" fillId="0" borderId="0" xfId="69" applyFont="1" applyAlignment="1">
      <alignment vertical="center" wrapText="1"/>
    </xf>
    <xf numFmtId="0" fontId="70" fillId="0" borderId="11" xfId="69" applyFont="1" applyBorder="1" applyAlignment="1">
      <alignment horizontal="right" vertical="center" indent="1"/>
    </xf>
    <xf numFmtId="0" fontId="70" fillId="0" borderId="2" xfId="69" applyFont="1" applyBorder="1">
      <alignment vertical="center"/>
    </xf>
    <xf numFmtId="0" fontId="70" fillId="0" borderId="2" xfId="69" applyFont="1" applyBorder="1" applyAlignment="1">
      <alignment horizontal="center" vertical="center"/>
    </xf>
    <xf numFmtId="0" fontId="70" fillId="0" borderId="2" xfId="69" applyFont="1" applyBorder="1" applyAlignment="1">
      <alignment horizontal="center" vertical="center" wrapText="1"/>
    </xf>
    <xf numFmtId="0" fontId="70" fillId="0" borderId="0" xfId="69" applyFont="1" applyAlignment="1">
      <alignment horizontal="center" vertical="center"/>
    </xf>
    <xf numFmtId="0" fontId="70" fillId="0" borderId="0" xfId="69" applyFont="1" applyAlignment="1">
      <alignment horizontal="right" vertical="center" wrapText="1"/>
    </xf>
    <xf numFmtId="0" fontId="70" fillId="0" borderId="0" xfId="83" applyFont="1" applyAlignment="1">
      <alignment horizontal="right" vertical="center"/>
    </xf>
    <xf numFmtId="0" fontId="70" fillId="0" borderId="0" xfId="83" applyFont="1" applyAlignment="1">
      <alignment horizontal="right" vertical="top" wrapText="1"/>
    </xf>
    <xf numFmtId="0" fontId="108" fillId="0" borderId="0" xfId="69" applyFont="1">
      <alignment vertical="center"/>
    </xf>
    <xf numFmtId="0" fontId="69" fillId="0" borderId="0" xfId="69" applyFont="1" applyAlignment="1">
      <alignment horizontal="right" vertical="center"/>
    </xf>
    <xf numFmtId="0" fontId="58" fillId="0" borderId="0" xfId="69" applyFont="1" applyAlignment="1">
      <alignment horizontal="right" vertical="center"/>
    </xf>
    <xf numFmtId="0" fontId="70" fillId="0" borderId="0" xfId="69" applyFont="1" applyAlignment="1">
      <alignment horizontal="center" vertical="center" wrapText="1"/>
    </xf>
    <xf numFmtId="0" fontId="87" fillId="0" borderId="0" xfId="69" applyFont="1" applyAlignment="1">
      <alignment horizontal="center" vertical="center"/>
    </xf>
    <xf numFmtId="0" fontId="87" fillId="0" borderId="0" xfId="69" applyFont="1" applyAlignment="1">
      <alignment horizontal="center" vertical="center" wrapText="1"/>
    </xf>
    <xf numFmtId="0" fontId="87" fillId="0" borderId="0" xfId="82" applyFont="1">
      <alignment vertical="center"/>
    </xf>
    <xf numFmtId="0" fontId="70" fillId="0" borderId="0" xfId="82" applyFont="1" applyAlignment="1">
      <alignment horizontal="right" vertical="center"/>
    </xf>
    <xf numFmtId="0" fontId="79" fillId="0" borderId="0" xfId="82" applyFont="1">
      <alignment vertical="center"/>
    </xf>
    <xf numFmtId="0" fontId="3" fillId="0" borderId="0" xfId="82" applyFont="1">
      <alignment vertical="center"/>
    </xf>
    <xf numFmtId="0" fontId="79" fillId="0" borderId="0" xfId="82" applyFont="1" applyAlignment="1">
      <alignment horizontal="center" vertical="center"/>
    </xf>
    <xf numFmtId="0" fontId="71" fillId="0" borderId="0" xfId="82" applyFont="1" applyAlignment="1">
      <alignment vertical="center" wrapText="1"/>
    </xf>
    <xf numFmtId="0" fontId="6" fillId="0" borderId="0" xfId="82" applyFont="1" applyAlignment="1">
      <alignment horizontal="left" vertical="center"/>
    </xf>
    <xf numFmtId="0" fontId="79" fillId="0" borderId="0" xfId="82" applyFont="1" applyAlignment="1">
      <alignment horizontal="left" vertical="center" wrapText="1"/>
    </xf>
    <xf numFmtId="0" fontId="70" fillId="0" borderId="0" xfId="69" applyFont="1" applyAlignment="1">
      <alignment horizontal="left" vertical="center" wrapText="1"/>
    </xf>
    <xf numFmtId="0" fontId="7" fillId="0" borderId="0" xfId="96">
      <alignment vertical="center"/>
    </xf>
    <xf numFmtId="0" fontId="70" fillId="0" borderId="0" xfId="96" applyFont="1" applyAlignment="1">
      <alignment horizontal="right" vertical="center"/>
    </xf>
    <xf numFmtId="0" fontId="69" fillId="0" borderId="0" xfId="96" applyFont="1" applyAlignment="1">
      <alignment horizontal="center" vertical="center"/>
    </xf>
    <xf numFmtId="0" fontId="70" fillId="0" borderId="8" xfId="96" applyFont="1" applyBorder="1" applyAlignment="1">
      <alignment horizontal="left" vertical="center" wrapText="1"/>
    </xf>
    <xf numFmtId="0" fontId="70" fillId="0" borderId="2" xfId="96" applyFont="1" applyBorder="1" applyAlignment="1">
      <alignment horizontal="left" vertical="center"/>
    </xf>
    <xf numFmtId="0" fontId="70" fillId="0" borderId="11" xfId="96" applyFont="1" applyBorder="1" applyAlignment="1">
      <alignment horizontal="left" vertical="center"/>
    </xf>
    <xf numFmtId="0" fontId="70" fillId="0" borderId="0" xfId="96" applyFont="1" applyAlignment="1">
      <alignment horizontal="center" vertical="center"/>
    </xf>
    <xf numFmtId="0" fontId="7" fillId="0" borderId="0" xfId="96" applyAlignment="1">
      <alignment vertical="center" wrapText="1"/>
    </xf>
    <xf numFmtId="0" fontId="69" fillId="0" borderId="0" xfId="79" applyFont="1">
      <alignment vertical="center"/>
    </xf>
    <xf numFmtId="0" fontId="70" fillId="0" borderId="0" xfId="79" applyFont="1">
      <alignment vertical="center"/>
    </xf>
    <xf numFmtId="0" fontId="69" fillId="0" borderId="0" xfId="79" applyFont="1" applyAlignment="1">
      <alignment horizontal="center" vertical="center"/>
    </xf>
    <xf numFmtId="0" fontId="70" fillId="0" borderId="8" xfId="79" applyFont="1" applyBorder="1" applyAlignment="1">
      <alignment horizontal="center" vertical="center"/>
    </xf>
    <xf numFmtId="0" fontId="70" fillId="0" borderId="2" xfId="79" applyFont="1" applyBorder="1" applyAlignment="1">
      <alignment horizontal="center" vertical="center"/>
    </xf>
    <xf numFmtId="0" fontId="70" fillId="0" borderId="2" xfId="79" applyFont="1" applyBorder="1" applyAlignment="1">
      <alignment horizontal="left" vertical="center"/>
    </xf>
    <xf numFmtId="0" fontId="70" fillId="0" borderId="17" xfId="79" applyFont="1" applyBorder="1">
      <alignment vertical="center"/>
    </xf>
    <xf numFmtId="0" fontId="70" fillId="0" borderId="11" xfId="79" applyFont="1" applyBorder="1">
      <alignment vertical="center"/>
    </xf>
    <xf numFmtId="0" fontId="70" fillId="0" borderId="10" xfId="79" applyFont="1" applyBorder="1">
      <alignment vertical="center"/>
    </xf>
    <xf numFmtId="0" fontId="70" fillId="0" borderId="16" xfId="79" applyFont="1" applyBorder="1">
      <alignment vertical="center"/>
    </xf>
    <xf numFmtId="0" fontId="70" fillId="0" borderId="13" xfId="79" applyFont="1" applyBorder="1">
      <alignment vertical="center"/>
    </xf>
    <xf numFmtId="0" fontId="70" fillId="0" borderId="13" xfId="79" applyFont="1" applyBorder="1" applyAlignment="1">
      <alignment horizontal="center" vertical="center"/>
    </xf>
    <xf numFmtId="0" fontId="70" fillId="0" borderId="0" xfId="79" applyFont="1" applyAlignment="1">
      <alignment horizontal="center" vertical="center"/>
    </xf>
    <xf numFmtId="0" fontId="70" fillId="0" borderId="12" xfId="79" applyFont="1" applyBorder="1">
      <alignment vertical="center"/>
    </xf>
    <xf numFmtId="0" fontId="70" fillId="0" borderId="2" xfId="79" applyFont="1" applyBorder="1" applyAlignment="1">
      <alignment horizontal="center" vertical="center" shrinkToFit="1"/>
    </xf>
    <xf numFmtId="0" fontId="70" fillId="0" borderId="0" xfId="79" applyFont="1" applyAlignment="1">
      <alignment horizontal="right" vertical="center" indent="1"/>
    </xf>
    <xf numFmtId="0" fontId="70" fillId="0" borderId="14" xfId="79" applyFont="1" applyBorder="1">
      <alignment vertical="center"/>
    </xf>
    <xf numFmtId="0" fontId="70" fillId="0" borderId="15" xfId="79" applyFont="1" applyBorder="1">
      <alignment vertical="center"/>
    </xf>
    <xf numFmtId="0" fontId="7" fillId="0" borderId="0" xfId="83">
      <alignment vertical="center"/>
    </xf>
    <xf numFmtId="0" fontId="7" fillId="0" borderId="0" xfId="83" applyAlignment="1">
      <alignment horizontal="center" vertical="center"/>
    </xf>
    <xf numFmtId="0" fontId="70" fillId="0" borderId="7" xfId="69" applyFont="1" applyBorder="1" applyAlignment="1">
      <alignment horizontal="center" vertical="center"/>
    </xf>
    <xf numFmtId="0" fontId="70" fillId="0" borderId="2" xfId="83" applyFont="1" applyBorder="1" applyAlignment="1">
      <alignment horizontal="center" vertical="center"/>
    </xf>
    <xf numFmtId="0" fontId="70" fillId="0" borderId="11" xfId="83" applyFont="1" applyBorder="1" applyAlignment="1">
      <alignment horizontal="center" vertical="center"/>
    </xf>
    <xf numFmtId="0" fontId="70" fillId="0" borderId="0" xfId="83" applyFont="1" applyAlignment="1">
      <alignment horizontal="left" vertical="top"/>
    </xf>
    <xf numFmtId="0" fontId="3" fillId="0" borderId="0" xfId="82" applyFont="1" applyAlignment="1">
      <alignment vertical="center" wrapText="1"/>
    </xf>
    <xf numFmtId="0" fontId="18" fillId="0" borderId="0" xfId="82" applyFont="1" applyAlignment="1">
      <alignment vertical="center" shrinkToFit="1"/>
    </xf>
    <xf numFmtId="0" fontId="29" fillId="0" borderId="47" xfId="82" applyFont="1" applyBorder="1">
      <alignment vertical="center"/>
    </xf>
    <xf numFmtId="0" fontId="29" fillId="0" borderId="79" xfId="82" applyFont="1" applyBorder="1" applyAlignment="1">
      <alignment vertical="center" shrinkToFit="1"/>
    </xf>
    <xf numFmtId="0" fontId="29" fillId="0" borderId="57" xfId="82" applyFont="1" applyBorder="1" applyAlignment="1">
      <alignment vertical="center" shrinkToFit="1"/>
    </xf>
    <xf numFmtId="0" fontId="29" fillId="0" borderId="58" xfId="82" applyFont="1" applyBorder="1" applyAlignment="1">
      <alignment vertical="center" shrinkToFit="1"/>
    </xf>
    <xf numFmtId="0" fontId="29" fillId="0" borderId="56" xfId="82" applyFont="1" applyBorder="1" applyAlignment="1">
      <alignment vertical="center" shrinkToFit="1"/>
    </xf>
    <xf numFmtId="0" fontId="29" fillId="0" borderId="0" xfId="82" applyFont="1" applyAlignment="1">
      <alignment horizontal="center" vertical="center" shrinkToFit="1"/>
    </xf>
    <xf numFmtId="176" fontId="29" fillId="0" borderId="0" xfId="82" applyNumberFormat="1" applyFont="1" applyAlignment="1">
      <alignment horizontal="center" vertical="center"/>
    </xf>
    <xf numFmtId="0" fontId="29" fillId="0" borderId="0" xfId="82" applyFont="1" applyAlignment="1">
      <alignment horizontal="center" vertical="center"/>
    </xf>
    <xf numFmtId="0" fontId="68" fillId="0" borderId="0" xfId="99" applyFont="1">
      <alignment vertical="center"/>
    </xf>
    <xf numFmtId="0" fontId="7" fillId="0" borderId="0" xfId="99">
      <alignment vertical="center"/>
    </xf>
    <xf numFmtId="0" fontId="116" fillId="0" borderId="0" xfId="99" applyFont="1">
      <alignment vertical="center"/>
    </xf>
    <xf numFmtId="0" fontId="7" fillId="0" borderId="56" xfId="99" applyBorder="1" applyAlignment="1">
      <alignment vertical="center" wrapText="1"/>
    </xf>
    <xf numFmtId="0" fontId="7" fillId="0" borderId="58" xfId="99" applyBorder="1" applyAlignment="1">
      <alignment vertical="center" wrapText="1"/>
    </xf>
    <xf numFmtId="0" fontId="7" fillId="0" borderId="0" xfId="99" applyAlignment="1">
      <alignment vertical="center" wrapText="1"/>
    </xf>
    <xf numFmtId="0" fontId="7" fillId="0" borderId="127" xfId="99" applyBorder="1" applyAlignment="1">
      <alignment vertical="center" wrapText="1"/>
    </xf>
    <xf numFmtId="0" fontId="7" fillId="0" borderId="57" xfId="99" applyBorder="1" applyAlignment="1">
      <alignment vertical="center" wrapText="1"/>
    </xf>
    <xf numFmtId="0" fontId="70" fillId="0" borderId="193" xfId="69" applyFont="1" applyBorder="1" applyAlignment="1">
      <alignment horizontal="center" vertical="center"/>
    </xf>
    <xf numFmtId="0" fontId="70" fillId="0" borderId="9" xfId="69" applyFont="1" applyBorder="1">
      <alignment vertical="center"/>
    </xf>
    <xf numFmtId="0" fontId="70" fillId="0" borderId="2" xfId="96" applyFont="1" applyBorder="1">
      <alignment vertical="center"/>
    </xf>
    <xf numFmtId="0" fontId="70" fillId="0" borderId="7" xfId="96" applyFont="1" applyBorder="1" applyAlignment="1">
      <alignment horizontal="left" vertical="center"/>
    </xf>
    <xf numFmtId="0" fontId="70" fillId="0" borderId="13" xfId="96" applyFont="1" applyBorder="1" applyAlignment="1">
      <alignment horizontal="center" vertical="center"/>
    </xf>
    <xf numFmtId="0" fontId="70" fillId="0" borderId="16" xfId="96" applyFont="1" applyBorder="1">
      <alignment vertical="center"/>
    </xf>
    <xf numFmtId="0" fontId="70" fillId="0" borderId="12" xfId="96" applyFont="1" applyBorder="1">
      <alignment vertical="center"/>
    </xf>
    <xf numFmtId="0" fontId="70" fillId="0" borderId="2" xfId="96" applyFont="1" applyBorder="1" applyAlignment="1">
      <alignment horizontal="center" vertical="center"/>
    </xf>
    <xf numFmtId="0" fontId="70" fillId="0" borderId="2" xfId="96" applyFont="1" applyBorder="1" applyAlignment="1">
      <alignment horizontal="distributed" vertical="center" justifyLastLine="1"/>
    </xf>
    <xf numFmtId="0" fontId="70" fillId="0" borderId="14" xfId="96" applyFont="1" applyBorder="1">
      <alignment vertical="center"/>
    </xf>
    <xf numFmtId="0" fontId="70" fillId="0" borderId="13" xfId="96" applyFont="1" applyBorder="1">
      <alignment vertical="center"/>
    </xf>
    <xf numFmtId="0" fontId="70" fillId="0" borderId="15" xfId="96" applyFont="1" applyBorder="1">
      <alignment vertical="center"/>
    </xf>
    <xf numFmtId="0" fontId="7" fillId="0" borderId="2" xfId="69" applyBorder="1" applyAlignment="1">
      <alignment horizontal="center" vertical="center" shrinkToFit="1"/>
    </xf>
    <xf numFmtId="0" fontId="70" fillId="0" borderId="16" xfId="69" applyFont="1" applyBorder="1" applyAlignment="1">
      <alignment horizontal="center" vertical="center" wrapText="1" justifyLastLine="1"/>
    </xf>
    <xf numFmtId="0" fontId="70" fillId="0" borderId="2" xfId="69" applyFont="1" applyBorder="1" applyAlignment="1">
      <alignment horizontal="center" vertical="center" wrapText="1" justifyLastLine="1"/>
    </xf>
    <xf numFmtId="0" fontId="70" fillId="0" borderId="0" xfId="69" applyFont="1" applyAlignment="1">
      <alignment vertical="center" wrapText="1"/>
    </xf>
    <xf numFmtId="0" fontId="70" fillId="0" borderId="1" xfId="69" applyFont="1" applyBorder="1">
      <alignment vertical="center"/>
    </xf>
    <xf numFmtId="0" fontId="50" fillId="31" borderId="21" xfId="87" applyFont="1" applyFill="1" applyBorder="1" applyAlignment="1">
      <alignment horizontal="center" vertical="center"/>
    </xf>
    <xf numFmtId="0" fontId="50" fillId="31" borderId="97" xfId="87" applyFont="1" applyFill="1" applyBorder="1" applyAlignment="1">
      <alignment horizontal="center" vertical="center"/>
    </xf>
    <xf numFmtId="0" fontId="50" fillId="31" borderId="81" xfId="87" applyFont="1" applyFill="1" applyBorder="1" applyAlignment="1">
      <alignment horizontal="center" vertical="center"/>
    </xf>
    <xf numFmtId="0" fontId="50" fillId="31" borderId="82" xfId="87" applyFont="1" applyFill="1" applyBorder="1" applyAlignment="1">
      <alignment horizontal="center" vertical="center"/>
    </xf>
    <xf numFmtId="0" fontId="50" fillId="31" borderId="91" xfId="87" applyFont="1" applyFill="1" applyBorder="1" applyAlignment="1">
      <alignment horizontal="center" vertical="center"/>
    </xf>
    <xf numFmtId="0" fontId="50" fillId="31" borderId="14" xfId="87" applyFont="1" applyFill="1" applyBorder="1" applyAlignment="1">
      <alignment horizontal="center" vertical="center"/>
    </xf>
    <xf numFmtId="0" fontId="50" fillId="31" borderId="123" xfId="87" applyFont="1" applyFill="1" applyBorder="1" applyAlignment="1">
      <alignment horizontal="center" vertical="center"/>
    </xf>
    <xf numFmtId="0" fontId="50" fillId="31" borderId="16" xfId="87" applyFont="1" applyFill="1" applyBorder="1" applyAlignment="1">
      <alignment horizontal="center" vertical="center"/>
    </xf>
    <xf numFmtId="0" fontId="50" fillId="31" borderId="1" xfId="87" applyFont="1" applyFill="1" applyBorder="1" applyAlignment="1">
      <alignment horizontal="center" vertical="center"/>
    </xf>
    <xf numFmtId="0" fontId="7" fillId="0" borderId="37" xfId="99" applyBorder="1" applyAlignment="1">
      <alignment vertical="center" wrapText="1"/>
    </xf>
    <xf numFmtId="0" fontId="7" fillId="0" borderId="1" xfId="99" applyBorder="1" applyAlignment="1">
      <alignment horizontal="center" vertical="center" wrapText="1"/>
    </xf>
    <xf numFmtId="0" fontId="7" fillId="0" borderId="44" xfId="99" applyBorder="1" applyAlignment="1">
      <alignment horizontal="center" vertical="center" wrapText="1"/>
    </xf>
    <xf numFmtId="0" fontId="7" fillId="32" borderId="37" xfId="99" applyFill="1" applyBorder="1" applyAlignment="1">
      <alignment vertical="center" wrapText="1"/>
    </xf>
    <xf numFmtId="0" fontId="7" fillId="32" borderId="2" xfId="99" applyFill="1" applyBorder="1" applyAlignment="1">
      <alignment horizontal="center" vertical="center" wrapText="1"/>
    </xf>
    <xf numFmtId="0" fontId="7" fillId="32" borderId="2" xfId="99" applyFill="1" applyBorder="1" applyAlignment="1">
      <alignment horizontal="center" vertical="center"/>
    </xf>
    <xf numFmtId="0" fontId="7" fillId="0" borderId="2" xfId="99" applyBorder="1" applyAlignment="1">
      <alignment horizontal="center" vertical="center" wrapText="1"/>
    </xf>
    <xf numFmtId="0" fontId="7" fillId="0" borderId="2" xfId="99" applyBorder="1" applyAlignment="1">
      <alignment horizontal="center" vertical="center"/>
    </xf>
    <xf numFmtId="0" fontId="7" fillId="32" borderId="37" xfId="99" applyFill="1" applyBorder="1">
      <alignment vertical="center"/>
    </xf>
    <xf numFmtId="0" fontId="7" fillId="0" borderId="48" xfId="99" applyBorder="1">
      <alignment vertical="center"/>
    </xf>
    <xf numFmtId="0" fontId="7" fillId="32" borderId="48" xfId="99" applyFill="1" applyBorder="1">
      <alignment vertical="center"/>
    </xf>
    <xf numFmtId="0" fontId="7" fillId="32" borderId="48" xfId="99" applyFill="1" applyBorder="1" applyAlignment="1">
      <alignment vertical="center" wrapText="1" shrinkToFit="1"/>
    </xf>
    <xf numFmtId="0" fontId="7" fillId="0" borderId="48" xfId="99" applyBorder="1" applyAlignment="1">
      <alignment vertical="center" wrapText="1"/>
    </xf>
    <xf numFmtId="0" fontId="7" fillId="32" borderId="48" xfId="99" applyFill="1" applyBorder="1" applyAlignment="1">
      <alignment vertical="center" wrapText="1"/>
    </xf>
    <xf numFmtId="0" fontId="7" fillId="32" borderId="0" xfId="99" applyFill="1">
      <alignment vertical="center"/>
    </xf>
    <xf numFmtId="0" fontId="7" fillId="32" borderId="104" xfId="99" applyFill="1" applyBorder="1" applyAlignment="1">
      <alignment vertical="center" wrapText="1"/>
    </xf>
    <xf numFmtId="0" fontId="7" fillId="0" borderId="104" xfId="99" applyBorder="1" applyAlignment="1">
      <alignment vertical="center" wrapText="1"/>
    </xf>
    <xf numFmtId="0" fontId="7" fillId="0" borderId="104" xfId="99" applyBorder="1">
      <alignment vertical="center"/>
    </xf>
    <xf numFmtId="0" fontId="16" fillId="33" borderId="0" xfId="82" applyFont="1" applyFill="1">
      <alignment vertical="center"/>
    </xf>
    <xf numFmtId="0" fontId="124" fillId="33" borderId="0" xfId="82" applyFont="1" applyFill="1">
      <alignment vertical="center"/>
    </xf>
    <xf numFmtId="0" fontId="16" fillId="33" borderId="83" xfId="82" applyFont="1" applyFill="1" applyBorder="1" applyAlignment="1">
      <alignment vertical="center" shrinkToFit="1"/>
    </xf>
    <xf numFmtId="0" fontId="16" fillId="33" borderId="98" xfId="82" applyFont="1" applyFill="1" applyBorder="1" applyAlignment="1">
      <alignment vertical="center" shrinkToFit="1"/>
    </xf>
    <xf numFmtId="0" fontId="125" fillId="33" borderId="0" xfId="82" applyFont="1" applyFill="1">
      <alignment vertical="center"/>
    </xf>
    <xf numFmtId="0" fontId="22" fillId="33" borderId="0" xfId="82" applyFont="1" applyFill="1" applyAlignment="1">
      <alignment horizontal="left" vertical="top"/>
    </xf>
    <xf numFmtId="0" fontId="129" fillId="33" borderId="0" xfId="82" applyFont="1" applyFill="1" applyAlignment="1">
      <alignment vertical="top"/>
    </xf>
    <xf numFmtId="0" fontId="129" fillId="33" borderId="0" xfId="82" applyFont="1" applyFill="1" applyAlignment="1">
      <alignment horizontal="left" vertical="top"/>
    </xf>
    <xf numFmtId="0" fontId="129" fillId="33" borderId="0" xfId="90" applyFont="1" applyFill="1" applyAlignment="1">
      <alignment horizontal="left" vertical="top"/>
    </xf>
    <xf numFmtId="0" fontId="20" fillId="33" borderId="0" xfId="69" applyFont="1" applyFill="1">
      <alignment vertical="center"/>
    </xf>
    <xf numFmtId="0" fontId="20" fillId="33" borderId="0" xfId="69" applyFont="1" applyFill="1" applyAlignment="1">
      <alignment vertical="top"/>
    </xf>
    <xf numFmtId="0" fontId="129" fillId="33" borderId="0" xfId="69" applyFont="1" applyFill="1" applyAlignment="1">
      <alignment vertical="top"/>
    </xf>
    <xf numFmtId="0" fontId="16" fillId="33" borderId="0" xfId="82" applyFont="1" applyFill="1" applyAlignment="1">
      <alignment horizontal="left" vertical="center"/>
    </xf>
    <xf numFmtId="0" fontId="69" fillId="0" borderId="0" xfId="0" applyFont="1">
      <alignment vertical="center"/>
    </xf>
    <xf numFmtId="0" fontId="70" fillId="0" borderId="0" xfId="0" applyFont="1">
      <alignment vertical="center"/>
    </xf>
    <xf numFmtId="0" fontId="16" fillId="0" borderId="0" xfId="0" applyFont="1">
      <alignment vertical="center"/>
    </xf>
    <xf numFmtId="0" fontId="131" fillId="0" borderId="0" xfId="0" applyFont="1" applyAlignment="1">
      <alignment horizontal="right" vertical="center"/>
    </xf>
    <xf numFmtId="0" fontId="69" fillId="0" borderId="0" xfId="0" applyFont="1" applyAlignment="1">
      <alignment horizontal="center" vertical="center"/>
    </xf>
    <xf numFmtId="0" fontId="70" fillId="0" borderId="8" xfId="0" applyFont="1" applyBorder="1" applyAlignment="1">
      <alignment horizontal="left" vertical="center"/>
    </xf>
    <xf numFmtId="0" fontId="70" fillId="0" borderId="21" xfId="0" applyFont="1" applyBorder="1" applyAlignment="1">
      <alignment horizontal="left" vertical="center"/>
    </xf>
    <xf numFmtId="0" fontId="70" fillId="0" borderId="13" xfId="0" applyFont="1" applyBorder="1" applyAlignment="1">
      <alignment horizontal="left" vertical="center" indent="1"/>
    </xf>
    <xf numFmtId="0" fontId="79" fillId="0" borderId="13" xfId="0" applyFont="1" applyBorder="1">
      <alignment vertical="center"/>
    </xf>
    <xf numFmtId="0" fontId="70" fillId="0" borderId="13" xfId="0" applyFont="1" applyBorder="1">
      <alignment vertical="center"/>
    </xf>
    <xf numFmtId="0" fontId="70" fillId="0" borderId="17" xfId="0" applyFont="1" applyBorder="1">
      <alignment vertical="center"/>
    </xf>
    <xf numFmtId="0" fontId="70" fillId="0" borderId="11" xfId="0" applyFont="1" applyBorder="1">
      <alignment vertical="center"/>
    </xf>
    <xf numFmtId="0" fontId="70" fillId="0" borderId="16" xfId="0" applyFont="1" applyBorder="1">
      <alignment vertical="center"/>
    </xf>
    <xf numFmtId="0" fontId="70" fillId="0" borderId="2" xfId="0" applyFont="1" applyBorder="1" applyAlignment="1">
      <alignment horizontal="center" vertical="center"/>
    </xf>
    <xf numFmtId="0" fontId="70" fillId="0" borderId="2" xfId="0" applyFont="1" applyBorder="1" applyAlignment="1">
      <alignment vertical="center" wrapText="1"/>
    </xf>
    <xf numFmtId="0" fontId="70" fillId="0" borderId="0" xfId="0" applyFont="1" applyAlignment="1">
      <alignment horizontal="right" vertical="center"/>
    </xf>
    <xf numFmtId="0" fontId="70" fillId="0" borderId="0" xfId="0" applyFont="1" applyAlignment="1">
      <alignment vertical="center" wrapText="1"/>
    </xf>
    <xf numFmtId="0" fontId="70" fillId="0" borderId="10" xfId="0" applyFont="1" applyBorder="1">
      <alignment vertical="center"/>
    </xf>
    <xf numFmtId="0" fontId="70" fillId="0" borderId="12" xfId="0" applyFont="1" applyBorder="1">
      <alignment vertical="center"/>
    </xf>
    <xf numFmtId="0" fontId="70" fillId="0" borderId="12" xfId="0" applyFont="1" applyBorder="1" applyAlignment="1">
      <alignment vertical="center" wrapText="1"/>
    </xf>
    <xf numFmtId="0" fontId="70" fillId="0" borderId="14" xfId="0" applyFont="1" applyBorder="1">
      <alignment vertical="center"/>
    </xf>
    <xf numFmtId="0" fontId="70" fillId="0" borderId="0" xfId="0" applyFont="1" applyAlignment="1">
      <alignment horizontal="left" vertical="center"/>
    </xf>
    <xf numFmtId="0" fontId="70" fillId="0" borderId="13" xfId="69" applyFont="1" applyBorder="1" applyAlignment="1">
      <alignment horizontal="center" vertical="center"/>
    </xf>
    <xf numFmtId="0" fontId="7" fillId="0" borderId="0" xfId="102">
      <alignment vertical="center"/>
    </xf>
    <xf numFmtId="0" fontId="7" fillId="0" borderId="2" xfId="102" applyBorder="1" applyAlignment="1">
      <alignment horizontal="center" vertical="center"/>
    </xf>
    <xf numFmtId="0" fontId="7" fillId="0" borderId="2" xfId="102" applyBorder="1" applyAlignment="1">
      <alignment horizontal="center" vertical="center" wrapText="1"/>
    </xf>
    <xf numFmtId="0" fontId="7" fillId="0" borderId="2" xfId="102" applyBorder="1" applyAlignment="1">
      <alignment horizontal="center" vertical="center" shrinkToFit="1"/>
    </xf>
    <xf numFmtId="0" fontId="7" fillId="0" borderId="0" xfId="102" applyAlignment="1">
      <alignment vertical="top"/>
    </xf>
    <xf numFmtId="0" fontId="7" fillId="0" borderId="0" xfId="102" applyAlignment="1">
      <alignment horizontal="right" vertical="top" wrapText="1"/>
    </xf>
    <xf numFmtId="0" fontId="7" fillId="0" borderId="99" xfId="102" applyBorder="1" applyAlignment="1">
      <alignment horizontal="center" vertical="center" wrapText="1"/>
    </xf>
    <xf numFmtId="0" fontId="7" fillId="0" borderId="1" xfId="102" applyBorder="1" applyAlignment="1">
      <alignment horizontal="center" vertical="center"/>
    </xf>
    <xf numFmtId="0" fontId="70" fillId="0" borderId="0" xfId="69" applyFont="1" applyAlignment="1">
      <alignment vertical="top"/>
    </xf>
    <xf numFmtId="0" fontId="70" fillId="0" borderId="91" xfId="69" applyFont="1" applyBorder="1" applyAlignment="1">
      <alignment horizontal="left" vertical="center" wrapText="1" justifyLastLine="1"/>
    </xf>
    <xf numFmtId="0" fontId="70" fillId="0" borderId="81" xfId="69" applyFont="1" applyBorder="1" applyAlignment="1">
      <alignment horizontal="left" vertical="center" wrapText="1" justifyLastLine="1"/>
    </xf>
    <xf numFmtId="0" fontId="70" fillId="0" borderId="82" xfId="69" applyFont="1" applyBorder="1" applyAlignment="1">
      <alignment horizontal="left" vertical="center" wrapText="1" justifyLastLine="1"/>
    </xf>
    <xf numFmtId="0" fontId="70" fillId="0" borderId="97" xfId="69" applyFont="1" applyBorder="1" applyAlignment="1">
      <alignment horizontal="left" vertical="center" wrapText="1" justifyLastLine="1"/>
    </xf>
    <xf numFmtId="0" fontId="70" fillId="0" borderId="80" xfId="69" applyFont="1" applyBorder="1" applyAlignment="1">
      <alignment horizontal="center" vertical="center"/>
    </xf>
    <xf numFmtId="0" fontId="70" fillId="0" borderId="80" xfId="69" applyFont="1" applyBorder="1">
      <alignment vertical="center"/>
    </xf>
    <xf numFmtId="0" fontId="70" fillId="0" borderId="1" xfId="69" applyFont="1" applyBorder="1" applyAlignment="1">
      <alignment horizontal="center" vertical="center" justifyLastLine="1"/>
    </xf>
    <xf numFmtId="0" fontId="70" fillId="0" borderId="1" xfId="69" applyFont="1" applyBorder="1" applyAlignment="1">
      <alignment vertical="center" justifyLastLine="1"/>
    </xf>
    <xf numFmtId="0" fontId="70" fillId="0" borderId="0" xfId="69" applyFont="1" applyAlignment="1">
      <alignment horizontal="center" vertical="center" justifyLastLine="1"/>
    </xf>
    <xf numFmtId="0" fontId="70" fillId="0" borderId="0" xfId="69" applyFont="1" applyAlignment="1">
      <alignment vertical="center" justifyLastLine="1"/>
    </xf>
    <xf numFmtId="0" fontId="70" fillId="0" borderId="0" xfId="69" applyFont="1" applyAlignment="1">
      <alignment horizontal="left" vertical="top" justifyLastLine="1"/>
    </xf>
    <xf numFmtId="0" fontId="70" fillId="0" borderId="0" xfId="69" applyFont="1" applyAlignment="1">
      <alignment horizontal="center" vertical="top"/>
    </xf>
    <xf numFmtId="0" fontId="70" fillId="0" borderId="0" xfId="69" applyFont="1" applyAlignment="1">
      <alignment vertical="top" justifyLastLine="1"/>
    </xf>
    <xf numFmtId="0" fontId="70" fillId="0" borderId="12" xfId="69" applyFont="1" applyBorder="1" applyAlignment="1">
      <alignment vertical="top"/>
    </xf>
    <xf numFmtId="0" fontId="70" fillId="0" borderId="0" xfId="69" applyFont="1" applyAlignment="1">
      <alignment horizontal="right" vertical="top" justifyLastLine="1"/>
    </xf>
    <xf numFmtId="0" fontId="70" fillId="0" borderId="13" xfId="69" applyFont="1" applyBorder="1" applyAlignment="1">
      <alignment horizontal="right" vertical="center" justifyLastLine="1"/>
    </xf>
    <xf numFmtId="0" fontId="70" fillId="0" borderId="13" xfId="69" applyFont="1" applyBorder="1" applyAlignment="1">
      <alignment vertical="center" justifyLastLine="1"/>
    </xf>
    <xf numFmtId="0" fontId="70" fillId="0" borderId="2" xfId="69" applyFont="1" applyBorder="1" applyAlignment="1">
      <alignment vertical="center" wrapText="1"/>
    </xf>
    <xf numFmtId="0" fontId="101" fillId="0" borderId="0" xfId="83" applyFont="1">
      <alignment vertical="center"/>
    </xf>
    <xf numFmtId="0" fontId="101" fillId="0" borderId="0" xfId="83" applyFont="1" applyAlignment="1">
      <alignment horizontal="center" vertical="center"/>
    </xf>
    <xf numFmtId="0" fontId="70" fillId="0" borderId="0" xfId="83" quotePrefix="1" applyFont="1" applyAlignment="1">
      <alignment horizontal="right" vertical="top" wrapText="1"/>
    </xf>
    <xf numFmtId="0" fontId="101" fillId="0" borderId="0" xfId="83" applyFont="1" applyAlignment="1">
      <alignment vertical="center" wrapText="1"/>
    </xf>
    <xf numFmtId="0" fontId="131" fillId="0" borderId="0" xfId="79" applyFont="1" applyAlignment="1">
      <alignment horizontal="right" vertical="center"/>
    </xf>
    <xf numFmtId="0" fontId="19" fillId="0" borderId="21" xfId="6" applyFont="1" applyBorder="1" applyAlignment="1">
      <alignment horizontal="center" vertical="center" shrinkToFit="1"/>
    </xf>
    <xf numFmtId="0" fontId="19" fillId="0" borderId="2" xfId="6" applyFont="1" applyBorder="1" applyAlignment="1">
      <alignment horizontal="right" vertical="center"/>
    </xf>
    <xf numFmtId="0" fontId="19" fillId="0" borderId="2" xfId="6" applyFont="1" applyBorder="1" applyAlignment="1">
      <alignment horizontal="center" vertical="center" shrinkToFit="1"/>
    </xf>
    <xf numFmtId="0" fontId="19" fillId="0" borderId="9" xfId="6" applyFont="1" applyBorder="1" applyAlignment="1">
      <alignment horizontal="center" vertical="center" shrinkToFit="1"/>
    </xf>
    <xf numFmtId="0" fontId="19" fillId="31" borderId="91" xfId="6" applyFont="1" applyFill="1" applyBorder="1" applyAlignment="1">
      <alignment horizontal="center" vertical="center" shrinkToFit="1"/>
    </xf>
    <xf numFmtId="0" fontId="19" fillId="0" borderId="102" xfId="6" applyFont="1" applyBorder="1" applyAlignment="1">
      <alignment horizontal="center" vertical="center" shrinkToFit="1"/>
    </xf>
    <xf numFmtId="0" fontId="19" fillId="31" borderId="82" xfId="6" applyFont="1" applyFill="1" applyBorder="1" applyAlignment="1">
      <alignment horizontal="center" vertical="center" shrinkToFit="1"/>
    </xf>
    <xf numFmtId="0" fontId="19" fillId="0" borderId="101" xfId="6" applyFont="1" applyBorder="1" applyAlignment="1">
      <alignment horizontal="center" vertical="center" shrinkToFit="1"/>
    </xf>
    <xf numFmtId="0" fontId="19" fillId="31" borderId="99" xfId="6" applyFont="1" applyFill="1" applyBorder="1" applyAlignment="1">
      <alignment horizontal="center" vertical="center" shrinkToFit="1"/>
    </xf>
    <xf numFmtId="0" fontId="19" fillId="0" borderId="100" xfId="6" applyFont="1" applyBorder="1" applyAlignment="1">
      <alignment horizontal="center" vertical="center" shrinkToFit="1"/>
    </xf>
    <xf numFmtId="0" fontId="19" fillId="0" borderId="97" xfId="6" applyFont="1" applyBorder="1" applyAlignment="1">
      <alignment horizontal="center" vertical="center" shrinkToFit="1"/>
    </xf>
    <xf numFmtId="176" fontId="19" fillId="0" borderId="97" xfId="6" applyNumberFormat="1" applyFont="1" applyBorder="1" applyAlignment="1">
      <alignment horizontal="center" vertical="center" shrinkToFit="1"/>
    </xf>
    <xf numFmtId="0" fontId="19" fillId="0" borderId="81" xfId="6" applyFont="1" applyBorder="1" applyAlignment="1">
      <alignment horizontal="center" vertical="center" shrinkToFit="1"/>
    </xf>
    <xf numFmtId="180" fontId="19" fillId="0" borderId="97" xfId="6" applyNumberFormat="1" applyFont="1" applyBorder="1" applyAlignment="1">
      <alignment horizontal="center" vertical="center" shrinkToFit="1"/>
    </xf>
    <xf numFmtId="0" fontId="19" fillId="31" borderId="2" xfId="6" applyFont="1" applyFill="1" applyBorder="1" applyAlignment="1">
      <alignment horizontal="center" vertical="center" shrinkToFit="1"/>
    </xf>
    <xf numFmtId="0" fontId="19" fillId="31" borderId="8" xfId="6" applyFont="1" applyFill="1" applyBorder="1" applyAlignment="1">
      <alignment horizontal="center" vertical="center" shrinkToFit="1"/>
    </xf>
    <xf numFmtId="0" fontId="133" fillId="0" borderId="0" xfId="67" applyFont="1" applyProtection="1">
      <alignment vertical="center"/>
      <protection locked="0"/>
    </xf>
    <xf numFmtId="0" fontId="134" fillId="0" borderId="0" xfId="67" applyFont="1" applyProtection="1">
      <alignment vertical="center"/>
      <protection locked="0"/>
    </xf>
    <xf numFmtId="0" fontId="22" fillId="0" borderId="0" xfId="67" applyFont="1" applyProtection="1">
      <alignment vertical="center"/>
      <protection locked="0"/>
    </xf>
    <xf numFmtId="0" fontId="137" fillId="0" borderId="114" xfId="67" applyFont="1" applyBorder="1" applyAlignment="1" applyProtection="1">
      <alignment horizontal="center" vertical="center" wrapText="1"/>
      <protection locked="0"/>
    </xf>
    <xf numFmtId="0" fontId="22" fillId="0" borderId="89" xfId="67" applyFont="1" applyBorder="1" applyAlignment="1" applyProtection="1">
      <alignment horizontal="center" vertical="center" wrapText="1"/>
      <protection locked="0"/>
    </xf>
    <xf numFmtId="0" fontId="134" fillId="0" borderId="28" xfId="67" applyFont="1" applyBorder="1" applyProtection="1">
      <alignment vertical="center"/>
      <protection locked="0"/>
    </xf>
    <xf numFmtId="0" fontId="134" fillId="0" borderId="33" xfId="67" applyFont="1" applyBorder="1" applyProtection="1">
      <alignment vertical="center"/>
      <protection locked="0"/>
    </xf>
    <xf numFmtId="0" fontId="133" fillId="0" borderId="28" xfId="67" applyFont="1" applyBorder="1" applyProtection="1">
      <alignment vertical="center"/>
      <protection locked="0"/>
    </xf>
    <xf numFmtId="0" fontId="137" fillId="0" borderId="52" xfId="67" applyFont="1" applyBorder="1" applyAlignment="1" applyProtection="1">
      <alignment horizontal="center" vertical="center" wrapText="1"/>
      <protection locked="0"/>
    </xf>
    <xf numFmtId="0" fontId="133" fillId="0" borderId="33" xfId="67" applyFont="1" applyBorder="1" applyProtection="1">
      <alignment vertical="center"/>
      <protection locked="0"/>
    </xf>
    <xf numFmtId="0" fontId="22" fillId="0" borderId="89" xfId="67" applyFont="1" applyBorder="1" applyAlignment="1" applyProtection="1">
      <alignment horizontal="left" vertical="center" wrapText="1"/>
      <protection locked="0"/>
    </xf>
    <xf numFmtId="0" fontId="22" fillId="0" borderId="116" xfId="67" applyFont="1" applyBorder="1" applyAlignment="1" applyProtection="1">
      <alignment horizontal="left" vertical="center" wrapText="1"/>
      <protection locked="0"/>
    </xf>
    <xf numFmtId="0" fontId="137" fillId="0" borderId="115" xfId="67" applyFont="1" applyBorder="1" applyAlignment="1" applyProtection="1">
      <alignment horizontal="center" vertical="center" wrapText="1"/>
      <protection locked="0"/>
    </xf>
    <xf numFmtId="49" fontId="22" fillId="0" borderId="116" xfId="67" applyNumberFormat="1" applyFont="1" applyBorder="1" applyAlignment="1" applyProtection="1">
      <alignment horizontal="center" vertical="center" wrapText="1"/>
      <protection locked="0"/>
    </xf>
    <xf numFmtId="0" fontId="137" fillId="0" borderId="89" xfId="67" applyFont="1" applyBorder="1" applyAlignment="1" applyProtection="1">
      <alignment horizontal="center" vertical="center" wrapText="1"/>
      <protection locked="0"/>
    </xf>
    <xf numFmtId="0" fontId="137" fillId="0" borderId="116" xfId="67" applyFont="1" applyBorder="1" applyAlignment="1" applyProtection="1">
      <alignment horizontal="center" vertical="center" wrapText="1"/>
      <protection locked="0"/>
    </xf>
    <xf numFmtId="0" fontId="22" fillId="0" borderId="89" xfId="67" applyFont="1" applyBorder="1" applyAlignment="1" applyProtection="1">
      <alignment horizontal="left" vertical="center"/>
      <protection locked="0"/>
    </xf>
    <xf numFmtId="0" fontId="125" fillId="0" borderId="13" xfId="67" applyFont="1" applyBorder="1" applyProtection="1">
      <alignment vertical="center"/>
      <protection locked="0"/>
    </xf>
    <xf numFmtId="0" fontId="133" fillId="0" borderId="0" xfId="67" applyFont="1">
      <alignment vertical="center"/>
    </xf>
    <xf numFmtId="0" fontId="70" fillId="33" borderId="33" xfId="86" applyFont="1" applyFill="1" applyBorder="1"/>
    <xf numFmtId="0" fontId="70" fillId="33" borderId="28" xfId="86" applyFont="1" applyFill="1" applyBorder="1"/>
    <xf numFmtId="0" fontId="143" fillId="0" borderId="0" xfId="82" applyFont="1" applyAlignment="1">
      <alignment vertical="center" wrapText="1"/>
    </xf>
    <xf numFmtId="0" fontId="142" fillId="0" borderId="0" xfId="82" applyFont="1" applyAlignment="1">
      <alignment vertical="center" wrapText="1" shrinkToFit="1"/>
    </xf>
    <xf numFmtId="0" fontId="143" fillId="0" borderId="0" xfId="82" applyFont="1" applyAlignment="1">
      <alignment horizontal="left" vertical="center" wrapText="1" shrinkToFit="1"/>
    </xf>
    <xf numFmtId="0" fontId="29" fillId="40" borderId="6" xfId="82" applyFont="1" applyFill="1" applyBorder="1" applyAlignment="1">
      <alignment horizontal="center" vertical="center" shrinkToFit="1"/>
    </xf>
    <xf numFmtId="0" fontId="29" fillId="40" borderId="2" xfId="82" applyFont="1" applyFill="1" applyBorder="1" applyAlignment="1">
      <alignment horizontal="center" vertical="center" shrinkToFit="1"/>
    </xf>
    <xf numFmtId="0" fontId="29" fillId="40" borderId="29" xfId="82" applyFont="1" applyFill="1" applyBorder="1" applyAlignment="1">
      <alignment horizontal="center" vertical="center" shrinkToFit="1"/>
    </xf>
    <xf numFmtId="0" fontId="29" fillId="40" borderId="48" xfId="82" applyFont="1" applyFill="1" applyBorder="1" applyAlignment="1">
      <alignment horizontal="center" vertical="center" shrinkToFit="1"/>
    </xf>
    <xf numFmtId="0" fontId="29" fillId="38" borderId="2" xfId="82" applyFont="1" applyFill="1" applyBorder="1" applyAlignment="1">
      <alignment horizontal="center" vertical="center"/>
    </xf>
    <xf numFmtId="0" fontId="3" fillId="38" borderId="29" xfId="82" applyFont="1" applyFill="1" applyBorder="1" applyAlignment="1" applyProtection="1">
      <alignment horizontal="center" vertical="center" shrinkToFit="1"/>
      <protection locked="0"/>
    </xf>
    <xf numFmtId="0" fontId="29" fillId="39" borderId="48" xfId="82" applyFont="1" applyFill="1" applyBorder="1" applyAlignment="1" applyProtection="1">
      <alignment horizontal="center" vertical="center" shrinkToFit="1"/>
      <protection locked="0"/>
    </xf>
    <xf numFmtId="0" fontId="3" fillId="39" borderId="2" xfId="82" applyFont="1" applyFill="1" applyBorder="1" applyAlignment="1" applyProtection="1">
      <alignment horizontal="center" vertical="center"/>
      <protection locked="0"/>
    </xf>
    <xf numFmtId="0" fontId="3" fillId="39" borderId="8" xfId="82" applyFont="1" applyFill="1" applyBorder="1" applyAlignment="1" applyProtection="1">
      <alignment horizontal="center" vertical="center"/>
      <protection locked="0"/>
    </xf>
    <xf numFmtId="57" fontId="29" fillId="39" borderId="29" xfId="82" applyNumberFormat="1" applyFont="1" applyFill="1" applyBorder="1" applyAlignment="1" applyProtection="1">
      <alignment horizontal="center" vertical="center" shrinkToFit="1"/>
      <protection locked="0"/>
    </xf>
    <xf numFmtId="40" fontId="3" fillId="40" borderId="6" xfId="101" applyNumberFormat="1" applyFont="1" applyFill="1" applyBorder="1">
      <alignment vertical="center"/>
    </xf>
    <xf numFmtId="40" fontId="3" fillId="40" borderId="1" xfId="101" applyNumberFormat="1" applyFont="1" applyFill="1" applyBorder="1">
      <alignment vertical="center"/>
    </xf>
    <xf numFmtId="40" fontId="3" fillId="40" borderId="2" xfId="101" applyNumberFormat="1" applyFont="1" applyFill="1" applyBorder="1">
      <alignment vertical="center"/>
    </xf>
    <xf numFmtId="40" fontId="3" fillId="40" borderId="29" xfId="101" applyNumberFormat="1" applyFont="1" applyFill="1" applyBorder="1">
      <alignment vertical="center"/>
    </xf>
    <xf numFmtId="0" fontId="29" fillId="39" borderId="29" xfId="82" applyFont="1" applyFill="1" applyBorder="1" applyAlignment="1" applyProtection="1">
      <alignment horizontal="center" vertical="center" shrinkToFit="1"/>
      <protection locked="0"/>
    </xf>
    <xf numFmtId="40" fontId="3" fillId="40" borderId="48" xfId="101" applyNumberFormat="1" applyFont="1" applyFill="1" applyBorder="1">
      <alignment vertical="center"/>
    </xf>
    <xf numFmtId="0" fontId="29" fillId="38" borderId="59" xfId="82" applyFont="1" applyFill="1" applyBorder="1" applyAlignment="1">
      <alignment horizontal="center" vertical="center"/>
    </xf>
    <xf numFmtId="0" fontId="3" fillId="38" borderId="118" xfId="82" applyFont="1" applyFill="1" applyBorder="1" applyAlignment="1" applyProtection="1">
      <alignment horizontal="center" vertical="center" shrinkToFit="1"/>
      <protection locked="0"/>
    </xf>
    <xf numFmtId="0" fontId="29" fillId="39" borderId="55" xfId="82" applyFont="1" applyFill="1" applyBorder="1" applyAlignment="1" applyProtection="1">
      <alignment horizontal="center" vertical="center" shrinkToFit="1"/>
      <protection locked="0"/>
    </xf>
    <xf numFmtId="0" fontId="3" fillId="39" borderId="59" xfId="82" applyFont="1" applyFill="1" applyBorder="1" applyAlignment="1" applyProtection="1">
      <alignment horizontal="center" vertical="center"/>
      <protection locked="0"/>
    </xf>
    <xf numFmtId="0" fontId="29" fillId="39" borderId="118" xfId="82" applyFont="1" applyFill="1" applyBorder="1" applyAlignment="1" applyProtection="1">
      <alignment horizontal="center" vertical="center" shrinkToFit="1"/>
      <protection locked="0"/>
    </xf>
    <xf numFmtId="0" fontId="29" fillId="34" borderId="89" xfId="82" applyFont="1" applyFill="1" applyBorder="1" applyAlignment="1">
      <alignment horizontal="center" vertical="center" shrinkToFit="1"/>
    </xf>
    <xf numFmtId="0" fontId="29" fillId="34" borderId="56" xfId="82" applyFont="1" applyFill="1" applyBorder="1">
      <alignment vertical="center"/>
    </xf>
    <xf numFmtId="0" fontId="29" fillId="34" borderId="57" xfId="82" applyFont="1" applyFill="1" applyBorder="1">
      <alignment vertical="center"/>
    </xf>
    <xf numFmtId="0" fontId="29" fillId="34" borderId="90" xfId="82" applyFont="1" applyFill="1" applyBorder="1">
      <alignment vertical="center"/>
    </xf>
    <xf numFmtId="0" fontId="29" fillId="34" borderId="58" xfId="82" applyFont="1" applyFill="1" applyBorder="1">
      <alignment vertical="center"/>
    </xf>
    <xf numFmtId="0" fontId="28" fillId="0" borderId="0" xfId="0" applyFont="1" applyAlignment="1"/>
    <xf numFmtId="0" fontId="16" fillId="0" borderId="0" xfId="0" applyFont="1" applyAlignment="1"/>
    <xf numFmtId="0" fontId="16" fillId="0" borderId="0" xfId="0" applyFont="1" applyAlignment="1">
      <alignment horizontal="center"/>
    </xf>
    <xf numFmtId="0" fontId="29" fillId="0" borderId="0" xfId="0" applyFont="1" applyAlignment="1">
      <alignment horizontal="center"/>
    </xf>
    <xf numFmtId="0" fontId="28" fillId="0" borderId="0" xfId="0" applyFont="1" applyAlignment="1">
      <alignment horizontal="center"/>
    </xf>
    <xf numFmtId="0" fontId="16" fillId="0" borderId="0" xfId="0" applyFont="1" applyAlignment="1">
      <alignment horizontal="left" vertical="center"/>
    </xf>
    <xf numFmtId="0" fontId="29" fillId="0" borderId="0" xfId="0" applyFont="1" applyAlignment="1"/>
    <xf numFmtId="0" fontId="29" fillId="0" borderId="0" xfId="0" applyFont="1" applyAlignment="1">
      <alignment horizontal="center" vertical="center"/>
    </xf>
    <xf numFmtId="0" fontId="16" fillId="0" borderId="0" xfId="0" applyFont="1" applyAlignment="1">
      <alignment wrapText="1"/>
    </xf>
    <xf numFmtId="0" fontId="16" fillId="0" borderId="0" xfId="0" applyFont="1" applyAlignment="1">
      <alignment vertical="top" wrapText="1"/>
    </xf>
    <xf numFmtId="0" fontId="7" fillId="0" borderId="0" xfId="0" applyFont="1" applyAlignment="1">
      <alignment vertical="top" wrapText="1"/>
    </xf>
    <xf numFmtId="0" fontId="29" fillId="0" borderId="0" xfId="0" applyFont="1">
      <alignment vertical="center"/>
    </xf>
    <xf numFmtId="0" fontId="29" fillId="0" borderId="13" xfId="0" applyFont="1" applyBorder="1" applyAlignment="1">
      <alignment vertical="top"/>
    </xf>
    <xf numFmtId="49" fontId="3" fillId="0" borderId="17" xfId="0" applyNumberFormat="1" applyFont="1" applyBorder="1" applyAlignment="1">
      <alignment vertical="top"/>
    </xf>
    <xf numFmtId="49" fontId="3" fillId="0" borderId="16" xfId="0" applyNumberFormat="1" applyFont="1" applyBorder="1" applyAlignment="1">
      <alignment vertical="top"/>
    </xf>
    <xf numFmtId="0" fontId="3" fillId="0" borderId="0" xfId="0" applyFont="1" applyAlignment="1">
      <alignment horizontal="left" wrapText="1"/>
    </xf>
    <xf numFmtId="0" fontId="3" fillId="0" borderId="12" xfId="0" applyFont="1" applyBorder="1" applyAlignment="1">
      <alignment horizontal="left" wrapText="1"/>
    </xf>
    <xf numFmtId="49" fontId="3" fillId="0" borderId="16" xfId="0" applyNumberFormat="1" applyFont="1" applyBorder="1" applyAlignment="1">
      <alignment vertical="top" wrapText="1"/>
    </xf>
    <xf numFmtId="49" fontId="3" fillId="0" borderId="14" xfId="0" applyNumberFormat="1" applyFont="1" applyBorder="1" applyAlignment="1">
      <alignment vertical="top"/>
    </xf>
    <xf numFmtId="49" fontId="3" fillId="0" borderId="11" xfId="0" applyNumberFormat="1" applyFont="1" applyBorder="1" applyAlignment="1">
      <alignment vertical="top"/>
    </xf>
    <xf numFmtId="0" fontId="16" fillId="0" borderId="13" xfId="0" applyFont="1" applyBorder="1">
      <alignment vertical="center"/>
    </xf>
    <xf numFmtId="0" fontId="16" fillId="0" borderId="13" xfId="0" applyFont="1" applyBorder="1" applyAlignment="1">
      <alignment horizontal="right" vertical="center"/>
    </xf>
    <xf numFmtId="0" fontId="16" fillId="0" borderId="11" xfId="0" applyFont="1" applyBorder="1" applyAlignment="1">
      <alignment horizontal="center" vertical="center"/>
    </xf>
    <xf numFmtId="0" fontId="16" fillId="0" borderId="11" xfId="0" applyFont="1" applyBorder="1" applyAlignment="1">
      <alignment horizontal="left"/>
    </xf>
    <xf numFmtId="0" fontId="16" fillId="0" borderId="0" xfId="0" applyFont="1" applyAlignment="1">
      <alignment horizontal="center" vertical="center"/>
    </xf>
    <xf numFmtId="0" fontId="3" fillId="0" borderId="0" xfId="0" applyFont="1" applyAlignment="1">
      <alignment vertical="top"/>
    </xf>
    <xf numFmtId="0" fontId="3" fillId="0" borderId="0" xfId="0" applyFont="1" applyAlignment="1">
      <alignment vertical="center" wrapText="1"/>
    </xf>
    <xf numFmtId="0" fontId="146" fillId="0" borderId="0" xfId="93" applyFont="1">
      <alignment vertical="center"/>
    </xf>
    <xf numFmtId="0" fontId="56" fillId="43" borderId="2" xfId="89" applyFont="1" applyFill="1" applyBorder="1" applyAlignment="1" applyProtection="1">
      <alignment horizontal="center" vertical="center"/>
      <protection locked="0"/>
    </xf>
    <xf numFmtId="0" fontId="56" fillId="43" borderId="0" xfId="89" applyFont="1" applyFill="1" applyAlignment="1" applyProtection="1">
      <alignment vertical="center"/>
      <protection locked="0"/>
    </xf>
    <xf numFmtId="0" fontId="146" fillId="0" borderId="0" xfId="93" applyFont="1" applyProtection="1">
      <alignment vertical="center"/>
      <protection locked="0"/>
    </xf>
    <xf numFmtId="0" fontId="147" fillId="0" borderId="0" xfId="80" applyFont="1">
      <alignment vertical="center"/>
    </xf>
    <xf numFmtId="0" fontId="148" fillId="0" borderId="0" xfId="80" applyFont="1">
      <alignment vertical="center"/>
    </xf>
    <xf numFmtId="0" fontId="149" fillId="0" borderId="0" xfId="80" applyFont="1">
      <alignment vertical="center"/>
    </xf>
    <xf numFmtId="0" fontId="47" fillId="33" borderId="11" xfId="80" applyFont="1" applyFill="1" applyBorder="1">
      <alignment vertical="center"/>
    </xf>
    <xf numFmtId="0" fontId="47" fillId="33" borderId="30" xfId="80" applyFont="1" applyFill="1" applyBorder="1">
      <alignment vertical="center"/>
    </xf>
    <xf numFmtId="0" fontId="47" fillId="33" borderId="0" xfId="80" applyFont="1" applyFill="1">
      <alignment vertical="center"/>
    </xf>
    <xf numFmtId="0" fontId="47" fillId="33" borderId="33" xfId="80" applyFont="1" applyFill="1" applyBorder="1">
      <alignment vertical="center"/>
    </xf>
    <xf numFmtId="0" fontId="47" fillId="33" borderId="13" xfId="80" applyFont="1" applyFill="1" applyBorder="1">
      <alignment vertical="center"/>
    </xf>
    <xf numFmtId="0" fontId="151" fillId="0" borderId="52" xfId="80" applyFont="1" applyBorder="1" applyAlignment="1">
      <alignment horizontal="left" vertical="center" wrapText="1"/>
    </xf>
    <xf numFmtId="0" fontId="150" fillId="0" borderId="52" xfId="80" applyFont="1" applyBorder="1">
      <alignment vertical="center"/>
    </xf>
    <xf numFmtId="0" fontId="150" fillId="0" borderId="52" xfId="80" applyFont="1" applyBorder="1" applyAlignment="1">
      <alignment vertical="center" wrapText="1"/>
    </xf>
    <xf numFmtId="0" fontId="150" fillId="0" borderId="60" xfId="80" applyFont="1" applyBorder="1" applyAlignment="1">
      <alignment vertical="center" wrapText="1"/>
    </xf>
    <xf numFmtId="0" fontId="151" fillId="0" borderId="14" xfId="80" applyFont="1" applyBorder="1" applyAlignment="1">
      <alignment horizontal="left" vertical="center" wrapText="1"/>
    </xf>
    <xf numFmtId="0" fontId="152" fillId="0" borderId="0" xfId="80" applyFont="1">
      <alignment vertical="center"/>
    </xf>
    <xf numFmtId="0" fontId="151" fillId="0" borderId="0" xfId="80" applyFont="1">
      <alignment vertical="center"/>
    </xf>
    <xf numFmtId="0" fontId="150" fillId="0" borderId="0" xfId="80" applyFont="1">
      <alignment vertical="center"/>
    </xf>
    <xf numFmtId="0" fontId="20" fillId="0" borderId="0" xfId="80" applyFont="1">
      <alignment vertical="center"/>
    </xf>
    <xf numFmtId="0" fontId="153" fillId="0" borderId="0" xfId="80" applyFont="1">
      <alignment vertical="center"/>
    </xf>
    <xf numFmtId="0" fontId="151" fillId="0" borderId="11" xfId="80" applyFont="1" applyBorder="1" applyAlignment="1">
      <alignment horizontal="left" vertical="center" wrapText="1"/>
    </xf>
    <xf numFmtId="0" fontId="150" fillId="0" borderId="11" xfId="80" applyFont="1" applyBorder="1">
      <alignment vertical="center"/>
    </xf>
    <xf numFmtId="0" fontId="152" fillId="0" borderId="11" xfId="80" applyFont="1" applyBorder="1">
      <alignment vertical="center"/>
    </xf>
    <xf numFmtId="0" fontId="20" fillId="0" borderId="11" xfId="80" applyFont="1" applyBorder="1">
      <alignment vertical="center"/>
    </xf>
    <xf numFmtId="0" fontId="153" fillId="0" borderId="11" xfId="80" applyFont="1" applyBorder="1">
      <alignment vertical="center"/>
    </xf>
    <xf numFmtId="0" fontId="153" fillId="0" borderId="30" xfId="80" applyFont="1" applyBorder="1">
      <alignment vertical="center"/>
    </xf>
    <xf numFmtId="0" fontId="151" fillId="0" borderId="16" xfId="80" applyFont="1" applyBorder="1" applyAlignment="1">
      <alignment horizontal="left" vertical="center" wrapText="1"/>
    </xf>
    <xf numFmtId="0" fontId="150" fillId="0" borderId="0" xfId="80" applyFont="1" applyAlignment="1">
      <alignment vertical="center" wrapText="1"/>
    </xf>
    <xf numFmtId="0" fontId="150" fillId="0" borderId="33" xfId="80" applyFont="1" applyBorder="1" applyAlignment="1">
      <alignment vertical="center" wrapText="1"/>
    </xf>
    <xf numFmtId="0" fontId="150" fillId="0" borderId="0" xfId="80" applyFont="1" applyAlignment="1">
      <alignment horizontal="left" vertical="center" wrapText="1"/>
    </xf>
    <xf numFmtId="0" fontId="150" fillId="0" borderId="33" xfId="80" applyFont="1" applyBorder="1">
      <alignment vertical="center"/>
    </xf>
    <xf numFmtId="0" fontId="155" fillId="0" borderId="0" xfId="80" applyFont="1">
      <alignment vertical="center"/>
    </xf>
    <xf numFmtId="0" fontId="151" fillId="0" borderId="0" xfId="80" applyFont="1" applyAlignment="1">
      <alignment vertical="center" wrapText="1"/>
    </xf>
    <xf numFmtId="0" fontId="157" fillId="0" borderId="0" xfId="80" applyFont="1">
      <alignment vertical="center"/>
    </xf>
    <xf numFmtId="0" fontId="151" fillId="0" borderId="16" xfId="80" applyFont="1" applyBorder="1">
      <alignment vertical="center"/>
    </xf>
    <xf numFmtId="0" fontId="150" fillId="0" borderId="0" xfId="80" applyFont="1" applyAlignment="1">
      <alignment horizontal="left" vertical="center"/>
    </xf>
    <xf numFmtId="0" fontId="151" fillId="0" borderId="61" xfId="80" applyFont="1" applyBorder="1" applyAlignment="1">
      <alignment horizontal="left" vertical="center" wrapText="1"/>
    </xf>
    <xf numFmtId="0" fontId="150" fillId="0" borderId="47" xfId="80" applyFont="1" applyBorder="1">
      <alignment vertical="center"/>
    </xf>
    <xf numFmtId="0" fontId="150" fillId="0" borderId="47" xfId="80" applyFont="1" applyBorder="1" applyAlignment="1">
      <alignment vertical="center" wrapText="1"/>
    </xf>
    <xf numFmtId="0" fontId="150" fillId="0" borderId="47" xfId="80" applyFont="1" applyBorder="1" applyAlignment="1">
      <alignment horizontal="left" vertical="center" wrapText="1"/>
    </xf>
    <xf numFmtId="0" fontId="20" fillId="0" borderId="33" xfId="80" applyFont="1" applyBorder="1">
      <alignment vertical="center"/>
    </xf>
    <xf numFmtId="0" fontId="151" fillId="0" borderId="0" xfId="80" applyFont="1" applyAlignment="1">
      <alignment horizontal="left" vertical="center" wrapText="1"/>
    </xf>
    <xf numFmtId="0" fontId="151" fillId="0" borderId="47" xfId="80" applyFont="1" applyBorder="1">
      <alignment vertical="center"/>
    </xf>
    <xf numFmtId="0" fontId="159" fillId="0" borderId="0" xfId="80" applyFont="1">
      <alignment vertical="center"/>
    </xf>
    <xf numFmtId="0" fontId="101" fillId="0" borderId="0" xfId="0" applyFont="1" applyAlignment="1"/>
    <xf numFmtId="0" fontId="100" fillId="0" borderId="0" xfId="0" applyFont="1" applyAlignment="1">
      <alignment horizontal="center"/>
    </xf>
    <xf numFmtId="0" fontId="101" fillId="0" borderId="0" xfId="0" applyFont="1" applyAlignment="1">
      <alignment wrapText="1"/>
    </xf>
    <xf numFmtId="0" fontId="101" fillId="0" borderId="2" xfId="0" applyFont="1" applyBorder="1" applyAlignment="1">
      <alignment horizontal="center" vertical="center" wrapText="1"/>
    </xf>
    <xf numFmtId="0" fontId="101" fillId="0" borderId="2" xfId="0" applyFont="1" applyBorder="1" applyAlignment="1">
      <alignment vertical="center" wrapText="1"/>
    </xf>
    <xf numFmtId="0" fontId="101" fillId="0" borderId="2" xfId="0" applyFont="1" applyBorder="1" applyAlignment="1">
      <alignment horizontal="center" vertical="center"/>
    </xf>
    <xf numFmtId="0" fontId="100" fillId="0" borderId="0" xfId="0" applyFont="1" applyAlignment="1"/>
    <xf numFmtId="0" fontId="80" fillId="44" borderId="21" xfId="81" applyFont="1" applyFill="1" applyBorder="1">
      <alignment vertical="center"/>
    </xf>
    <xf numFmtId="0" fontId="80" fillId="0" borderId="253" xfId="81" applyFont="1" applyBorder="1">
      <alignment vertical="center"/>
    </xf>
    <xf numFmtId="0" fontId="80" fillId="0" borderId="258" xfId="81" applyFont="1" applyBorder="1" applyAlignment="1">
      <alignment horizontal="left" vertical="center" wrapText="1"/>
    </xf>
    <xf numFmtId="0" fontId="80" fillId="0" borderId="259" xfId="81" applyFont="1" applyBorder="1" applyAlignment="1">
      <alignment horizontal="left" vertical="center" shrinkToFit="1"/>
    </xf>
    <xf numFmtId="0" fontId="80" fillId="0" borderId="257" xfId="81" applyFont="1" applyBorder="1" applyAlignment="1">
      <alignment horizontal="center" vertical="center"/>
    </xf>
    <xf numFmtId="0" fontId="80" fillId="0" borderId="262" xfId="81" applyFont="1" applyBorder="1" applyAlignment="1">
      <alignment horizontal="center" vertical="center"/>
    </xf>
    <xf numFmtId="0" fontId="80" fillId="0" borderId="259" xfId="81" applyFont="1" applyBorder="1" applyAlignment="1">
      <alignment horizontal="center" vertical="center"/>
    </xf>
    <xf numFmtId="0" fontId="50" fillId="0" borderId="17" xfId="0" applyFont="1" applyBorder="1" applyAlignment="1">
      <alignment horizontal="left" vertical="center"/>
    </xf>
    <xf numFmtId="0" fontId="50" fillId="0" borderId="11" xfId="0" applyFont="1" applyBorder="1" applyAlignment="1">
      <alignment horizontal="left" vertical="center"/>
    </xf>
    <xf numFmtId="0" fontId="50" fillId="0" borderId="194" xfId="0" applyFont="1" applyBorder="1">
      <alignment vertical="center"/>
    </xf>
    <xf numFmtId="0" fontId="50" fillId="0" borderId="121" xfId="0" applyFont="1" applyBorder="1">
      <alignment vertical="center"/>
    </xf>
    <xf numFmtId="0" fontId="50" fillId="0" borderId="112" xfId="0" applyFont="1" applyBorder="1">
      <alignment vertical="center"/>
    </xf>
    <xf numFmtId="0" fontId="50" fillId="0" borderId="15" xfId="87" applyFont="1" applyBorder="1">
      <alignment vertical="center"/>
    </xf>
    <xf numFmtId="0" fontId="50" fillId="0" borderId="125" xfId="0" applyFont="1" applyBorder="1" applyAlignment="1">
      <alignment vertical="center" wrapText="1"/>
    </xf>
    <xf numFmtId="0" fontId="163" fillId="0" borderId="13" xfId="95" applyFont="1" applyFill="1" applyBorder="1" applyAlignment="1">
      <alignment horizontal="left" vertical="center"/>
    </xf>
    <xf numFmtId="0" fontId="163" fillId="0" borderId="121" xfId="95" applyFont="1" applyFill="1" applyBorder="1" applyAlignment="1">
      <alignment horizontal="left" vertical="center"/>
    </xf>
    <xf numFmtId="0" fontId="163" fillId="0" borderId="125" xfId="95" applyFont="1" applyFill="1" applyBorder="1" applyAlignment="1">
      <alignment horizontal="left" vertical="center"/>
    </xf>
    <xf numFmtId="0" fontId="163" fillId="0" borderId="13" xfId="95" applyFont="1" applyFill="1" applyBorder="1" applyAlignment="1">
      <alignment vertical="center"/>
    </xf>
    <xf numFmtId="0" fontId="0" fillId="0" borderId="0" xfId="0" applyAlignment="1">
      <alignment horizontal="center" vertical="center"/>
    </xf>
    <xf numFmtId="0" fontId="88" fillId="0" borderId="0" xfId="0" quotePrefix="1" applyFont="1">
      <alignment vertical="center"/>
    </xf>
    <xf numFmtId="0" fontId="88" fillId="0" borderId="0" xfId="0" applyFont="1">
      <alignment vertical="center"/>
    </xf>
    <xf numFmtId="0" fontId="0" fillId="0" borderId="0" xfId="0" quotePrefix="1">
      <alignment vertical="center"/>
    </xf>
    <xf numFmtId="0" fontId="0" fillId="0" borderId="0" xfId="0" applyAlignment="1">
      <alignment vertical="top"/>
    </xf>
    <xf numFmtId="0" fontId="0" fillId="0" borderId="2" xfId="0" applyBorder="1" applyAlignment="1">
      <alignment horizontal="center" vertical="center" shrinkToFit="1"/>
    </xf>
    <xf numFmtId="49" fontId="14" fillId="0" borderId="11" xfId="1" applyNumberFormat="1" applyFont="1" applyBorder="1" applyAlignment="1">
      <alignment horizontal="center" vertical="center"/>
    </xf>
    <xf numFmtId="0" fontId="95" fillId="0" borderId="57" xfId="95" applyFill="1" applyBorder="1" applyAlignment="1">
      <alignment horizontal="left" vertical="center" wrapText="1"/>
    </xf>
    <xf numFmtId="0" fontId="95" fillId="0" borderId="127" xfId="95" applyFill="1" applyBorder="1" applyAlignment="1">
      <alignment horizontal="left" vertical="center" wrapText="1"/>
    </xf>
    <xf numFmtId="0" fontId="95" fillId="0" borderId="52" xfId="95" applyFill="1" applyBorder="1" applyAlignment="1">
      <alignment horizontal="left" vertical="center" wrapText="1"/>
    </xf>
    <xf numFmtId="0" fontId="7" fillId="0" borderId="54" xfId="99" applyBorder="1" applyAlignment="1">
      <alignment horizontal="center" vertical="center" wrapText="1"/>
    </xf>
    <xf numFmtId="0" fontId="7" fillId="32" borderId="29" xfId="99" applyFill="1" applyBorder="1" applyAlignment="1">
      <alignment horizontal="center" vertical="center" wrapText="1"/>
    </xf>
    <xf numFmtId="0" fontId="7" fillId="0" borderId="29" xfId="99" applyBorder="1" applyAlignment="1">
      <alignment horizontal="center" vertical="center" wrapText="1"/>
    </xf>
    <xf numFmtId="0" fontId="7" fillId="32" borderId="29" xfId="99" applyFill="1" applyBorder="1" applyAlignment="1">
      <alignment horizontal="center" vertical="center"/>
    </xf>
    <xf numFmtId="0" fontId="7" fillId="0" borderId="29" xfId="99" applyBorder="1" applyAlignment="1">
      <alignment horizontal="center" vertical="center"/>
    </xf>
    <xf numFmtId="0" fontId="7" fillId="32" borderId="105" xfId="99" applyFill="1" applyBorder="1" applyAlignment="1">
      <alignment vertical="center" wrapText="1"/>
    </xf>
    <xf numFmtId="0" fontId="7" fillId="32" borderId="59" xfId="99" applyFill="1" applyBorder="1" applyAlignment="1">
      <alignment horizontal="center" vertical="center"/>
    </xf>
    <xf numFmtId="0" fontId="7" fillId="32" borderId="118" xfId="99" applyFill="1" applyBorder="1" applyAlignment="1">
      <alignment horizontal="center" vertical="center"/>
    </xf>
    <xf numFmtId="0" fontId="0" fillId="0" borderId="7" xfId="0" applyBorder="1" applyAlignment="1">
      <alignment horizontal="center" vertical="center" shrinkToFit="1"/>
    </xf>
    <xf numFmtId="0" fontId="70" fillId="0" borderId="2" xfId="69" applyFont="1" applyBorder="1" applyAlignment="1">
      <alignment horizontal="center" vertical="center" justifyLastLine="1"/>
    </xf>
    <xf numFmtId="185" fontId="0" fillId="0" borderId="7" xfId="0" applyNumberFormat="1" applyBorder="1" applyAlignment="1">
      <alignment horizontal="center" vertical="center" shrinkToFit="1"/>
    </xf>
    <xf numFmtId="0" fontId="14" fillId="0" borderId="11" xfId="1" applyFont="1" applyBorder="1" applyAlignment="1">
      <alignment horizontal="center" vertical="center" shrinkToFit="1"/>
    </xf>
    <xf numFmtId="0" fontId="3" fillId="0" borderId="11" xfId="2" applyFont="1" applyBorder="1" applyAlignment="1" applyProtection="1">
      <alignment horizontal="center" vertical="center"/>
      <protection locked="0"/>
    </xf>
    <xf numFmtId="0" fontId="3" fillId="29" borderId="2" xfId="2" applyFont="1" applyFill="1" applyBorder="1" applyAlignment="1" applyProtection="1">
      <alignment horizontal="center" vertical="center"/>
      <protection locked="0"/>
    </xf>
    <xf numFmtId="0" fontId="7" fillId="29" borderId="8" xfId="2" applyFill="1" applyBorder="1" applyAlignment="1" applyProtection="1">
      <alignment horizontal="center" vertical="center"/>
      <protection locked="0"/>
    </xf>
    <xf numFmtId="0" fontId="7" fillId="29" borderId="7" xfId="2" applyFill="1" applyBorder="1" applyAlignment="1" applyProtection="1">
      <alignment horizontal="center" vertical="center"/>
      <protection locked="0"/>
    </xf>
    <xf numFmtId="0" fontId="7" fillId="29" borderId="17" xfId="2" applyFill="1" applyBorder="1" applyAlignment="1" applyProtection="1">
      <alignment horizontal="center" vertical="center"/>
      <protection locked="0"/>
    </xf>
    <xf numFmtId="0" fontId="3" fillId="0" borderId="265" xfId="4" applyFont="1" applyBorder="1" applyAlignment="1">
      <alignment horizontal="center" vertical="center"/>
    </xf>
    <xf numFmtId="0" fontId="3" fillId="0" borderId="265" xfId="2" applyFont="1" applyBorder="1" applyAlignment="1">
      <alignment horizontal="center" vertical="center"/>
    </xf>
    <xf numFmtId="0" fontId="3" fillId="29" borderId="267" xfId="2" applyFont="1" applyFill="1" applyBorder="1" applyAlignment="1" applyProtection="1">
      <alignment horizontal="center" vertical="center"/>
      <protection locked="0"/>
    </xf>
    <xf numFmtId="0" fontId="3" fillId="0" borderId="267" xfId="2" applyFont="1" applyBorder="1" applyAlignment="1">
      <alignment horizontal="center" vertical="center"/>
    </xf>
    <xf numFmtId="0" fontId="3" fillId="0" borderId="267" xfId="2" applyFont="1" applyBorder="1" applyAlignment="1" applyProtection="1">
      <alignment horizontal="center" vertical="center"/>
      <protection locked="0"/>
    </xf>
    <xf numFmtId="0" fontId="3" fillId="0" borderId="268" xfId="4" applyFont="1" applyBorder="1" applyAlignment="1">
      <alignment horizontal="center" vertical="center"/>
    </xf>
    <xf numFmtId="0" fontId="70" fillId="0" borderId="21" xfId="69" applyFont="1" applyBorder="1">
      <alignment vertical="center"/>
    </xf>
    <xf numFmtId="188" fontId="70" fillId="0" borderId="2" xfId="69" applyNumberFormat="1" applyFont="1" applyBorder="1">
      <alignment vertical="center"/>
    </xf>
    <xf numFmtId="0" fontId="167" fillId="0" borderId="2" xfId="69" applyFont="1" applyBorder="1">
      <alignment vertical="center"/>
    </xf>
    <xf numFmtId="188" fontId="70" fillId="0" borderId="80" xfId="69" applyNumberFormat="1" applyFont="1" applyBorder="1">
      <alignment vertical="center"/>
    </xf>
    <xf numFmtId="0" fontId="70" fillId="0" borderId="16" xfId="69" applyFont="1" applyBorder="1" applyAlignment="1">
      <alignment horizontal="center" vertical="center" justifyLastLine="1"/>
    </xf>
    <xf numFmtId="0" fontId="70" fillId="0" borderId="14" xfId="69" applyFont="1" applyBorder="1" applyAlignment="1">
      <alignment vertical="center" wrapText="1"/>
    </xf>
    <xf numFmtId="0" fontId="70" fillId="0" borderId="2" xfId="69" applyFont="1" applyBorder="1" applyAlignment="1">
      <alignment horizontal="center" vertical="center" shrinkToFit="1"/>
    </xf>
    <xf numFmtId="0" fontId="70" fillId="0" borderId="80" xfId="69" applyFont="1" applyBorder="1" applyAlignment="1">
      <alignment horizontal="center" vertical="center" shrinkToFit="1"/>
    </xf>
    <xf numFmtId="0" fontId="70" fillId="0" borderId="1" xfId="69" applyFont="1" applyBorder="1" applyAlignment="1">
      <alignment horizontal="center" vertical="center" shrinkToFit="1"/>
    </xf>
    <xf numFmtId="188" fontId="70" fillId="0" borderId="274" xfId="69" applyNumberFormat="1" applyFont="1" applyBorder="1">
      <alignment vertical="center"/>
    </xf>
    <xf numFmtId="190" fontId="7" fillId="0" borderId="0" xfId="69" applyNumberFormat="1">
      <alignment vertical="center"/>
    </xf>
    <xf numFmtId="14" fontId="7" fillId="0" borderId="0" xfId="69" applyNumberFormat="1">
      <alignment vertical="center"/>
    </xf>
    <xf numFmtId="0" fontId="70" fillId="0" borderId="11" xfId="69" applyFont="1" applyBorder="1" applyAlignment="1">
      <alignment horizontal="left" vertical="center" wrapText="1"/>
    </xf>
    <xf numFmtId="0" fontId="70" fillId="0" borderId="10" xfId="69" applyFont="1" applyBorder="1" applyAlignment="1">
      <alignment horizontal="left" vertical="center" wrapText="1"/>
    </xf>
    <xf numFmtId="0" fontId="70" fillId="0" borderId="21" xfId="69" applyFont="1" applyBorder="1" applyAlignment="1">
      <alignment horizontal="left" vertical="center" wrapText="1"/>
    </xf>
    <xf numFmtId="0" fontId="70" fillId="0" borderId="8" xfId="0" applyFont="1" applyBorder="1" applyAlignment="1">
      <alignment horizontal="center" vertical="center"/>
    </xf>
    <xf numFmtId="0" fontId="70" fillId="0" borderId="7" xfId="0" applyFont="1" applyBorder="1" applyAlignment="1">
      <alignment horizontal="center" vertical="center"/>
    </xf>
    <xf numFmtId="0" fontId="70" fillId="0" borderId="6" xfId="0" applyFont="1" applyBorder="1" applyAlignment="1">
      <alignment horizontal="center" vertical="center"/>
    </xf>
    <xf numFmtId="0" fontId="131" fillId="0" borderId="13" xfId="69" applyFont="1" applyBorder="1" applyAlignment="1">
      <alignment vertical="center" wrapText="1"/>
    </xf>
    <xf numFmtId="0" fontId="70" fillId="0" borderId="2" xfId="83" applyFont="1" applyBorder="1" applyAlignment="1">
      <alignment horizontal="left" vertical="center"/>
    </xf>
    <xf numFmtId="0" fontId="70" fillId="0" borderId="1" xfId="69" applyFont="1" applyBorder="1" applyAlignment="1">
      <alignment horizontal="center" vertical="center" wrapText="1"/>
    </xf>
    <xf numFmtId="0" fontId="70" fillId="0" borderId="7" xfId="69" applyFont="1" applyBorder="1" applyAlignment="1">
      <alignment vertical="center" wrapText="1"/>
    </xf>
    <xf numFmtId="0" fontId="70" fillId="0" borderId="6" xfId="69" applyFont="1" applyBorder="1" applyAlignment="1">
      <alignment vertical="center" wrapText="1"/>
    </xf>
    <xf numFmtId="0" fontId="70" fillId="0" borderId="275" xfId="69" applyFont="1" applyBorder="1" applyAlignment="1">
      <alignment horizontal="center" vertical="center" wrapText="1"/>
    </xf>
    <xf numFmtId="0" fontId="70" fillId="0" borderId="276" xfId="69" applyFont="1" applyBorder="1" applyAlignment="1">
      <alignment horizontal="center" vertical="center" wrapText="1"/>
    </xf>
    <xf numFmtId="0" fontId="70" fillId="0" borderId="36" xfId="69" applyFont="1" applyBorder="1" applyAlignment="1">
      <alignment horizontal="center" vertical="center" wrapText="1"/>
    </xf>
    <xf numFmtId="0" fontId="70" fillId="0" borderId="43" xfId="69" applyFont="1" applyBorder="1" applyAlignment="1">
      <alignment horizontal="center" vertical="center" wrapText="1"/>
    </xf>
    <xf numFmtId="0" fontId="70" fillId="0" borderId="2" xfId="69" applyFont="1" applyBorder="1" applyAlignment="1">
      <alignment vertical="center" textRotation="255" shrinkToFit="1"/>
    </xf>
    <xf numFmtId="176" fontId="70" fillId="0" borderId="8" xfId="96" applyNumberFormat="1" applyFont="1" applyBorder="1">
      <alignment vertical="center"/>
    </xf>
    <xf numFmtId="0" fontId="70" fillId="0" borderId="79" xfId="69" applyFont="1" applyBorder="1">
      <alignment vertical="center"/>
    </xf>
    <xf numFmtId="0" fontId="70" fillId="0" borderId="89" xfId="69" applyFont="1" applyBorder="1">
      <alignment vertical="center"/>
    </xf>
    <xf numFmtId="0" fontId="70" fillId="0" borderId="116" xfId="69" applyFont="1" applyBorder="1">
      <alignment vertical="center"/>
    </xf>
    <xf numFmtId="0" fontId="70" fillId="0" borderId="114" xfId="69" applyFont="1" applyBorder="1" applyAlignment="1">
      <alignment horizontal="center" vertical="center"/>
    </xf>
    <xf numFmtId="193" fontId="70" fillId="0" borderId="1" xfId="69" applyNumberFormat="1" applyFont="1" applyBorder="1" applyAlignment="1">
      <alignment horizontal="center" vertical="center" justifyLastLine="1"/>
    </xf>
    <xf numFmtId="0" fontId="70" fillId="0" borderId="7" xfId="0" applyFont="1" applyBorder="1" applyAlignment="1">
      <alignment horizontal="left" vertical="center"/>
    </xf>
    <xf numFmtId="0" fontId="70" fillId="0" borderId="8" xfId="0" applyFont="1" applyBorder="1">
      <alignment vertical="center"/>
    </xf>
    <xf numFmtId="0" fontId="70" fillId="0" borderId="7" xfId="0" applyFont="1" applyBorder="1">
      <alignment vertical="center"/>
    </xf>
    <xf numFmtId="0" fontId="70" fillId="0" borderId="6" xfId="0" applyFont="1" applyBorder="1">
      <alignment vertical="center"/>
    </xf>
    <xf numFmtId="0" fontId="70" fillId="0" borderId="7" xfId="0" applyFont="1" applyBorder="1" applyAlignment="1">
      <alignment horizontal="center" vertical="center" shrinkToFit="1"/>
    </xf>
    <xf numFmtId="0" fontId="71" fillId="0" borderId="7" xfId="0" applyFont="1" applyBorder="1" applyAlignment="1">
      <alignment horizontal="left" vertical="center"/>
    </xf>
    <xf numFmtId="194" fontId="70" fillId="0" borderId="2" xfId="0" applyNumberFormat="1" applyFont="1" applyBorder="1" applyAlignment="1">
      <alignment horizontal="right" vertical="center"/>
    </xf>
    <xf numFmtId="191" fontId="70" fillId="0" borderId="2" xfId="0" applyNumberFormat="1" applyFont="1" applyBorder="1" applyAlignment="1">
      <alignment horizontal="right" vertical="center"/>
    </xf>
    <xf numFmtId="0" fontId="70" fillId="0" borderId="15" xfId="0" applyFont="1" applyBorder="1">
      <alignment vertical="center"/>
    </xf>
    <xf numFmtId="194" fontId="70" fillId="0" borderId="2" xfId="96" applyNumberFormat="1" applyFont="1" applyBorder="1" applyAlignment="1">
      <alignment horizontal="right" vertical="center" indent="1"/>
    </xf>
    <xf numFmtId="0" fontId="107" fillId="0" borderId="265" xfId="69" applyFont="1" applyBorder="1" applyAlignment="1">
      <alignment horizontal="center" vertical="center"/>
    </xf>
    <xf numFmtId="0" fontId="107" fillId="0" borderId="267" xfId="69" applyFont="1" applyBorder="1" applyAlignment="1">
      <alignment vertical="center" shrinkToFit="1"/>
    </xf>
    <xf numFmtId="0" fontId="70" fillId="0" borderId="15" xfId="69" applyFont="1" applyBorder="1" applyAlignment="1">
      <alignment horizontal="center" vertical="center"/>
    </xf>
    <xf numFmtId="0" fontId="70" fillId="0" borderId="7" xfId="69" applyFont="1" applyBorder="1" applyAlignment="1">
      <alignment horizontal="left" vertical="center" indent="1"/>
    </xf>
    <xf numFmtId="0" fontId="70" fillId="0" borderId="13" xfId="69" applyFont="1" applyBorder="1" applyAlignment="1">
      <alignment horizontal="left" vertical="center" indent="1"/>
    </xf>
    <xf numFmtId="0" fontId="70" fillId="0" borderId="277" xfId="69" applyFont="1" applyBorder="1" applyAlignment="1">
      <alignment horizontal="center" vertical="center" wrapText="1"/>
    </xf>
    <xf numFmtId="0" fontId="70" fillId="0" borderId="2" xfId="83" applyFont="1" applyBorder="1" applyAlignment="1">
      <alignment horizontal="center" vertical="center" shrinkToFit="1"/>
    </xf>
    <xf numFmtId="0" fontId="70" fillId="0" borderId="2" xfId="83" applyFont="1" applyBorder="1" applyAlignment="1">
      <alignment vertical="center" wrapText="1"/>
    </xf>
    <xf numFmtId="0" fontId="79" fillId="0" borderId="2" xfId="83" applyFont="1" applyBorder="1" applyAlignment="1">
      <alignment horizontal="center" vertical="center"/>
    </xf>
    <xf numFmtId="194" fontId="87" fillId="0" borderId="2" xfId="69" applyNumberFormat="1" applyFont="1" applyBorder="1" applyAlignment="1">
      <alignment horizontal="center" vertical="center"/>
    </xf>
    <xf numFmtId="194" fontId="87" fillId="0" borderId="2" xfId="69" applyNumberFormat="1" applyFont="1" applyBorder="1" applyAlignment="1">
      <alignment horizontal="center" vertical="center" wrapText="1"/>
    </xf>
    <xf numFmtId="194" fontId="70" fillId="0" borderId="2" xfId="79" applyNumberFormat="1" applyFont="1" applyBorder="1" applyAlignment="1">
      <alignment horizontal="right" vertical="center" indent="1"/>
    </xf>
    <xf numFmtId="0" fontId="70" fillId="0" borderId="13" xfId="83" applyFont="1" applyBorder="1" applyAlignment="1">
      <alignment horizontal="center" vertical="center"/>
    </xf>
    <xf numFmtId="183" fontId="70" fillId="0" borderId="6" xfId="83" applyNumberFormat="1" applyFont="1" applyBorder="1" applyAlignment="1">
      <alignment horizontal="right" vertical="center"/>
    </xf>
    <xf numFmtId="0" fontId="7" fillId="0" borderId="9" xfId="102" applyBorder="1" applyAlignment="1">
      <alignment horizontal="center" vertical="center"/>
    </xf>
    <xf numFmtId="0" fontId="20" fillId="0" borderId="91" xfId="69" applyFont="1" applyBorder="1" applyAlignment="1">
      <alignment horizontal="center" vertical="center"/>
    </xf>
    <xf numFmtId="0" fontId="7" fillId="0" borderId="91" xfId="69" applyBorder="1" applyAlignment="1">
      <alignment horizontal="center" vertical="center"/>
    </xf>
    <xf numFmtId="0" fontId="14" fillId="0" borderId="2" xfId="69" applyFont="1" applyBorder="1" applyAlignment="1">
      <alignment horizontal="center" vertical="center" wrapText="1"/>
    </xf>
    <xf numFmtId="0" fontId="22" fillId="0" borderId="117" xfId="67" applyFont="1" applyBorder="1" applyAlignment="1" applyProtection="1">
      <alignment horizontal="center" vertical="center" wrapText="1"/>
      <protection locked="0"/>
    </xf>
    <xf numFmtId="0" fontId="22" fillId="0" borderId="114" xfId="67" applyFont="1" applyBorder="1" applyAlignment="1" applyProtection="1">
      <alignment horizontal="center" vertical="center" wrapText="1"/>
      <protection locked="0"/>
    </xf>
    <xf numFmtId="49" fontId="22" fillId="0" borderId="115" xfId="67" applyNumberFormat="1" applyFont="1" applyBorder="1" applyAlignment="1" applyProtection="1">
      <alignment horizontal="center" vertical="center" wrapText="1"/>
      <protection locked="0"/>
    </xf>
    <xf numFmtId="49" fontId="22" fillId="0" borderId="60" xfId="67" applyNumberFormat="1" applyFont="1" applyBorder="1" applyAlignment="1" applyProtection="1">
      <alignment horizontal="center" vertical="center" wrapText="1"/>
      <protection locked="0"/>
    </xf>
    <xf numFmtId="0" fontId="47" fillId="0" borderId="87" xfId="80" applyFont="1" applyBorder="1" applyAlignment="1">
      <alignment horizontal="center" vertical="center"/>
    </xf>
    <xf numFmtId="0" fontId="70" fillId="33" borderId="0" xfId="86" applyFont="1" applyFill="1"/>
    <xf numFmtId="0" fontId="79" fillId="0" borderId="94" xfId="86" applyFont="1" applyBorder="1"/>
    <xf numFmtId="0" fontId="10" fillId="0" borderId="87" xfId="91" applyFont="1" applyBorder="1" applyAlignment="1" applyProtection="1">
      <alignment horizontal="center" vertical="center"/>
      <protection locked="0"/>
    </xf>
    <xf numFmtId="0" fontId="56" fillId="0" borderId="8" xfId="89" applyFont="1" applyBorder="1" applyAlignment="1" applyProtection="1">
      <alignment vertical="center"/>
      <protection locked="0"/>
    </xf>
    <xf numFmtId="0" fontId="56" fillId="43" borderId="2" xfId="89" applyFont="1" applyFill="1" applyBorder="1" applyAlignment="1" applyProtection="1">
      <alignment vertical="center"/>
      <protection locked="0"/>
    </xf>
    <xf numFmtId="0" fontId="47" fillId="0" borderId="17" xfId="80" applyFont="1" applyBorder="1">
      <alignment vertical="center"/>
    </xf>
    <xf numFmtId="0" fontId="7" fillId="0" borderId="0" xfId="80" quotePrefix="1">
      <alignment vertical="center"/>
    </xf>
    <xf numFmtId="0" fontId="47" fillId="0" borderId="14" xfId="80" applyFont="1" applyBorder="1">
      <alignment vertical="center"/>
    </xf>
    <xf numFmtId="0" fontId="47" fillId="0" borderId="86" xfId="80" applyFont="1" applyBorder="1">
      <alignment vertical="center"/>
    </xf>
    <xf numFmtId="0" fontId="47" fillId="0" borderId="88" xfId="80" applyFont="1" applyBorder="1">
      <alignment vertical="center"/>
    </xf>
    <xf numFmtId="0" fontId="150" fillId="0" borderId="0" xfId="80" applyFont="1" applyAlignment="1">
      <alignment horizontal="right" vertical="center"/>
    </xf>
    <xf numFmtId="0" fontId="7" fillId="0" borderId="258" xfId="0" applyFont="1" applyBorder="1" applyAlignment="1">
      <alignment vertical="center" wrapText="1"/>
    </xf>
    <xf numFmtId="49" fontId="74" fillId="0" borderId="284" xfId="88" applyNumberFormat="1" applyFont="1" applyBorder="1" applyAlignment="1" applyProtection="1">
      <alignment horizontal="center" vertical="center"/>
      <protection locked="0"/>
    </xf>
    <xf numFmtId="0" fontId="171" fillId="0" borderId="13" xfId="2" applyFont="1" applyBorder="1" applyAlignment="1">
      <alignment wrapText="1"/>
    </xf>
    <xf numFmtId="0" fontId="70" fillId="0" borderId="285" xfId="69" applyFont="1" applyBorder="1" applyAlignment="1">
      <alignment horizontal="center" vertical="center" wrapText="1"/>
    </xf>
    <xf numFmtId="0" fontId="70" fillId="0" borderId="286" xfId="69" applyFont="1" applyBorder="1" applyAlignment="1">
      <alignment horizontal="center" vertical="center" wrapText="1"/>
    </xf>
    <xf numFmtId="0" fontId="70" fillId="0" borderId="287" xfId="69" applyFont="1" applyBorder="1" applyAlignment="1">
      <alignment horizontal="center" vertical="center" wrapText="1"/>
    </xf>
    <xf numFmtId="0" fontId="70" fillId="0" borderId="288" xfId="69" applyFont="1" applyBorder="1" applyAlignment="1">
      <alignment horizontal="center" vertical="center" wrapText="1"/>
    </xf>
    <xf numFmtId="0" fontId="70" fillId="0" borderId="289" xfId="69" applyFont="1" applyBorder="1" applyAlignment="1">
      <alignment horizontal="center" vertical="center" wrapText="1"/>
    </xf>
    <xf numFmtId="0" fontId="70" fillId="0" borderId="290" xfId="69" applyFont="1" applyBorder="1" applyAlignment="1">
      <alignment horizontal="center" vertical="center" wrapText="1"/>
    </xf>
    <xf numFmtId="0" fontId="50" fillId="0" borderId="0" xfId="87" applyFont="1" applyAlignment="1">
      <alignment horizontal="left" vertical="center" wrapText="1"/>
    </xf>
    <xf numFmtId="0" fontId="50" fillId="0" borderId="13" xfId="0" applyFont="1" applyBorder="1">
      <alignment vertical="center"/>
    </xf>
    <xf numFmtId="0" fontId="50" fillId="0" borderId="13" xfId="87" applyFont="1" applyBorder="1">
      <alignment vertical="center"/>
    </xf>
    <xf numFmtId="0" fontId="50" fillId="0" borderId="107" xfId="87" applyFont="1" applyBorder="1" applyAlignment="1">
      <alignment horizontal="left" vertical="center" wrapText="1"/>
    </xf>
    <xf numFmtId="0" fontId="50" fillId="0" borderId="264" xfId="87" applyFont="1" applyBorder="1" applyAlignment="1">
      <alignment horizontal="left" vertical="center" wrapText="1"/>
    </xf>
    <xf numFmtId="0" fontId="50" fillId="0" borderId="125" xfId="0" applyFont="1" applyBorder="1">
      <alignment vertical="center"/>
    </xf>
    <xf numFmtId="0" fontId="50" fillId="0" borderId="119" xfId="0" applyFont="1" applyBorder="1">
      <alignment vertical="center"/>
    </xf>
    <xf numFmtId="0" fontId="101" fillId="0" borderId="0" xfId="104" applyFont="1"/>
    <xf numFmtId="0" fontId="101" fillId="0" borderId="13" xfId="104" applyFont="1" applyBorder="1"/>
    <xf numFmtId="0" fontId="101" fillId="0" borderId="15" xfId="104" applyFont="1" applyBorder="1"/>
    <xf numFmtId="0" fontId="101" fillId="0" borderId="8" xfId="104" applyFont="1" applyBorder="1"/>
    <xf numFmtId="0" fontId="101" fillId="0" borderId="7" xfId="104" applyFont="1" applyBorder="1"/>
    <xf numFmtId="0" fontId="101" fillId="0" borderId="11" xfId="104" applyFont="1" applyBorder="1"/>
    <xf numFmtId="0" fontId="101" fillId="0" borderId="10" xfId="104" applyFont="1" applyBorder="1"/>
    <xf numFmtId="0" fontId="101" fillId="0" borderId="6" xfId="104" applyFont="1" applyBorder="1"/>
    <xf numFmtId="0" fontId="132" fillId="0" borderId="15" xfId="104" applyFont="1" applyBorder="1"/>
    <xf numFmtId="0" fontId="101" fillId="0" borderId="17" xfId="104" applyFont="1" applyBorder="1"/>
    <xf numFmtId="0" fontId="176" fillId="0" borderId="0" xfId="104" applyFont="1"/>
    <xf numFmtId="0" fontId="101" fillId="0" borderId="11" xfId="104" applyFont="1" applyBorder="1" applyAlignment="1">
      <alignment horizontal="left" vertical="top" wrapText="1"/>
    </xf>
    <xf numFmtId="0" fontId="101" fillId="0" borderId="10" xfId="104" applyFont="1" applyBorder="1" applyAlignment="1">
      <alignment horizontal="left" vertical="top" wrapText="1"/>
    </xf>
    <xf numFmtId="0" fontId="132" fillId="0" borderId="14" xfId="104" applyFont="1" applyBorder="1"/>
    <xf numFmtId="0" fontId="101" fillId="0" borderId="14" xfId="104" applyFont="1" applyBorder="1"/>
    <xf numFmtId="0" fontId="101" fillId="0" borderId="11" xfId="104" applyFont="1" applyBorder="1" applyAlignment="1">
      <alignment vertical="center" wrapText="1"/>
    </xf>
    <xf numFmtId="0" fontId="175" fillId="0" borderId="13" xfId="104" applyFont="1" applyBorder="1"/>
    <xf numFmtId="0" fontId="132" fillId="0" borderId="13" xfId="104" applyFont="1" applyBorder="1"/>
    <xf numFmtId="0" fontId="178" fillId="0" borderId="14" xfId="104" applyFont="1" applyBorder="1"/>
    <xf numFmtId="0" fontId="178" fillId="0" borderId="13" xfId="104" applyFont="1" applyBorder="1"/>
    <xf numFmtId="0" fontId="0" fillId="0" borderId="0" xfId="0" applyAlignment="1">
      <alignment horizontal="center" vertical="center"/>
    </xf>
    <xf numFmtId="0" fontId="0" fillId="0" borderId="0" xfId="0" applyAlignment="1">
      <alignment horizontal="left" vertical="center" wrapText="1"/>
    </xf>
    <xf numFmtId="0" fontId="0" fillId="2" borderId="56" xfId="0" applyFill="1" applyBorder="1" applyAlignment="1">
      <alignment horizontal="center" vertical="top" shrinkToFit="1"/>
    </xf>
    <xf numFmtId="0" fontId="0" fillId="2" borderId="57" xfId="0" applyFill="1" applyBorder="1" applyAlignment="1">
      <alignment horizontal="center" vertical="top" shrinkToFit="1"/>
    </xf>
    <xf numFmtId="0" fontId="0" fillId="2" borderId="58" xfId="0" applyFill="1" applyBorder="1" applyAlignment="1">
      <alignment horizontal="center" vertical="top" shrinkToFit="1"/>
    </xf>
    <xf numFmtId="0" fontId="89" fillId="28" borderId="92" xfId="0" applyFont="1" applyFill="1" applyBorder="1" applyAlignment="1">
      <alignment horizontal="center" vertical="center" shrinkToFit="1"/>
    </xf>
    <xf numFmtId="0" fontId="89" fillId="28" borderId="83" xfId="0" applyFont="1" applyFill="1" applyBorder="1" applyAlignment="1">
      <alignment horizontal="center" vertical="center" shrinkToFit="1"/>
    </xf>
    <xf numFmtId="0" fontId="89" fillId="28" borderId="98" xfId="0" applyFont="1" applyFill="1" applyBorder="1" applyAlignment="1">
      <alignment horizontal="center" vertical="center" shrinkToFit="1"/>
    </xf>
    <xf numFmtId="0" fontId="0" fillId="0" borderId="26" xfId="0" applyBorder="1" applyAlignment="1">
      <alignment horizontal="center" vertical="center" shrinkToFit="1"/>
    </xf>
    <xf numFmtId="0" fontId="0" fillId="0" borderId="7" xfId="0" applyBorder="1" applyAlignment="1">
      <alignment horizontal="center" vertical="center" shrinkToFit="1"/>
    </xf>
    <xf numFmtId="0" fontId="0" fillId="0" borderId="25" xfId="0" applyBorder="1" applyAlignment="1">
      <alignment horizontal="center" vertical="center" shrinkToFit="1"/>
    </xf>
    <xf numFmtId="56" fontId="0" fillId="0" borderId="48" xfId="0" quotePrefix="1" applyNumberFormat="1" applyBorder="1" applyAlignment="1">
      <alignment horizontal="center" vertical="center" shrinkToFit="1"/>
    </xf>
    <xf numFmtId="0" fontId="0" fillId="0" borderId="2" xfId="0" applyBorder="1" applyAlignment="1">
      <alignment horizontal="center" vertical="center" shrinkToFit="1"/>
    </xf>
    <xf numFmtId="0" fontId="0" fillId="0" borderId="29" xfId="0" applyBorder="1" applyAlignment="1">
      <alignment horizontal="center" vertical="center" shrinkToFit="1"/>
    </xf>
    <xf numFmtId="49" fontId="0" fillId="0" borderId="8" xfId="0" applyNumberFormat="1" applyBorder="1" applyAlignment="1">
      <alignment horizontal="right" vertical="center" shrinkToFit="1"/>
    </xf>
    <xf numFmtId="49" fontId="0" fillId="0" borderId="7" xfId="0" applyNumberFormat="1" applyBorder="1" applyAlignment="1">
      <alignment horizontal="right" vertical="center" shrinkToFit="1"/>
    </xf>
    <xf numFmtId="49" fontId="0" fillId="0" borderId="7" xfId="0" applyNumberFormat="1" applyBorder="1" applyAlignment="1">
      <alignment horizontal="left" vertical="center" shrinkToFit="1"/>
    </xf>
    <xf numFmtId="49" fontId="0" fillId="0" borderId="25" xfId="0" applyNumberFormat="1" applyBorder="1" applyAlignment="1">
      <alignment horizontal="left" vertical="center" shrinkToFit="1"/>
    </xf>
    <xf numFmtId="0" fontId="0" fillId="0" borderId="48" xfId="0" applyBorder="1" applyAlignment="1">
      <alignment horizontal="center" vertical="center" shrinkToFit="1"/>
    </xf>
    <xf numFmtId="179" fontId="0" fillId="0" borderId="2" xfId="0" applyNumberFormat="1" applyBorder="1" applyAlignment="1">
      <alignment horizontal="center" vertical="center" shrinkToFit="1"/>
    </xf>
    <xf numFmtId="179" fontId="0" fillId="0" borderId="29" xfId="0" applyNumberFormat="1" applyBorder="1" applyAlignment="1">
      <alignment horizontal="center" vertical="center" shrinkToFit="1"/>
    </xf>
    <xf numFmtId="0" fontId="0" fillId="0" borderId="8" xfId="0" applyBorder="1" applyAlignment="1">
      <alignment horizontal="center" vertical="center" shrinkToFit="1"/>
    </xf>
    <xf numFmtId="0" fontId="0" fillId="0" borderId="6" xfId="0" applyBorder="1" applyAlignment="1">
      <alignment horizontal="center" vertical="center" shrinkToFit="1"/>
    </xf>
    <xf numFmtId="0" fontId="95" fillId="0" borderId="2" xfId="95" applyFill="1" applyBorder="1" applyAlignment="1">
      <alignment horizontal="center" vertical="center" shrinkToFit="1"/>
    </xf>
    <xf numFmtId="0" fontId="95" fillId="0" borderId="8" xfId="95" applyBorder="1" applyAlignment="1">
      <alignment horizontal="center" vertical="center" shrinkToFit="1"/>
    </xf>
    <xf numFmtId="0" fontId="89" fillId="27" borderId="92" xfId="0" applyFont="1" applyFill="1" applyBorder="1" applyAlignment="1">
      <alignment horizontal="center" vertical="center" shrinkToFit="1"/>
    </xf>
    <xf numFmtId="0" fontId="89" fillId="27" borderId="83" xfId="0" applyFont="1" applyFill="1" applyBorder="1" applyAlignment="1">
      <alignment horizontal="center" vertical="center" shrinkToFit="1"/>
    </xf>
    <xf numFmtId="0" fontId="89" fillId="27" borderId="98" xfId="0" applyFont="1" applyFill="1" applyBorder="1" applyAlignment="1">
      <alignment horizontal="center" vertical="center" shrinkToFit="1"/>
    </xf>
    <xf numFmtId="0" fontId="170" fillId="47" borderId="2" xfId="0" quotePrefix="1" applyFont="1" applyFill="1" applyBorder="1" applyAlignment="1" applyProtection="1">
      <alignment horizontal="center" vertical="center" shrinkToFit="1"/>
      <protection hidden="1"/>
    </xf>
    <xf numFmtId="0" fontId="170" fillId="47" borderId="2" xfId="0" applyFont="1" applyFill="1" applyBorder="1" applyAlignment="1" applyProtection="1">
      <alignment horizontal="center" vertical="center" shrinkToFit="1"/>
      <protection hidden="1"/>
    </xf>
    <xf numFmtId="0" fontId="14" fillId="30" borderId="2" xfId="0" applyFont="1" applyFill="1" applyBorder="1" applyAlignment="1">
      <alignment vertical="center" wrapText="1" shrinkToFit="1"/>
    </xf>
    <xf numFmtId="0" fontId="14" fillId="30" borderId="29" xfId="0" applyFont="1" applyFill="1" applyBorder="1" applyAlignment="1">
      <alignment vertical="center" wrapText="1" shrinkToFit="1"/>
    </xf>
    <xf numFmtId="0" fontId="0" fillId="0" borderId="59" xfId="0" applyBorder="1" applyAlignment="1">
      <alignment horizontal="center" vertical="center" shrinkToFit="1"/>
    </xf>
    <xf numFmtId="58" fontId="0" fillId="0" borderId="59" xfId="0" applyNumberFormat="1" applyBorder="1" applyAlignment="1">
      <alignment horizontal="center" vertical="center" shrinkToFit="1"/>
    </xf>
    <xf numFmtId="0" fontId="0" fillId="0" borderId="118" xfId="0" applyBorder="1" applyAlignment="1">
      <alignment horizontal="center" vertical="center" shrinkToFit="1"/>
    </xf>
    <xf numFmtId="0" fontId="0" fillId="29" borderId="2" xfId="0" applyFill="1" applyBorder="1" applyAlignment="1">
      <alignment horizontal="center" vertical="center" shrinkToFit="1"/>
    </xf>
    <xf numFmtId="0" fontId="0" fillId="29" borderId="29" xfId="0" applyFill="1" applyBorder="1" applyAlignment="1">
      <alignment horizontal="center" vertical="center" shrinkToFit="1"/>
    </xf>
    <xf numFmtId="179" fontId="0" fillId="0" borderId="8" xfId="0" applyNumberFormat="1" applyBorder="1" applyAlignment="1">
      <alignment horizontal="center" vertical="center" shrinkToFit="1"/>
    </xf>
    <xf numFmtId="179" fontId="0" fillId="0" borderId="7" xfId="0" applyNumberFormat="1" applyBorder="1" applyAlignment="1">
      <alignment horizontal="center" vertical="center" shrinkToFit="1"/>
    </xf>
    <xf numFmtId="179" fontId="0" fillId="0" borderId="25" xfId="0" applyNumberFormat="1" applyBorder="1" applyAlignment="1">
      <alignment horizontal="center" vertical="center" shrinkToFit="1"/>
    </xf>
    <xf numFmtId="0" fontId="0" fillId="29" borderId="8" xfId="0" applyFill="1" applyBorder="1" applyAlignment="1">
      <alignment horizontal="right" vertical="center" shrinkToFit="1"/>
    </xf>
    <xf numFmtId="0" fontId="0" fillId="29" borderId="7" xfId="0" applyFill="1" applyBorder="1" applyAlignment="1">
      <alignment horizontal="right" vertical="center" shrinkToFit="1"/>
    </xf>
    <xf numFmtId="186" fontId="0" fillId="29" borderId="7" xfId="0" applyNumberFormat="1" applyFill="1" applyBorder="1" applyAlignment="1">
      <alignment horizontal="left" vertical="center" shrinkToFit="1"/>
    </xf>
    <xf numFmtId="186" fontId="0" fillId="29" borderId="25" xfId="0" applyNumberFormat="1" applyFill="1" applyBorder="1" applyAlignment="1">
      <alignment horizontal="left" vertical="center" shrinkToFit="1"/>
    </xf>
    <xf numFmtId="0" fontId="0" fillId="0" borderId="2" xfId="0" applyBorder="1" applyAlignment="1">
      <alignment horizontal="center" vertical="center" wrapText="1" shrinkToFit="1"/>
    </xf>
    <xf numFmtId="0" fontId="0" fillId="0" borderId="48" xfId="0" quotePrefix="1" applyBorder="1" applyAlignment="1">
      <alignment horizontal="center" vertical="center" shrinkToFit="1"/>
    </xf>
    <xf numFmtId="0" fontId="26" fillId="0" borderId="2" xfId="0" applyFont="1" applyBorder="1" applyAlignment="1">
      <alignment horizontal="center" vertical="center" shrinkToFit="1"/>
    </xf>
    <xf numFmtId="49" fontId="0" fillId="0" borderId="2" xfId="0" applyNumberFormat="1" applyBorder="1" applyAlignment="1">
      <alignment horizontal="center" vertical="center" shrinkToFit="1"/>
    </xf>
    <xf numFmtId="49" fontId="0" fillId="0" borderId="29" xfId="0" applyNumberFormat="1" applyBorder="1" applyAlignment="1">
      <alignment horizontal="center" vertical="center" shrinkToFit="1"/>
    </xf>
    <xf numFmtId="49" fontId="95" fillId="0" borderId="2" xfId="95" applyNumberFormat="1" applyFill="1" applyBorder="1" applyAlignment="1">
      <alignment horizontal="center" vertical="center" shrinkToFit="1"/>
    </xf>
    <xf numFmtId="0" fontId="15" fillId="0" borderId="8" xfId="0" applyFont="1" applyBorder="1" applyAlignment="1">
      <alignment horizontal="center" vertical="center" wrapText="1" shrinkToFit="1"/>
    </xf>
    <xf numFmtId="0" fontId="15" fillId="0" borderId="7" xfId="0" applyFont="1" applyBorder="1" applyAlignment="1">
      <alignment horizontal="center" vertical="center" shrinkToFit="1"/>
    </xf>
    <xf numFmtId="0" fontId="15" fillId="0" borderId="6" xfId="0" applyFont="1" applyBorder="1" applyAlignment="1">
      <alignment horizontal="center" vertical="center" shrinkToFit="1"/>
    </xf>
    <xf numFmtId="0" fontId="14" fillId="0" borderId="8" xfId="0" applyFont="1" applyBorder="1" applyAlignment="1">
      <alignment horizontal="right" vertical="center" wrapText="1" shrinkToFit="1"/>
    </xf>
    <xf numFmtId="0" fontId="14" fillId="0" borderId="7" xfId="0" applyFont="1" applyBorder="1" applyAlignment="1">
      <alignment horizontal="right" vertical="center" wrapText="1" shrinkToFit="1"/>
    </xf>
    <xf numFmtId="0" fontId="14" fillId="0" borderId="6" xfId="0" applyFont="1" applyBorder="1" applyAlignment="1">
      <alignment horizontal="right" vertical="center" wrapText="1" shrinkToFit="1"/>
    </xf>
    <xf numFmtId="0" fontId="15" fillId="0" borderId="8" xfId="0" applyFont="1" applyBorder="1" applyAlignment="1">
      <alignment horizontal="right" vertical="center" wrapText="1" shrinkToFit="1"/>
    </xf>
    <xf numFmtId="0" fontId="15" fillId="0" borderId="7" xfId="0" applyFont="1" applyBorder="1" applyAlignment="1">
      <alignment horizontal="right" vertical="center" wrapText="1" shrinkToFit="1"/>
    </xf>
    <xf numFmtId="0" fontId="15" fillId="0" borderId="6" xfId="0" applyFont="1" applyBorder="1" applyAlignment="1">
      <alignment horizontal="right" vertical="center" wrapText="1" shrinkToFit="1"/>
    </xf>
    <xf numFmtId="0" fontId="15" fillId="0" borderId="7"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4" fillId="0" borderId="2" xfId="0" applyFont="1" applyBorder="1" applyAlignment="1">
      <alignment horizontal="right" vertical="center" wrapText="1" shrinkToFit="1"/>
    </xf>
    <xf numFmtId="0" fontId="14" fillId="0" borderId="2" xfId="0" applyFont="1" applyBorder="1" applyAlignment="1">
      <alignment horizontal="right" vertical="center" shrinkToFit="1"/>
    </xf>
    <xf numFmtId="0" fontId="15" fillId="0" borderId="7" xfId="0" applyFont="1" applyBorder="1" applyAlignment="1">
      <alignment horizontal="right" vertical="center" shrinkToFit="1"/>
    </xf>
    <xf numFmtId="0" fontId="15" fillId="0" borderId="6" xfId="0" applyFont="1" applyBorder="1" applyAlignment="1">
      <alignment horizontal="right" vertical="center" shrinkToFit="1"/>
    </xf>
    <xf numFmtId="0" fontId="26" fillId="0" borderId="8"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6" xfId="0" applyFont="1" applyBorder="1" applyAlignment="1">
      <alignment horizontal="center" vertical="center" shrinkToFit="1"/>
    </xf>
    <xf numFmtId="0" fontId="0" fillId="0" borderId="126" xfId="0" quotePrefix="1" applyBorder="1" applyAlignment="1">
      <alignment horizontal="center" vertical="center" shrinkToFit="1"/>
    </xf>
    <xf numFmtId="0" fontId="0" fillId="0" borderId="122" xfId="0" applyBorder="1" applyAlignment="1">
      <alignment horizontal="center" vertical="center" shrinkToFit="1"/>
    </xf>
    <xf numFmtId="0" fontId="26" fillId="0" borderId="86" xfId="0" applyFont="1" applyBorder="1" applyAlignment="1">
      <alignment horizontal="center" vertical="center" shrinkToFit="1"/>
    </xf>
    <xf numFmtId="0" fontId="26" fillId="0" borderId="87" xfId="0" applyFont="1" applyBorder="1" applyAlignment="1">
      <alignment horizontal="center" vertical="center" shrinkToFit="1"/>
    </xf>
    <xf numFmtId="0" fontId="26" fillId="0" borderId="122" xfId="0" applyFont="1" applyBorder="1" applyAlignment="1">
      <alignment horizontal="center" vertical="center" shrinkToFit="1"/>
    </xf>
    <xf numFmtId="0" fontId="0" fillId="0" borderId="26" xfId="0" quotePrefix="1" applyBorder="1" applyAlignment="1">
      <alignment horizontal="center" vertical="center" shrinkToFit="1"/>
    </xf>
    <xf numFmtId="0" fontId="52" fillId="0" borderId="0" xfId="87" applyFont="1" applyAlignment="1">
      <alignment horizontal="center" vertical="center"/>
    </xf>
    <xf numFmtId="0" fontId="53" fillId="0" borderId="0" xfId="69" applyFont="1" applyAlignment="1">
      <alignment horizontal="center" vertical="center"/>
    </xf>
    <xf numFmtId="0" fontId="50" fillId="0" borderId="2" xfId="87" applyFont="1" applyBorder="1" applyAlignment="1">
      <alignment horizontal="center" vertical="center"/>
    </xf>
    <xf numFmtId="0" fontId="50" fillId="0" borderId="8" xfId="87" applyFont="1" applyBorder="1" applyAlignment="1">
      <alignment horizontal="center" vertical="center"/>
    </xf>
    <xf numFmtId="0" fontId="50" fillId="0" borderId="7" xfId="87" applyFont="1" applyBorder="1" applyAlignment="1">
      <alignment horizontal="center" vertical="center"/>
    </xf>
    <xf numFmtId="0" fontId="50" fillId="0" borderId="6" xfId="87" applyFont="1" applyBorder="1" applyAlignment="1">
      <alignment horizontal="center" vertical="center"/>
    </xf>
    <xf numFmtId="0" fontId="95" fillId="0" borderId="0" xfId="95" applyFill="1" applyBorder="1" applyAlignment="1">
      <alignment horizontal="center"/>
    </xf>
    <xf numFmtId="0" fontId="50" fillId="0" borderId="8" xfId="87" applyFont="1" applyBorder="1" applyAlignment="1">
      <alignment horizontal="center" vertical="center" shrinkToFit="1"/>
    </xf>
    <xf numFmtId="0" fontId="50" fillId="0" borderId="7" xfId="87" applyFont="1" applyBorder="1" applyAlignment="1">
      <alignment horizontal="center" vertical="center" shrinkToFit="1"/>
    </xf>
    <xf numFmtId="0" fontId="50" fillId="0" borderId="6" xfId="87" applyFont="1" applyBorder="1" applyAlignment="1">
      <alignment horizontal="center" vertical="center" shrinkToFit="1"/>
    </xf>
    <xf numFmtId="0" fontId="98" fillId="0" borderId="0" xfId="87" applyFont="1" applyAlignment="1">
      <alignment horizontal="right" vertical="center"/>
    </xf>
    <xf numFmtId="0" fontId="50" fillId="0" borderId="17" xfId="87" applyFont="1" applyBorder="1" applyAlignment="1">
      <alignment horizontal="center" vertical="center"/>
    </xf>
    <xf numFmtId="0" fontId="50" fillId="0" borderId="11" xfId="87" applyFont="1" applyBorder="1" applyAlignment="1">
      <alignment horizontal="center" vertical="center"/>
    </xf>
    <xf numFmtId="0" fontId="50" fillId="0" borderId="10" xfId="87" applyFont="1" applyBorder="1" applyAlignment="1">
      <alignment horizontal="center" vertical="center"/>
    </xf>
    <xf numFmtId="0" fontId="50" fillId="0" borderId="0" xfId="87" applyFont="1" applyAlignment="1">
      <alignment horizontal="left" vertical="center" wrapText="1"/>
    </xf>
    <xf numFmtId="0" fontId="50" fillId="0" borderId="14" xfId="0" applyFont="1" applyBorder="1">
      <alignment vertical="center"/>
    </xf>
    <xf numFmtId="0" fontId="50" fillId="0" borderId="13" xfId="0" applyFont="1" applyBorder="1">
      <alignment vertical="center"/>
    </xf>
    <xf numFmtId="0" fontId="50" fillId="0" borderId="15" xfId="0" applyFont="1" applyBorder="1">
      <alignment vertical="center"/>
    </xf>
    <xf numFmtId="0" fontId="50" fillId="0" borderId="16" xfId="0" applyFont="1" applyBorder="1" applyAlignment="1">
      <alignment vertical="center" wrapText="1"/>
    </xf>
    <xf numFmtId="0" fontId="50" fillId="0" borderId="0" xfId="0" applyFont="1">
      <alignment vertical="center"/>
    </xf>
    <xf numFmtId="0" fontId="50" fillId="0" borderId="12" xfId="0" applyFont="1" applyBorder="1">
      <alignment vertical="center"/>
    </xf>
    <xf numFmtId="0" fontId="50" fillId="0" borderId="119" xfId="87" applyFont="1" applyBorder="1" applyAlignment="1">
      <alignment horizontal="left" vertical="center" wrapText="1"/>
    </xf>
    <xf numFmtId="0" fontId="50" fillId="0" borderId="125" xfId="87" applyFont="1" applyBorder="1" applyAlignment="1">
      <alignment horizontal="left" vertical="center" wrapText="1"/>
    </xf>
    <xf numFmtId="0" fontId="50" fillId="0" borderId="120" xfId="87" applyFont="1" applyBorder="1" applyAlignment="1">
      <alignment horizontal="left" vertical="center" wrapText="1"/>
    </xf>
    <xf numFmtId="0" fontId="50" fillId="0" borderId="123" xfId="0" applyFont="1" applyBorder="1">
      <alignment vertical="center"/>
    </xf>
    <xf numFmtId="0" fontId="50" fillId="0" borderId="121" xfId="0" applyFont="1" applyBorder="1">
      <alignment vertical="center"/>
    </xf>
    <xf numFmtId="0" fontId="50" fillId="0" borderId="124" xfId="0" applyFont="1" applyBorder="1">
      <alignment vertical="center"/>
    </xf>
    <xf numFmtId="0" fontId="50" fillId="0" borderId="21" xfId="87" applyFont="1" applyBorder="1" applyAlignment="1">
      <alignment horizontal="center" vertical="center" textRotation="255"/>
    </xf>
    <xf numFmtId="0" fontId="50" fillId="0" borderId="9" xfId="87" applyFont="1" applyBorder="1" applyAlignment="1">
      <alignment horizontal="center" vertical="center" textRotation="255"/>
    </xf>
    <xf numFmtId="0" fontId="50" fillId="0" borderId="1" xfId="87" applyFont="1" applyBorder="1" applyAlignment="1">
      <alignment horizontal="center" vertical="center" textRotation="255"/>
    </xf>
    <xf numFmtId="0" fontId="50" fillId="0" borderId="14" xfId="87" applyFont="1" applyBorder="1">
      <alignment vertical="center"/>
    </xf>
    <xf numFmtId="0" fontId="50" fillId="0" borderId="13" xfId="87" applyFont="1" applyBorder="1">
      <alignment vertical="center"/>
    </xf>
    <xf numFmtId="0" fontId="50" fillId="0" borderId="9" xfId="87" applyFont="1" applyBorder="1" applyAlignment="1">
      <alignment horizontal="center" vertical="center" textRotation="255" shrinkToFit="1"/>
    </xf>
    <xf numFmtId="0" fontId="50" fillId="0" borderId="1" xfId="87" applyFont="1" applyBorder="1" applyAlignment="1">
      <alignment horizontal="center" vertical="center" textRotation="255" shrinkToFit="1"/>
    </xf>
    <xf numFmtId="0" fontId="50" fillId="0" borderId="123" xfId="0" applyFont="1" applyBorder="1" applyAlignment="1">
      <alignment vertical="center" wrapText="1"/>
    </xf>
    <xf numFmtId="0" fontId="50" fillId="0" borderId="121" xfId="0" applyFont="1" applyBorder="1" applyAlignment="1">
      <alignment vertical="center" wrapText="1"/>
    </xf>
    <xf numFmtId="0" fontId="50" fillId="0" borderId="124" xfId="0" applyFont="1" applyBorder="1" applyAlignment="1">
      <alignment vertical="center" wrapText="1"/>
    </xf>
    <xf numFmtId="0" fontId="50" fillId="0" borderId="14" xfId="0" applyFont="1" applyBorder="1" applyAlignment="1">
      <alignment vertical="center" wrapText="1"/>
    </xf>
    <xf numFmtId="0" fontId="50" fillId="0" borderId="13" xfId="0" applyFont="1" applyBorder="1" applyAlignment="1">
      <alignment vertical="center" wrapText="1"/>
    </xf>
    <xf numFmtId="0" fontId="50" fillId="0" borderId="15" xfId="0" applyFont="1" applyBorder="1" applyAlignment="1">
      <alignment vertical="center" wrapText="1"/>
    </xf>
    <xf numFmtId="0" fontId="50" fillId="0" borderId="191" xfId="0" applyFont="1" applyBorder="1">
      <alignment vertical="center"/>
    </xf>
    <xf numFmtId="0" fontId="50" fillId="0" borderId="112" xfId="0" applyFont="1" applyBorder="1">
      <alignment vertical="center"/>
    </xf>
    <xf numFmtId="0" fontId="50" fillId="0" borderId="16" xfId="87" applyFont="1" applyBorder="1" applyAlignment="1">
      <alignment horizontal="center" vertical="center"/>
    </xf>
    <xf numFmtId="0" fontId="50" fillId="0" borderId="0" xfId="87" applyFont="1" applyAlignment="1">
      <alignment horizontal="center" vertical="center"/>
    </xf>
    <xf numFmtId="0" fontId="50" fillId="0" borderId="14" xfId="87" applyFont="1" applyBorder="1" applyAlignment="1">
      <alignment horizontal="center" vertical="center"/>
    </xf>
    <xf numFmtId="0" fontId="50" fillId="0" borderId="13" xfId="87" applyFont="1" applyBorder="1" applyAlignment="1">
      <alignment horizontal="center" vertical="center"/>
    </xf>
    <xf numFmtId="0" fontId="47" fillId="0" borderId="8" xfId="87" applyFont="1" applyBorder="1" applyAlignment="1">
      <alignment horizontal="center" vertical="center"/>
    </xf>
    <xf numFmtId="0" fontId="47" fillId="0" borderId="6" xfId="87" applyFont="1" applyBorder="1" applyAlignment="1">
      <alignment horizontal="center" vertical="center"/>
    </xf>
    <xf numFmtId="0" fontId="53" fillId="0" borderId="8" xfId="87" applyFont="1" applyBorder="1" applyAlignment="1">
      <alignment horizontal="center" vertical="center" shrinkToFit="1"/>
    </xf>
    <xf numFmtId="0" fontId="53" fillId="0" borderId="7" xfId="87" applyFont="1" applyBorder="1" applyAlignment="1">
      <alignment horizontal="center" vertical="center" shrinkToFit="1"/>
    </xf>
    <xf numFmtId="0" fontId="53" fillId="0" borderId="6" xfId="87" applyFont="1" applyBorder="1" applyAlignment="1">
      <alignment horizontal="center" vertical="center" shrinkToFit="1"/>
    </xf>
    <xf numFmtId="0" fontId="95" fillId="0" borderId="123" xfId="95" applyFill="1" applyBorder="1" applyAlignment="1">
      <alignment horizontal="center" vertical="center" shrinkToFit="1"/>
    </xf>
    <xf numFmtId="0" fontId="95" fillId="0" borderId="121" xfId="95" applyFill="1" applyBorder="1" applyAlignment="1">
      <alignment horizontal="center" vertical="center" shrinkToFit="1"/>
    </xf>
    <xf numFmtId="0" fontId="95" fillId="0" borderId="124" xfId="95" applyFill="1" applyBorder="1" applyAlignment="1">
      <alignment horizontal="center" vertical="center" shrinkToFit="1"/>
    </xf>
    <xf numFmtId="0" fontId="161" fillId="0" borderId="17" xfId="95" applyFont="1" applyFill="1" applyBorder="1" applyAlignment="1">
      <alignment horizontal="center" vertical="center" shrinkToFit="1"/>
    </xf>
    <xf numFmtId="0" fontId="161" fillId="0" borderId="11" xfId="95" applyFont="1" applyFill="1" applyBorder="1" applyAlignment="1">
      <alignment horizontal="center" vertical="center" shrinkToFit="1"/>
    </xf>
    <xf numFmtId="0" fontId="161" fillId="0" borderId="10" xfId="95" applyFont="1" applyFill="1" applyBorder="1" applyAlignment="1">
      <alignment horizontal="center" vertical="center" shrinkToFit="1"/>
    </xf>
    <xf numFmtId="0" fontId="161" fillId="0" borderId="119" xfId="95" applyFont="1" applyFill="1" applyBorder="1" applyAlignment="1">
      <alignment horizontal="center" vertical="center" shrinkToFit="1"/>
    </xf>
    <xf numFmtId="0" fontId="161" fillId="0" borderId="125" xfId="95" applyFont="1" applyFill="1" applyBorder="1" applyAlignment="1">
      <alignment horizontal="center" vertical="center" shrinkToFit="1"/>
    </xf>
    <xf numFmtId="0" fontId="161" fillId="0" borderId="120" xfId="95" applyFont="1" applyFill="1" applyBorder="1" applyAlignment="1">
      <alignment horizontal="center" vertical="center" shrinkToFit="1"/>
    </xf>
    <xf numFmtId="0" fontId="95" fillId="0" borderId="95" xfId="95" applyFill="1" applyBorder="1" applyAlignment="1">
      <alignment horizontal="center" vertical="center" shrinkToFit="1"/>
    </xf>
    <xf numFmtId="0" fontId="95" fillId="0" borderId="194" xfId="95" applyFill="1" applyBorder="1" applyAlignment="1">
      <alignment horizontal="center" vertical="center" shrinkToFit="1"/>
    </xf>
    <xf numFmtId="0" fontId="95" fillId="0" borderId="96" xfId="95" applyFill="1" applyBorder="1" applyAlignment="1">
      <alignment horizontal="center" vertical="center" shrinkToFit="1"/>
    </xf>
    <xf numFmtId="0" fontId="50" fillId="0" borderId="293" xfId="87" applyFont="1" applyBorder="1" applyAlignment="1">
      <alignment vertical="center" textRotation="255" wrapText="1"/>
    </xf>
    <xf numFmtId="0" fontId="50" fillId="0" borderId="294" xfId="87" applyFont="1" applyBorder="1" applyAlignment="1">
      <alignment vertical="center" textRotation="255" wrapText="1"/>
    </xf>
    <xf numFmtId="0" fontId="50" fillId="0" borderId="295" xfId="87" applyFont="1" applyBorder="1" applyAlignment="1">
      <alignment vertical="center" textRotation="255" wrapText="1"/>
    </xf>
    <xf numFmtId="0" fontId="99" fillId="0" borderId="119" xfId="95" applyFont="1" applyFill="1" applyBorder="1" applyAlignment="1">
      <alignment horizontal="center" vertical="center" wrapText="1"/>
    </xf>
    <xf numFmtId="0" fontId="99" fillId="0" borderId="125" xfId="95" applyFont="1" applyFill="1" applyBorder="1" applyAlignment="1">
      <alignment horizontal="center" vertical="center" wrapText="1"/>
    </xf>
    <xf numFmtId="0" fontId="99" fillId="0" borderId="120" xfId="95" applyFont="1" applyFill="1" applyBorder="1" applyAlignment="1">
      <alignment horizontal="center" vertical="center" wrapText="1"/>
    </xf>
    <xf numFmtId="0" fontId="11" fillId="0" borderId="291" xfId="95" applyFont="1" applyFill="1" applyBorder="1" applyAlignment="1">
      <alignment vertical="center" textRotation="255" shrinkToFit="1"/>
    </xf>
    <xf numFmtId="0" fontId="11" fillId="0" borderId="292" xfId="95" applyFont="1" applyFill="1" applyBorder="1" applyAlignment="1">
      <alignment vertical="center" textRotation="255" shrinkToFit="1"/>
    </xf>
    <xf numFmtId="0" fontId="173" fillId="0" borderId="125" xfId="95" applyFont="1" applyFill="1" applyBorder="1" applyAlignment="1">
      <alignment horizontal="center" vertical="center" shrinkToFit="1"/>
    </xf>
    <xf numFmtId="0" fontId="173" fillId="0" borderId="120" xfId="95" applyFont="1" applyFill="1" applyBorder="1" applyAlignment="1">
      <alignment horizontal="center" vertical="center" shrinkToFit="1"/>
    </xf>
    <xf numFmtId="0" fontId="162" fillId="0" borderId="91" xfId="87" applyFont="1" applyBorder="1" applyAlignment="1">
      <alignment horizontal="center" vertical="center"/>
    </xf>
    <xf numFmtId="0" fontId="161" fillId="0" borderId="14" xfId="95" applyFont="1" applyBorder="1" applyAlignment="1">
      <alignment horizontal="center" vertical="center" shrinkToFit="1"/>
    </xf>
    <xf numFmtId="0" fontId="161" fillId="0" borderId="13" xfId="95" applyFont="1" applyBorder="1" applyAlignment="1">
      <alignment horizontal="center" vertical="center" shrinkToFit="1"/>
    </xf>
    <xf numFmtId="0" fontId="161" fillId="0" borderId="15" xfId="95" applyFont="1" applyBorder="1" applyAlignment="1">
      <alignment horizontal="center" vertical="center" shrinkToFit="1"/>
    </xf>
    <xf numFmtId="0" fontId="161" fillId="0" borderId="95" xfId="95" applyFont="1" applyFill="1" applyBorder="1" applyAlignment="1">
      <alignment horizontal="center" vertical="center" shrinkToFit="1"/>
    </xf>
    <xf numFmtId="0" fontId="161" fillId="0" borderId="194" xfId="95" applyFont="1" applyFill="1" applyBorder="1" applyAlignment="1">
      <alignment horizontal="center" vertical="center" shrinkToFit="1"/>
    </xf>
    <xf numFmtId="0" fontId="161" fillId="0" borderId="96" xfId="95" applyFont="1" applyFill="1" applyBorder="1" applyAlignment="1">
      <alignment horizontal="center" vertical="center" shrinkToFit="1"/>
    </xf>
    <xf numFmtId="0" fontId="161" fillId="0" borderId="81" xfId="95" applyFont="1" applyFill="1" applyBorder="1" applyAlignment="1">
      <alignment horizontal="center" vertical="center" shrinkToFit="1"/>
    </xf>
    <xf numFmtId="0" fontId="50" fillId="0" borderId="95" xfId="0" applyFont="1" applyBorder="1">
      <alignment vertical="center"/>
    </xf>
    <xf numFmtId="0" fontId="50" fillId="0" borderId="194" xfId="0" applyFont="1" applyBorder="1">
      <alignment vertical="center"/>
    </xf>
    <xf numFmtId="0" fontId="50" fillId="0" borderId="21" xfId="87" applyFont="1" applyBorder="1" applyAlignment="1">
      <alignment horizontal="center" vertical="center"/>
    </xf>
    <xf numFmtId="0" fontId="50" fillId="0" borderId="1" xfId="87" applyFont="1" applyBorder="1" applyAlignment="1">
      <alignment horizontal="center" vertical="center"/>
    </xf>
    <xf numFmtId="0" fontId="50" fillId="0" borderId="0" xfId="87" applyFont="1">
      <alignment vertical="center"/>
    </xf>
    <xf numFmtId="0" fontId="50" fillId="0" borderId="119" xfId="87" applyFont="1" applyBorder="1" applyAlignment="1">
      <alignment vertical="center" wrapText="1"/>
    </xf>
    <xf numFmtId="0" fontId="50" fillId="0" borderId="125" xfId="87" applyFont="1" applyBorder="1" applyAlignment="1">
      <alignment vertical="center" wrapText="1"/>
    </xf>
    <xf numFmtId="0" fontId="50" fillId="0" borderId="120" xfId="87" applyFont="1" applyBorder="1" applyAlignment="1">
      <alignment vertical="center" wrapText="1"/>
    </xf>
    <xf numFmtId="0" fontId="50" fillId="0" borderId="107" xfId="87" applyFont="1" applyBorder="1" applyAlignment="1">
      <alignment horizontal="left" vertical="center" wrapText="1"/>
    </xf>
    <xf numFmtId="0" fontId="50" fillId="0" borderId="264" xfId="87" applyFont="1" applyBorder="1" applyAlignment="1">
      <alignment horizontal="left" vertical="center" wrapText="1"/>
    </xf>
    <xf numFmtId="0" fontId="50" fillId="0" borderId="194" xfId="87" applyFont="1" applyBorder="1" applyAlignment="1">
      <alignment horizontal="left" vertical="center" wrapText="1"/>
    </xf>
    <xf numFmtId="0" fontId="50" fillId="0" borderId="96" xfId="87" applyFont="1" applyBorder="1" applyAlignment="1">
      <alignment horizontal="left" vertical="center" wrapText="1"/>
    </xf>
    <xf numFmtId="0" fontId="50" fillId="0" borderId="190" xfId="87" applyFont="1" applyBorder="1" applyAlignment="1">
      <alignment vertical="center" wrapText="1"/>
    </xf>
    <xf numFmtId="0" fontId="50" fillId="0" borderId="107" xfId="87" applyFont="1" applyBorder="1" applyAlignment="1">
      <alignment vertical="center" wrapText="1"/>
    </xf>
    <xf numFmtId="0" fontId="50" fillId="0" borderId="16" xfId="87" applyFont="1" applyBorder="1" applyAlignment="1">
      <alignment vertical="center" wrapText="1"/>
    </xf>
    <xf numFmtId="0" fontId="50" fillId="0" borderId="0" xfId="87" applyFont="1" applyAlignment="1">
      <alignment vertical="center" wrapText="1"/>
    </xf>
    <xf numFmtId="0" fontId="50" fillId="0" borderId="191" xfId="87" applyFont="1" applyBorder="1" applyAlignment="1">
      <alignment vertical="center" wrapText="1"/>
    </xf>
    <xf numFmtId="0" fontId="50" fillId="0" borderId="112" xfId="87" applyFont="1" applyBorder="1" applyAlignment="1">
      <alignment vertical="center" wrapText="1"/>
    </xf>
    <xf numFmtId="0" fontId="121" fillId="0" borderId="1" xfId="95" applyFont="1" applyFill="1" applyBorder="1" applyAlignment="1">
      <alignment horizontal="center" vertical="center"/>
    </xf>
    <xf numFmtId="0" fontId="121" fillId="0" borderId="123" xfId="95" applyFont="1" applyFill="1" applyBorder="1" applyAlignment="1">
      <alignment horizontal="center" vertical="center"/>
    </xf>
    <xf numFmtId="0" fontId="121" fillId="0" borderId="121" xfId="95" applyFont="1" applyFill="1" applyBorder="1" applyAlignment="1">
      <alignment horizontal="center" vertical="center"/>
    </xf>
    <xf numFmtId="0" fontId="121" fillId="0" borderId="124" xfId="95" applyFont="1" applyFill="1" applyBorder="1" applyAlignment="1">
      <alignment horizontal="center" vertical="center"/>
    </xf>
    <xf numFmtId="0" fontId="162" fillId="0" borderId="1" xfId="87" applyFont="1" applyBorder="1" applyAlignment="1">
      <alignment horizontal="center" vertical="center"/>
    </xf>
    <xf numFmtId="0" fontId="121" fillId="0" borderId="123" xfId="95" applyFont="1" applyFill="1" applyBorder="1" applyAlignment="1">
      <alignment horizontal="center" vertical="center" shrinkToFit="1"/>
    </xf>
    <xf numFmtId="0" fontId="121" fillId="0" borderId="121" xfId="95" applyFont="1" applyFill="1" applyBorder="1" applyAlignment="1">
      <alignment horizontal="center" vertical="center" shrinkToFit="1"/>
    </xf>
    <xf numFmtId="0" fontId="121" fillId="0" borderId="124" xfId="95" applyFont="1" applyFill="1" applyBorder="1" applyAlignment="1">
      <alignment horizontal="center" vertical="center" shrinkToFit="1"/>
    </xf>
    <xf numFmtId="0" fontId="49" fillId="0" borderId="16" xfId="87" applyFont="1" applyBorder="1" applyAlignment="1">
      <alignment horizontal="left" vertical="center" shrinkToFit="1"/>
    </xf>
    <xf numFmtId="0" fontId="49" fillId="0" borderId="0" xfId="87" applyFont="1" applyAlignment="1">
      <alignment horizontal="left" vertical="center" shrinkToFit="1"/>
    </xf>
    <xf numFmtId="0" fontId="49" fillId="0" borderId="12" xfId="87" applyFont="1" applyBorder="1" applyAlignment="1">
      <alignment horizontal="left" vertical="center" shrinkToFit="1"/>
    </xf>
    <xf numFmtId="0" fontId="99" fillId="0" borderId="82" xfId="95" applyFont="1" applyFill="1" applyBorder="1" applyAlignment="1">
      <alignment horizontal="center" vertical="center" wrapText="1"/>
    </xf>
    <xf numFmtId="0" fontId="99" fillId="0" borderId="82" xfId="95" applyFont="1" applyFill="1" applyBorder="1" applyAlignment="1">
      <alignment horizontal="center" vertical="center"/>
    </xf>
    <xf numFmtId="0" fontId="50" fillId="0" borderId="119" xfId="0" applyFont="1" applyBorder="1" applyAlignment="1">
      <alignment vertical="center" wrapText="1"/>
    </xf>
    <xf numFmtId="0" fontId="50" fillId="0" borderId="125" xfId="0" applyFont="1" applyBorder="1" applyAlignment="1">
      <alignment vertical="center" wrapText="1"/>
    </xf>
    <xf numFmtId="0" fontId="162" fillId="0" borderId="82" xfId="87" applyFont="1" applyBorder="1" applyAlignment="1">
      <alignment horizontal="center" vertical="center"/>
    </xf>
    <xf numFmtId="0" fontId="50" fillId="0" borderId="17" xfId="87" applyFont="1" applyBorder="1" applyAlignment="1">
      <alignment vertical="center" wrapText="1"/>
    </xf>
    <xf numFmtId="0" fontId="50" fillId="0" borderId="11" xfId="87" applyFont="1" applyBorder="1" applyAlignment="1">
      <alignment vertical="center" wrapText="1"/>
    </xf>
    <xf numFmtId="0" fontId="122" fillId="0" borderId="21" xfId="95" applyFont="1" applyFill="1" applyBorder="1" applyAlignment="1">
      <alignment horizontal="left" vertical="center"/>
    </xf>
    <xf numFmtId="0" fontId="50" fillId="0" borderId="1" xfId="6" applyFont="1" applyBorder="1" applyAlignment="1">
      <alignment horizontal="center" vertical="center"/>
    </xf>
    <xf numFmtId="0" fontId="96" fillId="0" borderId="119" xfId="87" applyFont="1" applyBorder="1" applyAlignment="1">
      <alignment horizontal="center" vertical="center"/>
    </xf>
    <xf numFmtId="0" fontId="96" fillId="0" borderId="125" xfId="87" applyFont="1" applyBorder="1" applyAlignment="1">
      <alignment horizontal="center" vertical="center"/>
    </xf>
    <xf numFmtId="0" fontId="96" fillId="0" borderId="120" xfId="87" applyFont="1" applyBorder="1" applyAlignment="1">
      <alignment horizontal="center" vertical="center"/>
    </xf>
    <xf numFmtId="0" fontId="121" fillId="0" borderId="9" xfId="95" applyFont="1" applyFill="1" applyBorder="1" applyAlignment="1">
      <alignment horizontal="center" vertical="center" shrinkToFit="1"/>
    </xf>
    <xf numFmtId="0" fontId="50" fillId="0" borderId="119" xfId="0" applyFont="1" applyBorder="1">
      <alignment vertical="center"/>
    </xf>
    <xf numFmtId="0" fontId="50" fillId="0" borderId="125" xfId="0" applyFont="1" applyBorder="1">
      <alignment vertical="center"/>
    </xf>
    <xf numFmtId="0" fontId="121" fillId="0" borderId="82" xfId="95" applyFont="1" applyFill="1" applyBorder="1" applyAlignment="1">
      <alignment horizontal="center" vertical="center"/>
    </xf>
    <xf numFmtId="0" fontId="121" fillId="0" borderId="14" xfId="95" applyFont="1" applyFill="1" applyBorder="1" applyAlignment="1">
      <alignment horizontal="center" vertical="center"/>
    </xf>
    <xf numFmtId="0" fontId="121" fillId="0" borderId="13" xfId="95" applyFont="1" applyFill="1" applyBorder="1" applyAlignment="1">
      <alignment horizontal="center" vertical="center"/>
    </xf>
    <xf numFmtId="0" fontId="121" fillId="0" borderId="15" xfId="95" applyFont="1" applyFill="1" applyBorder="1" applyAlignment="1">
      <alignment horizontal="center" vertical="center"/>
    </xf>
    <xf numFmtId="0" fontId="96" fillId="0" borderId="123" xfId="6" applyFont="1" applyBorder="1" applyAlignment="1">
      <alignment horizontal="center" vertical="center"/>
    </xf>
    <xf numFmtId="0" fontId="96" fillId="0" borderId="121" xfId="6" applyFont="1" applyBorder="1" applyAlignment="1">
      <alignment horizontal="center" vertical="center"/>
    </xf>
    <xf numFmtId="0" fontId="96" fillId="0" borderId="124" xfId="6" applyFont="1" applyBorder="1" applyAlignment="1">
      <alignment horizontal="center" vertical="center"/>
    </xf>
    <xf numFmtId="0" fontId="121" fillId="0" borderId="119" xfId="95" applyFont="1" applyFill="1" applyBorder="1" applyAlignment="1">
      <alignment horizontal="center" vertical="center"/>
    </xf>
    <xf numFmtId="0" fontId="121" fillId="0" borderId="125" xfId="95" applyFont="1" applyFill="1" applyBorder="1" applyAlignment="1">
      <alignment horizontal="center" vertical="center"/>
    </xf>
    <xf numFmtId="0" fontId="121" fillId="0" borderId="120" xfId="95" applyFont="1" applyFill="1" applyBorder="1" applyAlignment="1">
      <alignment horizontal="center" vertical="center"/>
    </xf>
    <xf numFmtId="0" fontId="50" fillId="0" borderId="123" xfId="95" applyFont="1" applyFill="1" applyBorder="1" applyAlignment="1">
      <alignment vertical="center"/>
    </xf>
    <xf numFmtId="0" fontId="50" fillId="0" borderId="121" xfId="95" applyFont="1" applyFill="1" applyBorder="1" applyAlignment="1">
      <alignment vertical="center"/>
    </xf>
    <xf numFmtId="0" fontId="50" fillId="0" borderId="124" xfId="95" applyFont="1" applyFill="1" applyBorder="1" applyAlignment="1">
      <alignment vertical="center"/>
    </xf>
    <xf numFmtId="0" fontId="121" fillId="0" borderId="91" xfId="95" applyFont="1" applyFill="1" applyBorder="1" applyAlignment="1">
      <alignment horizontal="center" vertical="center"/>
    </xf>
    <xf numFmtId="0" fontId="50" fillId="0" borderId="123" xfId="87" applyFont="1" applyBorder="1">
      <alignment vertical="center"/>
    </xf>
    <xf numFmtId="0" fontId="50" fillId="0" borderId="121" xfId="87" applyFont="1" applyBorder="1">
      <alignment vertical="center"/>
    </xf>
    <xf numFmtId="0" fontId="50" fillId="0" borderId="124" xfId="87" applyFont="1" applyBorder="1">
      <alignment vertical="center"/>
    </xf>
    <xf numFmtId="0" fontId="96" fillId="0" borderId="119" xfId="87" applyFont="1" applyBorder="1" applyAlignment="1">
      <alignment horizontal="left" vertical="center"/>
    </xf>
    <xf numFmtId="0" fontId="96" fillId="0" borderId="125" xfId="87" applyFont="1" applyBorder="1" applyAlignment="1">
      <alignment horizontal="left" vertical="center"/>
    </xf>
    <xf numFmtId="0" fontId="96" fillId="0" borderId="120" xfId="87" applyFont="1" applyBorder="1" applyAlignment="1">
      <alignment horizontal="left" vertical="center"/>
    </xf>
    <xf numFmtId="0" fontId="50" fillId="0" borderId="91" xfId="87" applyFont="1" applyBorder="1" applyAlignment="1">
      <alignment horizontal="center" vertical="center"/>
    </xf>
    <xf numFmtId="0" fontId="14" fillId="0" borderId="16" xfId="1" applyFont="1" applyBorder="1" applyAlignment="1">
      <alignment horizontal="left" vertical="center" indent="1" shrinkToFit="1"/>
    </xf>
    <xf numFmtId="0" fontId="14" fillId="0" borderId="0" xfId="1" applyFont="1" applyAlignment="1">
      <alignment horizontal="left" vertical="center" indent="1" shrinkToFit="1"/>
    </xf>
    <xf numFmtId="0" fontId="14" fillId="0" borderId="12" xfId="1" applyFont="1" applyBorder="1" applyAlignment="1">
      <alignment horizontal="left" vertical="center" indent="1" shrinkToFit="1"/>
    </xf>
    <xf numFmtId="0" fontId="14" fillId="0" borderId="8" xfId="1" applyFont="1" applyBorder="1">
      <alignment vertical="center"/>
    </xf>
    <xf numFmtId="0" fontId="14" fillId="0" borderId="7" xfId="1" applyFont="1" applyBorder="1">
      <alignment vertical="center"/>
    </xf>
    <xf numFmtId="0" fontId="14" fillId="0" borderId="6" xfId="1" applyFont="1" applyBorder="1">
      <alignment vertical="center"/>
    </xf>
    <xf numFmtId="58" fontId="14" fillId="0" borderId="17" xfId="1" applyNumberFormat="1" applyFont="1" applyBorder="1" applyAlignment="1">
      <alignment horizontal="left" vertical="center"/>
    </xf>
    <xf numFmtId="0" fontId="14" fillId="0" borderId="11" xfId="1" applyFont="1" applyBorder="1" applyAlignment="1">
      <alignment horizontal="left" vertical="center"/>
    </xf>
    <xf numFmtId="0" fontId="14" fillId="0" borderId="10" xfId="1" applyFont="1" applyBorder="1" applyAlignment="1">
      <alignment horizontal="left" vertical="center"/>
    </xf>
    <xf numFmtId="0" fontId="14" fillId="0" borderId="14" xfId="1" applyFont="1" applyBorder="1" applyAlignment="1">
      <alignment horizontal="left" vertical="center"/>
    </xf>
    <xf numFmtId="0" fontId="14" fillId="0" borderId="13" xfId="1" applyFont="1" applyBorder="1" applyAlignment="1">
      <alignment horizontal="left" vertical="center"/>
    </xf>
    <xf numFmtId="0" fontId="14" fillId="0" borderId="15" xfId="1" applyFont="1" applyBorder="1" applyAlignment="1">
      <alignment horizontal="left" vertical="center"/>
    </xf>
    <xf numFmtId="0" fontId="14" fillId="0" borderId="11" xfId="1" applyFont="1" applyBorder="1" applyAlignment="1">
      <alignment vertical="center" shrinkToFit="1"/>
    </xf>
    <xf numFmtId="0" fontId="14" fillId="0" borderId="10" xfId="1" applyFont="1" applyBorder="1" applyAlignment="1">
      <alignment vertical="center" shrinkToFit="1"/>
    </xf>
    <xf numFmtId="0" fontId="14" fillId="0" borderId="13" xfId="1" applyFont="1" applyBorder="1" applyAlignment="1">
      <alignment vertical="center" shrinkToFit="1"/>
    </xf>
    <xf numFmtId="0" fontId="14" fillId="0" borderId="15" xfId="1" applyFont="1" applyBorder="1" applyAlignment="1">
      <alignment vertical="center" shrinkToFit="1"/>
    </xf>
    <xf numFmtId="49" fontId="14" fillId="0" borderId="14" xfId="1" applyNumberFormat="1" applyFont="1" applyBorder="1" applyAlignment="1">
      <alignment vertical="center" shrinkToFit="1"/>
    </xf>
    <xf numFmtId="49" fontId="14" fillId="0" borderId="8" xfId="1" applyNumberFormat="1" applyFont="1" applyBorder="1" applyAlignment="1">
      <alignment vertical="center" shrinkToFit="1"/>
    </xf>
    <xf numFmtId="0" fontId="14" fillId="0" borderId="7" xfId="1" applyFont="1" applyBorder="1" applyAlignment="1">
      <alignment vertical="center" shrinkToFit="1"/>
    </xf>
    <xf numFmtId="179" fontId="14" fillId="0" borderId="8" xfId="1" applyNumberFormat="1" applyFont="1" applyBorder="1" applyAlignment="1">
      <alignment horizontal="center" vertical="center" shrinkToFit="1"/>
    </xf>
    <xf numFmtId="179" fontId="14" fillId="0" borderId="7" xfId="1" applyNumberFormat="1" applyFont="1" applyBorder="1" applyAlignment="1">
      <alignment horizontal="center" vertical="center" shrinkToFit="1"/>
    </xf>
    <xf numFmtId="179" fontId="14" fillId="0" borderId="6" xfId="1" applyNumberFormat="1" applyFont="1" applyBorder="1" applyAlignment="1">
      <alignment horizontal="center" vertical="center" shrinkToFit="1"/>
    </xf>
    <xf numFmtId="49" fontId="14" fillId="3" borderId="17" xfId="1" applyNumberFormat="1" applyFont="1" applyFill="1" applyBorder="1">
      <alignment vertical="center"/>
    </xf>
    <xf numFmtId="49" fontId="14" fillId="3" borderId="10" xfId="1" applyNumberFormat="1" applyFont="1" applyFill="1" applyBorder="1">
      <alignment vertical="center"/>
    </xf>
    <xf numFmtId="49" fontId="14" fillId="3" borderId="16" xfId="1" applyNumberFormat="1" applyFont="1" applyFill="1" applyBorder="1">
      <alignment vertical="center"/>
    </xf>
    <xf numFmtId="49" fontId="14" fillId="3" borderId="12" xfId="1" applyNumberFormat="1" applyFont="1" applyFill="1" applyBorder="1">
      <alignment vertical="center"/>
    </xf>
    <xf numFmtId="49" fontId="14" fillId="3" borderId="14" xfId="1" applyNumberFormat="1" applyFont="1" applyFill="1" applyBorder="1">
      <alignment vertical="center"/>
    </xf>
    <xf numFmtId="49" fontId="14" fillId="3" borderId="15" xfId="1" applyNumberFormat="1" applyFont="1" applyFill="1" applyBorder="1">
      <alignment vertical="center"/>
    </xf>
    <xf numFmtId="49" fontId="14" fillId="3" borderId="23" xfId="1" applyNumberFormat="1" applyFont="1" applyFill="1" applyBorder="1" applyAlignment="1">
      <alignment vertical="center" shrinkToFit="1"/>
    </xf>
    <xf numFmtId="49" fontId="14" fillId="3" borderId="22" xfId="1" applyNumberFormat="1" applyFont="1" applyFill="1" applyBorder="1" applyAlignment="1">
      <alignment vertical="center" shrinkToFit="1"/>
    </xf>
    <xf numFmtId="49" fontId="14" fillId="3" borderId="11" xfId="1" applyNumberFormat="1" applyFont="1" applyFill="1" applyBorder="1" applyAlignment="1">
      <alignment horizontal="center" vertical="center" wrapText="1" shrinkToFit="1"/>
    </xf>
    <xf numFmtId="49" fontId="14" fillId="3" borderId="13" xfId="1" applyNumberFormat="1" applyFont="1" applyFill="1" applyBorder="1" applyAlignment="1">
      <alignment horizontal="center" vertical="center" wrapText="1" shrinkToFit="1"/>
    </xf>
    <xf numFmtId="49" fontId="11" fillId="3" borderId="2" xfId="1" applyNumberFormat="1" applyFont="1" applyFill="1" applyBorder="1" applyAlignment="1">
      <alignment horizontal="center" vertical="center" wrapText="1" shrinkToFit="1"/>
    </xf>
    <xf numFmtId="49" fontId="14" fillId="0" borderId="17" xfId="1" applyNumberFormat="1" applyFont="1" applyBorder="1" applyAlignment="1">
      <alignment vertical="center" wrapText="1"/>
    </xf>
    <xf numFmtId="49" fontId="14" fillId="0" borderId="10" xfId="1" applyNumberFormat="1" applyFont="1" applyBorder="1" applyAlignment="1">
      <alignment vertical="center" wrapText="1"/>
    </xf>
    <xf numFmtId="49" fontId="14" fillId="0" borderId="14" xfId="1" applyNumberFormat="1" applyFont="1" applyBorder="1" applyAlignment="1">
      <alignment vertical="center" wrapText="1"/>
    </xf>
    <xf numFmtId="49" fontId="14" fillId="0" borderId="15" xfId="1" applyNumberFormat="1" applyFont="1" applyBorder="1" applyAlignment="1">
      <alignment vertical="center" wrapText="1"/>
    </xf>
    <xf numFmtId="49" fontId="14" fillId="3" borderId="19" xfId="1" applyNumberFormat="1" applyFont="1" applyFill="1" applyBorder="1" applyAlignment="1">
      <alignment vertical="center" shrinkToFit="1"/>
    </xf>
    <xf numFmtId="49" fontId="14" fillId="3" borderId="18" xfId="1" applyNumberFormat="1" applyFont="1" applyFill="1" applyBorder="1" applyAlignment="1">
      <alignment vertical="center" shrinkToFit="1"/>
    </xf>
    <xf numFmtId="49" fontId="14" fillId="3" borderId="11" xfId="1" applyNumberFormat="1" applyFont="1" applyFill="1" applyBorder="1" applyAlignment="1">
      <alignment vertical="center" wrapText="1"/>
    </xf>
    <xf numFmtId="49" fontId="14" fillId="3" borderId="10" xfId="1" applyNumberFormat="1" applyFont="1" applyFill="1" applyBorder="1" applyAlignment="1">
      <alignment vertical="center" wrapText="1"/>
    </xf>
    <xf numFmtId="49" fontId="14" fillId="3" borderId="0" xfId="1" applyNumberFormat="1" applyFont="1" applyFill="1" applyAlignment="1">
      <alignment vertical="center" wrapText="1"/>
    </xf>
    <xf numFmtId="49" fontId="14" fillId="3" borderId="12" xfId="1" applyNumberFormat="1" applyFont="1" applyFill="1" applyBorder="1" applyAlignment="1">
      <alignment vertical="center" wrapText="1"/>
    </xf>
    <xf numFmtId="49" fontId="14" fillId="3" borderId="13" xfId="1" applyNumberFormat="1" applyFont="1" applyFill="1" applyBorder="1" applyAlignment="1">
      <alignment vertical="center" wrapText="1"/>
    </xf>
    <xf numFmtId="49" fontId="14" fillId="3" borderId="15" xfId="1" applyNumberFormat="1" applyFont="1" applyFill="1" applyBorder="1" applyAlignment="1">
      <alignment vertical="center" wrapText="1"/>
    </xf>
    <xf numFmtId="49" fontId="14" fillId="0" borderId="8" xfId="1" applyNumberFormat="1" applyFont="1" applyBorder="1" applyAlignment="1">
      <alignment horizontal="center" vertical="center" shrinkToFit="1"/>
    </xf>
    <xf numFmtId="49" fontId="14" fillId="0" borderId="6" xfId="1" applyNumberFormat="1" applyFont="1" applyBorder="1" applyAlignment="1">
      <alignment horizontal="center" vertical="center" shrinkToFit="1"/>
    </xf>
    <xf numFmtId="49" fontId="14" fillId="3" borderId="17" xfId="1" applyNumberFormat="1" applyFont="1" applyFill="1" applyBorder="1" applyAlignment="1">
      <alignment vertical="center" wrapText="1"/>
    </xf>
    <xf numFmtId="49" fontId="14" fillId="3" borderId="16" xfId="1" applyNumberFormat="1" applyFont="1" applyFill="1" applyBorder="1" applyAlignment="1">
      <alignment vertical="center" wrapText="1"/>
    </xf>
    <xf numFmtId="49" fontId="14" fillId="3" borderId="14" xfId="1" applyNumberFormat="1" applyFont="1" applyFill="1" applyBorder="1" applyAlignment="1">
      <alignment vertical="center" wrapText="1"/>
    </xf>
    <xf numFmtId="0" fontId="14" fillId="0" borderId="11" xfId="1" applyFont="1" applyBorder="1" applyAlignment="1">
      <alignment horizontal="center" vertical="center"/>
    </xf>
    <xf numFmtId="0" fontId="14" fillId="0" borderId="14" xfId="1" applyFont="1" applyBorder="1" applyAlignment="1">
      <alignment horizontal="left" vertical="center" indent="1" shrinkToFit="1"/>
    </xf>
    <xf numFmtId="0" fontId="14" fillId="0" borderId="13" xfId="1" applyFont="1" applyBorder="1" applyAlignment="1">
      <alignment horizontal="left" vertical="center" indent="1" shrinkToFit="1"/>
    </xf>
    <xf numFmtId="0" fontId="14" fillId="0" borderId="15" xfId="1" applyFont="1" applyBorder="1" applyAlignment="1">
      <alignment horizontal="left" vertical="center" indent="1" shrinkToFit="1"/>
    </xf>
    <xf numFmtId="0" fontId="19" fillId="4" borderId="8" xfId="1" applyFont="1" applyFill="1" applyBorder="1" applyAlignment="1">
      <alignment horizontal="center" vertical="center" shrinkToFit="1"/>
    </xf>
    <xf numFmtId="0" fontId="19" fillId="4" borderId="7" xfId="1" applyFont="1" applyFill="1" applyBorder="1" applyAlignment="1">
      <alignment horizontal="center" vertical="center" shrinkToFit="1"/>
    </xf>
    <xf numFmtId="0" fontId="24" fillId="4" borderId="7" xfId="0" applyFont="1" applyFill="1" applyBorder="1" applyAlignment="1">
      <alignment vertical="center" shrinkToFit="1"/>
    </xf>
    <xf numFmtId="0" fontId="24" fillId="4" borderId="6" xfId="0" applyFont="1" applyFill="1" applyBorder="1" applyAlignment="1">
      <alignment vertical="center" shrinkToFit="1"/>
    </xf>
    <xf numFmtId="49" fontId="14" fillId="0" borderId="7" xfId="1" applyNumberFormat="1" applyFont="1" applyBorder="1" applyAlignment="1">
      <alignment horizontal="center" vertical="center" shrinkToFit="1"/>
    </xf>
    <xf numFmtId="49" fontId="7" fillId="0" borderId="0" xfId="1" applyNumberFormat="1" applyFont="1" applyAlignment="1">
      <alignment horizontal="center" vertical="center"/>
    </xf>
    <xf numFmtId="0" fontId="7" fillId="4" borderId="0" xfId="1" applyFont="1" applyFill="1" applyAlignment="1">
      <alignment horizontal="right" vertical="center" wrapText="1"/>
    </xf>
    <xf numFmtId="0" fontId="7" fillId="4" borderId="0" xfId="1" applyFont="1" applyFill="1" applyAlignment="1">
      <alignment horizontal="right" vertical="center"/>
    </xf>
    <xf numFmtId="0" fontId="14" fillId="0" borderId="24" xfId="1" applyFont="1" applyBorder="1" applyAlignment="1">
      <alignment horizontal="left" vertical="center" shrinkToFit="1"/>
    </xf>
    <xf numFmtId="0" fontId="14" fillId="0" borderId="23" xfId="1" applyFont="1" applyBorder="1" applyAlignment="1">
      <alignment horizontal="left" vertical="center" shrinkToFit="1"/>
    </xf>
    <xf numFmtId="0" fontId="14" fillId="0" borderId="22" xfId="1" applyFont="1" applyBorder="1" applyAlignment="1">
      <alignment horizontal="left" vertical="center" shrinkToFit="1"/>
    </xf>
    <xf numFmtId="0" fontId="10" fillId="0" borderId="20" xfId="1" applyFont="1" applyBorder="1" applyAlignment="1">
      <alignment horizontal="left" vertical="center" shrinkToFit="1"/>
    </xf>
    <xf numFmtId="0" fontId="10" fillId="0" borderId="19" xfId="1" applyFont="1" applyBorder="1" applyAlignment="1">
      <alignment horizontal="left" vertical="center" shrinkToFit="1"/>
    </xf>
    <xf numFmtId="0" fontId="10" fillId="0" borderId="18" xfId="1" applyFont="1" applyBorder="1" applyAlignment="1">
      <alignment horizontal="left" vertical="center" shrinkToFit="1"/>
    </xf>
    <xf numFmtId="49" fontId="8" fillId="0" borderId="8" xfId="1" applyNumberFormat="1" applyFont="1" applyBorder="1" applyAlignment="1">
      <alignment horizontal="center" vertical="center"/>
    </xf>
    <xf numFmtId="49" fontId="8" fillId="0" borderId="7" xfId="1" applyNumberFormat="1" applyFont="1" applyBorder="1" applyAlignment="1">
      <alignment horizontal="center" vertical="center"/>
    </xf>
    <xf numFmtId="49" fontId="8" fillId="0" borderId="6" xfId="1" applyNumberFormat="1" applyFont="1" applyBorder="1" applyAlignment="1">
      <alignment horizontal="center" vertical="center"/>
    </xf>
    <xf numFmtId="49" fontId="14" fillId="3" borderId="24" xfId="1" applyNumberFormat="1" applyFont="1" applyFill="1" applyBorder="1" applyAlignment="1">
      <alignment vertical="center" shrinkToFit="1"/>
    </xf>
    <xf numFmtId="49" fontId="14" fillId="3" borderId="20" xfId="1" applyNumberFormat="1" applyFont="1" applyFill="1" applyBorder="1" applyAlignment="1">
      <alignment vertical="center" shrinkToFit="1"/>
    </xf>
    <xf numFmtId="49" fontId="14" fillId="3" borderId="21" xfId="1" applyNumberFormat="1" applyFont="1" applyFill="1" applyBorder="1" applyAlignment="1">
      <alignment horizontal="center" vertical="center" textRotation="255"/>
    </xf>
    <xf numFmtId="49" fontId="14" fillId="3" borderId="9" xfId="1" applyNumberFormat="1" applyFont="1" applyFill="1" applyBorder="1" applyAlignment="1">
      <alignment horizontal="center" vertical="center" textRotation="255"/>
    </xf>
    <xf numFmtId="49" fontId="14" fillId="3" borderId="1" xfId="1" applyNumberFormat="1" applyFont="1" applyFill="1" applyBorder="1" applyAlignment="1">
      <alignment horizontal="center" vertical="center" textRotation="255"/>
    </xf>
    <xf numFmtId="49" fontId="7" fillId="0" borderId="0" xfId="1" applyNumberFormat="1" applyFont="1" applyAlignment="1">
      <alignment horizontal="center" vertical="center" shrinkToFit="1"/>
    </xf>
    <xf numFmtId="49" fontId="19" fillId="4" borderId="8" xfId="1" applyNumberFormat="1" applyFont="1" applyFill="1" applyBorder="1" applyAlignment="1">
      <alignment horizontal="center" vertical="center"/>
    </xf>
    <xf numFmtId="49" fontId="19" fillId="4" borderId="6" xfId="1" applyNumberFormat="1" applyFont="1" applyFill="1" applyBorder="1" applyAlignment="1">
      <alignment horizontal="center" vertical="center"/>
    </xf>
    <xf numFmtId="0" fontId="14" fillId="0" borderId="24" xfId="1" applyFont="1" applyBorder="1" applyAlignment="1">
      <alignment vertical="center" shrinkToFit="1"/>
    </xf>
    <xf numFmtId="0" fontId="14" fillId="0" borderId="23" xfId="1" applyFont="1" applyBorder="1" applyAlignment="1">
      <alignment vertical="center" shrinkToFit="1"/>
    </xf>
    <xf numFmtId="0" fontId="14" fillId="0" borderId="22" xfId="1" applyFont="1" applyBorder="1" applyAlignment="1">
      <alignment vertical="center" shrinkToFit="1"/>
    </xf>
    <xf numFmtId="0" fontId="14" fillId="0" borderId="20" xfId="1" applyFont="1" applyBorder="1" applyAlignment="1">
      <alignment vertical="center" shrinkToFit="1"/>
    </xf>
    <xf numFmtId="0" fontId="14" fillId="0" borderId="19" xfId="1" applyFont="1" applyBorder="1" applyAlignment="1">
      <alignment vertical="center" shrinkToFit="1"/>
    </xf>
    <xf numFmtId="0" fontId="14" fillId="0" borderId="18" xfId="1" applyFont="1" applyBorder="1" applyAlignment="1">
      <alignment vertical="center" shrinkToFit="1"/>
    </xf>
    <xf numFmtId="0" fontId="14" fillId="0" borderId="7" xfId="1" applyFont="1" applyBorder="1" applyAlignment="1">
      <alignment horizontal="center" vertical="center" shrinkToFit="1"/>
    </xf>
    <xf numFmtId="0" fontId="14" fillId="0" borderId="6" xfId="1" applyFont="1" applyBorder="1" applyAlignment="1">
      <alignment horizontal="center" vertical="center" shrinkToFit="1"/>
    </xf>
    <xf numFmtId="49" fontId="19" fillId="4" borderId="21" xfId="1" applyNumberFormat="1" applyFont="1" applyFill="1" applyBorder="1" applyAlignment="1">
      <alignment horizontal="center" vertical="center" shrinkToFit="1"/>
    </xf>
    <xf numFmtId="0" fontId="19" fillId="4" borderId="1" xfId="1" applyFont="1" applyFill="1" applyBorder="1" applyAlignment="1">
      <alignment horizontal="center" vertical="center" shrinkToFit="1"/>
    </xf>
    <xf numFmtId="185" fontId="7" fillId="0" borderId="0" xfId="1" applyNumberFormat="1" applyFont="1" applyAlignment="1">
      <alignment horizontal="center" vertical="center" shrinkToFit="1"/>
    </xf>
    <xf numFmtId="0" fontId="7" fillId="0" borderId="0" xfId="1" applyFont="1" applyAlignment="1">
      <alignment vertical="center" shrinkToFit="1"/>
    </xf>
    <xf numFmtId="49" fontId="19" fillId="3" borderId="17" xfId="1" applyNumberFormat="1" applyFont="1" applyFill="1" applyBorder="1" applyAlignment="1">
      <alignment vertical="center" wrapText="1"/>
    </xf>
    <xf numFmtId="49" fontId="19" fillId="3" borderId="10" xfId="1" applyNumberFormat="1" applyFont="1" applyFill="1" applyBorder="1" applyAlignment="1">
      <alignment vertical="center" wrapText="1"/>
    </xf>
    <xf numFmtId="49" fontId="19" fillId="3" borderId="14" xfId="1" applyNumberFormat="1" applyFont="1" applyFill="1" applyBorder="1" applyAlignment="1">
      <alignment vertical="center" wrapText="1"/>
    </xf>
    <xf numFmtId="49" fontId="19" fillId="3" borderId="15" xfId="1" applyNumberFormat="1" applyFont="1" applyFill="1" applyBorder="1" applyAlignment="1">
      <alignment vertical="center" wrapText="1"/>
    </xf>
    <xf numFmtId="49" fontId="14" fillId="4" borderId="17" xfId="1" applyNumberFormat="1" applyFont="1" applyFill="1" applyBorder="1" applyAlignment="1">
      <alignment horizontal="center" vertical="center"/>
    </xf>
    <xf numFmtId="49" fontId="14" fillId="4" borderId="11" xfId="1" applyNumberFormat="1" applyFont="1" applyFill="1" applyBorder="1" applyAlignment="1">
      <alignment horizontal="center" vertical="center"/>
    </xf>
    <xf numFmtId="49" fontId="14" fillId="4" borderId="10" xfId="1" applyNumberFormat="1" applyFont="1" applyFill="1" applyBorder="1" applyAlignment="1">
      <alignment horizontal="center" vertical="center"/>
    </xf>
    <xf numFmtId="49" fontId="14" fillId="0" borderId="6" xfId="1" applyNumberFormat="1" applyFont="1" applyBorder="1" applyAlignment="1">
      <alignment vertical="center" shrinkToFit="1"/>
    </xf>
    <xf numFmtId="49" fontId="14" fillId="0" borderId="17" xfId="1" applyNumberFormat="1" applyFont="1" applyBorder="1" applyAlignment="1">
      <alignment horizontal="center" vertical="center"/>
    </xf>
    <xf numFmtId="49" fontId="14" fillId="0" borderId="11" xfId="1" applyNumberFormat="1" applyFont="1" applyBorder="1" applyAlignment="1">
      <alignment horizontal="center" vertical="center"/>
    </xf>
    <xf numFmtId="49" fontId="14" fillId="0" borderId="10" xfId="1" applyNumberFormat="1" applyFont="1" applyBorder="1" applyAlignment="1">
      <alignment horizontal="center" vertical="center"/>
    </xf>
    <xf numFmtId="0" fontId="10" fillId="0" borderId="20" xfId="1" applyFont="1" applyBorder="1" applyAlignment="1">
      <alignment vertical="center" shrinkToFit="1"/>
    </xf>
    <xf numFmtId="0" fontId="10" fillId="0" borderId="19" xfId="1" applyFont="1" applyBorder="1" applyAlignment="1">
      <alignment vertical="center" shrinkToFit="1"/>
    </xf>
    <xf numFmtId="0" fontId="10" fillId="0" borderId="18" xfId="1" applyFont="1" applyBorder="1" applyAlignment="1">
      <alignment vertical="center" shrinkToFit="1"/>
    </xf>
    <xf numFmtId="0" fontId="14" fillId="0" borderId="11" xfId="1" applyFont="1" applyBorder="1">
      <alignment vertical="center"/>
    </xf>
    <xf numFmtId="0" fontId="14" fillId="0" borderId="17" xfId="1" applyFont="1" applyBorder="1" applyAlignment="1">
      <alignment vertical="center" shrinkToFit="1"/>
    </xf>
    <xf numFmtId="49" fontId="14" fillId="3" borderId="8" xfId="1" applyNumberFormat="1" applyFont="1" applyFill="1" applyBorder="1" applyAlignment="1">
      <alignment horizontal="center" vertical="center" wrapText="1"/>
    </xf>
    <xf numFmtId="49" fontId="14" fillId="3" borderId="7" xfId="1" applyNumberFormat="1" applyFont="1" applyFill="1" applyBorder="1" applyAlignment="1">
      <alignment horizontal="center" vertical="center" wrapText="1"/>
    </xf>
    <xf numFmtId="49" fontId="14" fillId="3" borderId="6" xfId="1" applyNumberFormat="1" applyFont="1" applyFill="1" applyBorder="1" applyAlignment="1">
      <alignment horizontal="center" vertical="center" wrapText="1"/>
    </xf>
    <xf numFmtId="49" fontId="11" fillId="3" borderId="17" xfId="1" applyNumberFormat="1" applyFont="1" applyFill="1" applyBorder="1" applyAlignment="1">
      <alignment horizontal="center" vertical="center" wrapText="1" shrinkToFit="1"/>
    </xf>
    <xf numFmtId="49" fontId="11" fillId="3" borderId="11" xfId="1" applyNumberFormat="1" applyFont="1" applyFill="1" applyBorder="1" applyAlignment="1">
      <alignment horizontal="center" vertical="center" wrapText="1" shrinkToFit="1"/>
    </xf>
    <xf numFmtId="49" fontId="11" fillId="3" borderId="12" xfId="1" applyNumberFormat="1" applyFont="1" applyFill="1" applyBorder="1" applyAlignment="1">
      <alignment horizontal="center" vertical="center" wrapText="1" shrinkToFit="1"/>
    </xf>
    <xf numFmtId="49" fontId="11" fillId="3" borderId="14" xfId="1" applyNumberFormat="1" applyFont="1" applyFill="1" applyBorder="1" applyAlignment="1">
      <alignment horizontal="center" vertical="center" wrapText="1" shrinkToFit="1"/>
    </xf>
    <xf numFmtId="49" fontId="11" fillId="3" borderId="13" xfId="1" applyNumberFormat="1" applyFont="1" applyFill="1" applyBorder="1" applyAlignment="1">
      <alignment horizontal="center" vertical="center" wrapText="1" shrinkToFit="1"/>
    </xf>
    <xf numFmtId="49" fontId="11" fillId="3" borderId="15" xfId="1" applyNumberFormat="1" applyFont="1" applyFill="1" applyBorder="1" applyAlignment="1">
      <alignment horizontal="center" vertical="center" wrapText="1" shrinkToFit="1"/>
    </xf>
    <xf numFmtId="49" fontId="14" fillId="0" borderId="8" xfId="1" applyNumberFormat="1" applyFont="1" applyBorder="1" applyAlignment="1">
      <alignment horizontal="center" vertical="center"/>
    </xf>
    <xf numFmtId="49" fontId="14" fillId="0" borderId="6" xfId="1" applyNumberFormat="1" applyFont="1" applyBorder="1" applyAlignment="1">
      <alignment horizontal="center" vertical="center"/>
    </xf>
    <xf numFmtId="49" fontId="14" fillId="0" borderId="7" xfId="1" applyNumberFormat="1" applyFont="1" applyBorder="1" applyAlignment="1">
      <alignment vertical="center" shrinkToFit="1"/>
    </xf>
    <xf numFmtId="49" fontId="8" fillId="0" borderId="13" xfId="1" applyNumberFormat="1" applyFont="1" applyBorder="1">
      <alignment vertical="center"/>
    </xf>
    <xf numFmtId="49" fontId="14" fillId="0" borderId="21" xfId="1" applyNumberFormat="1" applyFont="1" applyBorder="1" applyAlignment="1">
      <alignment horizontal="center" vertical="center" textRotation="255" wrapText="1"/>
    </xf>
    <xf numFmtId="49" fontId="14" fillId="0" borderId="9" xfId="1" applyNumberFormat="1" applyFont="1" applyBorder="1" applyAlignment="1">
      <alignment horizontal="center" vertical="center" textRotation="255" wrapText="1"/>
    </xf>
    <xf numFmtId="49" fontId="14" fillId="0" borderId="1" xfId="1" applyNumberFormat="1" applyFont="1" applyBorder="1" applyAlignment="1">
      <alignment horizontal="center" vertical="center" textRotation="255" wrapText="1"/>
    </xf>
    <xf numFmtId="49" fontId="14" fillId="4" borderId="8" xfId="1" applyNumberFormat="1" applyFont="1" applyFill="1" applyBorder="1" applyAlignment="1">
      <alignment vertical="center" shrinkToFit="1"/>
    </xf>
    <xf numFmtId="49" fontId="14" fillId="4" borderId="6" xfId="1" applyNumberFormat="1" applyFont="1" applyFill="1" applyBorder="1" applyAlignment="1">
      <alignment vertical="center" shrinkToFit="1"/>
    </xf>
    <xf numFmtId="49" fontId="8" fillId="0" borderId="8" xfId="1" applyNumberFormat="1" applyFont="1" applyBorder="1" applyAlignment="1">
      <alignment vertical="center" wrapText="1"/>
    </xf>
    <xf numFmtId="49" fontId="8" fillId="0" borderId="7" xfId="1" applyNumberFormat="1" applyFont="1" applyBorder="1" applyAlignment="1">
      <alignment vertical="center" wrapText="1"/>
    </xf>
    <xf numFmtId="49" fontId="8" fillId="0" borderId="6" xfId="1" applyNumberFormat="1" applyFont="1" applyBorder="1" applyAlignment="1">
      <alignment vertical="center" wrapText="1"/>
    </xf>
    <xf numFmtId="49" fontId="11" fillId="0" borderId="6" xfId="1" applyNumberFormat="1" applyFont="1" applyBorder="1" applyAlignment="1">
      <alignment vertical="center" wrapText="1"/>
    </xf>
    <xf numFmtId="49" fontId="11" fillId="0" borderId="11" xfId="1" applyNumberFormat="1" applyFont="1" applyBorder="1" applyAlignment="1">
      <alignment vertical="center" wrapText="1"/>
    </xf>
    <xf numFmtId="49" fontId="11" fillId="0" borderId="0" xfId="1" applyNumberFormat="1" applyFont="1" applyAlignment="1">
      <alignment vertical="center" wrapText="1"/>
    </xf>
    <xf numFmtId="49" fontId="11" fillId="0" borderId="13" xfId="1" applyNumberFormat="1" applyFont="1" applyBorder="1" applyAlignment="1">
      <alignment vertical="center" wrapText="1"/>
    </xf>
    <xf numFmtId="49" fontId="14" fillId="0" borderId="0" xfId="1" applyNumberFormat="1" applyFont="1" applyAlignment="1">
      <alignment horizontal="left" vertical="top" wrapText="1"/>
    </xf>
    <xf numFmtId="49" fontId="14" fillId="0" borderId="0" xfId="1" applyNumberFormat="1" applyFont="1" applyAlignment="1">
      <alignment vertical="top" wrapText="1" shrinkToFit="1"/>
    </xf>
    <xf numFmtId="0" fontId="14" fillId="0" borderId="0" xfId="1" applyFont="1" applyAlignment="1">
      <alignment vertical="top" wrapText="1" shrinkToFit="1"/>
    </xf>
    <xf numFmtId="0" fontId="7" fillId="4" borderId="0" xfId="8" applyFont="1" applyFill="1" applyAlignment="1">
      <alignment horizontal="left" vertical="center"/>
    </xf>
    <xf numFmtId="0" fontId="14" fillId="3" borderId="8" xfId="0" applyFont="1" applyFill="1" applyBorder="1">
      <alignment vertical="center"/>
    </xf>
    <xf numFmtId="0" fontId="14" fillId="3" borderId="7" xfId="0" applyFont="1" applyFill="1" applyBorder="1">
      <alignment vertical="center"/>
    </xf>
    <xf numFmtId="0" fontId="14" fillId="3" borderId="6" xfId="0" applyFont="1" applyFill="1" applyBorder="1">
      <alignment vertical="center"/>
    </xf>
    <xf numFmtId="49" fontId="14" fillId="4" borderId="17" xfId="1" applyNumberFormat="1" applyFont="1" applyFill="1" applyBorder="1">
      <alignment vertical="center"/>
    </xf>
    <xf numFmtId="49" fontId="14" fillId="4" borderId="11" xfId="1" applyNumberFormat="1" applyFont="1" applyFill="1" applyBorder="1">
      <alignment vertical="center"/>
    </xf>
    <xf numFmtId="49" fontId="14" fillId="4" borderId="10" xfId="1" applyNumberFormat="1" applyFont="1" applyFill="1" applyBorder="1">
      <alignment vertical="center"/>
    </xf>
    <xf numFmtId="49" fontId="14" fillId="4" borderId="2" xfId="1" applyNumberFormat="1" applyFont="1" applyFill="1" applyBorder="1" applyAlignment="1">
      <alignment horizontal="center" vertical="center"/>
    </xf>
    <xf numFmtId="0" fontId="11" fillId="3" borderId="2" xfId="1" applyFont="1" applyFill="1" applyBorder="1" applyAlignment="1">
      <alignment horizontal="center" vertical="center" wrapText="1" shrinkToFit="1"/>
    </xf>
    <xf numFmtId="49" fontId="14" fillId="0" borderId="0" xfId="1" applyNumberFormat="1" applyFont="1" applyAlignment="1">
      <alignment vertical="top" wrapText="1"/>
    </xf>
    <xf numFmtId="0" fontId="7" fillId="0" borderId="0" xfId="4" applyAlignment="1">
      <alignment horizontal="right" vertical="center"/>
    </xf>
    <xf numFmtId="0" fontId="7" fillId="0" borderId="0" xfId="4" applyAlignment="1">
      <alignment horizontal="left" vertical="center"/>
    </xf>
    <xf numFmtId="0" fontId="8" fillId="0" borderId="56" xfId="4" applyFont="1" applyBorder="1" applyAlignment="1">
      <alignment horizontal="center" vertical="center"/>
    </xf>
    <xf numFmtId="0" fontId="8" fillId="0" borderId="57" xfId="4" applyFont="1" applyBorder="1" applyAlignment="1">
      <alignment horizontal="center" vertical="center"/>
    </xf>
    <xf numFmtId="0" fontId="7" fillId="2" borderId="57" xfId="4" applyFill="1" applyBorder="1" applyAlignment="1">
      <alignment horizontal="center" vertical="center"/>
    </xf>
    <xf numFmtId="0" fontId="7" fillId="2" borderId="58" xfId="4" applyFill="1" applyBorder="1" applyAlignment="1">
      <alignment horizontal="center" vertical="center"/>
    </xf>
    <xf numFmtId="0" fontId="8" fillId="0" borderId="45" xfId="4" applyFont="1" applyBorder="1" applyAlignment="1">
      <alignment horizontal="center" vertical="center"/>
    </xf>
    <xf numFmtId="0" fontId="8" fillId="0" borderId="44" xfId="4" applyFont="1" applyBorder="1" applyAlignment="1">
      <alignment horizontal="center" vertical="center"/>
    </xf>
    <xf numFmtId="0" fontId="7" fillId="0" borderId="53" xfId="4" applyBorder="1" applyAlignment="1">
      <alignment horizontal="center" vertical="center"/>
    </xf>
    <xf numFmtId="0" fontId="7" fillId="0" borderId="52" xfId="4" applyBorder="1" applyAlignment="1">
      <alignment horizontal="center" vertical="center"/>
    </xf>
    <xf numFmtId="0" fontId="7" fillId="0" borderId="52" xfId="4" applyBorder="1"/>
    <xf numFmtId="0" fontId="7" fillId="0" borderId="60" xfId="4" applyBorder="1"/>
    <xf numFmtId="0" fontId="8" fillId="0" borderId="6" xfId="4" applyFont="1" applyBorder="1" applyAlignment="1">
      <alignment horizontal="center" vertical="center"/>
    </xf>
    <xf numFmtId="0" fontId="8" fillId="0" borderId="2" xfId="4" applyFont="1" applyBorder="1" applyAlignment="1">
      <alignment horizontal="center" vertical="center"/>
    </xf>
    <xf numFmtId="0" fontId="7" fillId="0" borderId="16" xfId="4" applyBorder="1" applyAlignment="1">
      <alignment horizontal="center" vertical="center"/>
    </xf>
    <xf numFmtId="0" fontId="7" fillId="0" borderId="0" xfId="4" applyAlignment="1">
      <alignment horizontal="center" vertical="center"/>
    </xf>
    <xf numFmtId="0" fontId="7" fillId="0" borderId="0" xfId="4"/>
    <xf numFmtId="0" fontId="7" fillId="0" borderId="33" xfId="4" applyBorder="1"/>
    <xf numFmtId="0" fontId="8" fillId="0" borderId="11" xfId="4" applyFont="1" applyBorder="1" applyAlignment="1">
      <alignment horizontal="center" vertical="center"/>
    </xf>
    <xf numFmtId="0" fontId="8" fillId="0" borderId="10" xfId="4" applyFont="1" applyBorder="1" applyAlignment="1">
      <alignment horizontal="center" vertical="center"/>
    </xf>
    <xf numFmtId="0" fontId="8" fillId="0" borderId="0" xfId="4" applyFont="1" applyAlignment="1">
      <alignment horizontal="center" vertical="center"/>
    </xf>
    <xf numFmtId="0" fontId="8" fillId="0" borderId="12" xfId="4" applyFont="1" applyBorder="1" applyAlignment="1">
      <alignment horizontal="center" vertical="center"/>
    </xf>
    <xf numFmtId="0" fontId="8" fillId="0" borderId="13" xfId="4" applyFont="1" applyBorder="1" applyAlignment="1">
      <alignment horizontal="center" vertical="center"/>
    </xf>
    <xf numFmtId="0" fontId="8" fillId="0" borderId="15" xfId="4" applyFont="1" applyBorder="1" applyAlignment="1">
      <alignment horizontal="center" vertical="center"/>
    </xf>
    <xf numFmtId="0" fontId="8" fillId="0" borderId="40" xfId="4" applyFont="1" applyBorder="1" applyAlignment="1">
      <alignment horizontal="left" vertical="top"/>
    </xf>
    <xf numFmtId="0" fontId="7" fillId="0" borderId="2" xfId="4" applyBorder="1" applyAlignment="1">
      <alignment horizontal="center" vertical="center"/>
    </xf>
    <xf numFmtId="0" fontId="7" fillId="0" borderId="21" xfId="4" applyBorder="1" applyAlignment="1">
      <alignment horizontal="center" vertical="center"/>
    </xf>
    <xf numFmtId="0" fontId="8" fillId="0" borderId="21" xfId="4" applyFont="1" applyBorder="1" applyAlignment="1">
      <alignment horizontal="center" vertical="center"/>
    </xf>
    <xf numFmtId="0" fontId="8" fillId="0" borderId="26" xfId="4" applyFont="1" applyBorder="1" applyAlignment="1">
      <alignment horizontal="center" vertical="center" shrinkToFit="1"/>
    </xf>
    <xf numFmtId="0" fontId="8" fillId="0" borderId="7" xfId="4" applyFont="1" applyBorder="1" applyAlignment="1">
      <alignment horizontal="center" vertical="center" shrinkToFit="1"/>
    </xf>
    <xf numFmtId="0" fontId="8" fillId="0" borderId="15" xfId="4" applyFont="1" applyBorder="1" applyAlignment="1">
      <alignment horizontal="center" vertical="center" shrinkToFit="1"/>
    </xf>
    <xf numFmtId="0" fontId="8" fillId="0" borderId="8" xfId="4" applyFont="1" applyBorder="1" applyAlignment="1">
      <alignment horizontal="center" vertical="center"/>
    </xf>
    <xf numFmtId="0" fontId="8" fillId="0" borderId="7" xfId="4" applyFont="1" applyBorder="1" applyAlignment="1">
      <alignment horizontal="center" vertical="center"/>
    </xf>
    <xf numFmtId="0" fontId="7" fillId="0" borderId="7" xfId="4" applyBorder="1"/>
    <xf numFmtId="0" fontId="7" fillId="0" borderId="25" xfId="4" applyBorder="1"/>
    <xf numFmtId="0" fontId="8" fillId="0" borderId="31" xfId="4" applyFont="1" applyBorder="1" applyAlignment="1">
      <alignment horizontal="left" vertical="center" shrinkToFit="1"/>
    </xf>
    <xf numFmtId="0" fontId="7" fillId="0" borderId="10" xfId="4" applyBorder="1" applyAlignment="1">
      <alignment horizontal="left"/>
    </xf>
    <xf numFmtId="0" fontId="8" fillId="0" borderId="16" xfId="4" applyFont="1" applyBorder="1" applyAlignment="1">
      <alignment horizontal="center" vertical="center"/>
    </xf>
    <xf numFmtId="0" fontId="8" fillId="0" borderId="14" xfId="4" applyFont="1" applyBorder="1" applyAlignment="1">
      <alignment horizontal="center" vertical="center"/>
    </xf>
    <xf numFmtId="0" fontId="11" fillId="0" borderId="16" xfId="4" applyFont="1" applyBorder="1" applyAlignment="1">
      <alignment horizontal="left" vertical="top"/>
    </xf>
    <xf numFmtId="0" fontId="11" fillId="0" borderId="0" xfId="4" applyFont="1" applyAlignment="1">
      <alignment horizontal="left" vertical="top"/>
    </xf>
    <xf numFmtId="0" fontId="8" fillId="0" borderId="27" xfId="4" applyFont="1" applyBorder="1" applyAlignment="1">
      <alignment horizontal="left" vertical="top"/>
    </xf>
    <xf numFmtId="0" fontId="8" fillId="0" borderId="15" xfId="4" applyFont="1" applyBorder="1" applyAlignment="1">
      <alignment horizontal="left" vertical="top"/>
    </xf>
    <xf numFmtId="0" fontId="7" fillId="0" borderId="13" xfId="4" applyBorder="1" applyAlignment="1">
      <alignment horizontal="center"/>
    </xf>
    <xf numFmtId="0" fontId="7" fillId="0" borderId="15" xfId="4" applyBorder="1" applyAlignment="1">
      <alignment horizontal="center"/>
    </xf>
    <xf numFmtId="0" fontId="8" fillId="0" borderId="25" xfId="4" applyFont="1" applyBorder="1" applyAlignment="1">
      <alignment horizontal="center" vertical="center"/>
    </xf>
    <xf numFmtId="0" fontId="8" fillId="0" borderId="17" xfId="4" applyFont="1" applyBorder="1" applyAlignment="1">
      <alignment horizontal="center" vertical="center"/>
    </xf>
    <xf numFmtId="0" fontId="8" fillId="0" borderId="8" xfId="4" applyFont="1" applyBorder="1" applyAlignment="1">
      <alignment horizontal="center" vertical="center" shrinkToFit="1"/>
    </xf>
    <xf numFmtId="0" fontId="8" fillId="0" borderId="6" xfId="4" applyFont="1" applyBorder="1" applyAlignment="1">
      <alignment horizontal="center" vertical="center" shrinkToFit="1"/>
    </xf>
    <xf numFmtId="0" fontId="8" fillId="0" borderId="31" xfId="4" applyFont="1" applyBorder="1" applyAlignment="1">
      <alignment horizontal="center" vertical="center"/>
    </xf>
    <xf numFmtId="0" fontId="8" fillId="0" borderId="28" xfId="4" applyFont="1" applyBorder="1" applyAlignment="1">
      <alignment horizontal="center" vertical="center"/>
    </xf>
    <xf numFmtId="0" fontId="8" fillId="0" borderId="2" xfId="4" applyFont="1" applyBorder="1" applyAlignment="1">
      <alignment horizontal="center" vertical="center" shrinkToFit="1"/>
    </xf>
    <xf numFmtId="0" fontId="8" fillId="0" borderId="29" xfId="4" applyFont="1" applyBorder="1" applyAlignment="1">
      <alignment horizontal="center" vertical="center" shrinkToFit="1"/>
    </xf>
    <xf numFmtId="0" fontId="8" fillId="2" borderId="8" xfId="4" applyFont="1" applyFill="1" applyBorder="1" applyAlignment="1">
      <alignment horizontal="center" vertical="center"/>
    </xf>
    <xf numFmtId="0" fontId="8" fillId="2" borderId="7" xfId="4" applyFont="1" applyFill="1" applyBorder="1" applyAlignment="1">
      <alignment horizontal="center" vertical="center"/>
    </xf>
    <xf numFmtId="0" fontId="8" fillId="2" borderId="6" xfId="4" applyFont="1" applyFill="1" applyBorder="1" applyAlignment="1">
      <alignment horizontal="center" vertical="center"/>
    </xf>
    <xf numFmtId="0" fontId="8" fillId="2" borderId="25" xfId="4" applyFont="1" applyFill="1" applyBorder="1" applyAlignment="1">
      <alignment horizontal="center" vertical="center"/>
    </xf>
    <xf numFmtId="0" fontId="8" fillId="0" borderId="8" xfId="5" applyFont="1" applyBorder="1" applyAlignment="1">
      <alignment horizontal="center" vertical="center"/>
    </xf>
    <xf numFmtId="0" fontId="8" fillId="0" borderId="7" xfId="5" applyFont="1" applyBorder="1" applyAlignment="1">
      <alignment horizontal="center" vertical="center"/>
    </xf>
    <xf numFmtId="0" fontId="8" fillId="0" borderId="6" xfId="5" applyFont="1" applyBorder="1" applyAlignment="1">
      <alignment horizontal="center" vertical="center"/>
    </xf>
    <xf numFmtId="0" fontId="8" fillId="2" borderId="17" xfId="4" applyFont="1" applyFill="1" applyBorder="1" applyAlignment="1">
      <alignment horizontal="center" vertical="center"/>
    </xf>
    <xf numFmtId="0" fontId="8" fillId="2" borderId="11" xfId="4" applyFont="1" applyFill="1" applyBorder="1" applyAlignment="1">
      <alignment horizontal="center" vertical="center"/>
    </xf>
    <xf numFmtId="0" fontId="8" fillId="2" borderId="10" xfId="4" applyFont="1" applyFill="1" applyBorder="1" applyAlignment="1">
      <alignment horizontal="center" vertical="center"/>
    </xf>
    <xf numFmtId="0" fontId="8" fillId="2" borderId="21" xfId="4" applyFont="1" applyFill="1" applyBorder="1" applyAlignment="1">
      <alignment horizontal="center" vertical="center"/>
    </xf>
    <xf numFmtId="0" fontId="8" fillId="0" borderId="17" xfId="5" applyFont="1" applyBorder="1" applyAlignment="1">
      <alignment horizontal="center" vertical="center" wrapText="1"/>
    </xf>
    <xf numFmtId="0" fontId="7" fillId="0" borderId="11" xfId="4" applyBorder="1"/>
    <xf numFmtId="0" fontId="7" fillId="0" borderId="10" xfId="4" applyBorder="1"/>
    <xf numFmtId="0" fontId="7" fillId="0" borderId="16" xfId="4" applyBorder="1"/>
    <xf numFmtId="0" fontId="7" fillId="0" borderId="12" xfId="4" applyBorder="1"/>
    <xf numFmtId="0" fontId="7" fillId="0" borderId="14" xfId="4" applyBorder="1"/>
    <xf numFmtId="0" fontId="7" fillId="0" borderId="13" xfId="4" applyBorder="1"/>
    <xf numFmtId="0" fontId="7" fillId="0" borderId="15" xfId="4" applyBorder="1"/>
    <xf numFmtId="0" fontId="7" fillId="0" borderId="7" xfId="4" applyBorder="1" applyAlignment="1">
      <alignment horizontal="center" vertical="center"/>
    </xf>
    <xf numFmtId="0" fontId="7" fillId="0" borderId="25" xfId="4" applyBorder="1" applyAlignment="1">
      <alignment horizontal="center" vertical="center"/>
    </xf>
    <xf numFmtId="0" fontId="8" fillId="0" borderId="1" xfId="5" applyFont="1" applyBorder="1" applyAlignment="1">
      <alignment horizontal="center" vertical="center" wrapText="1"/>
    </xf>
    <xf numFmtId="0" fontId="8" fillId="0" borderId="54" xfId="5" applyFont="1" applyBorder="1" applyAlignment="1">
      <alignment horizontal="center" vertical="center" wrapText="1"/>
    </xf>
    <xf numFmtId="0" fontId="8" fillId="0" borderId="48" xfId="4" applyFont="1" applyBorder="1" applyAlignment="1">
      <alignment horizontal="center" vertical="center"/>
    </xf>
    <xf numFmtId="0" fontId="7" fillId="0" borderId="7" xfId="4" applyBorder="1" applyAlignment="1">
      <alignment vertical="center"/>
    </xf>
    <xf numFmtId="0" fontId="7" fillId="0" borderId="25" xfId="4" applyBorder="1" applyAlignment="1">
      <alignment vertical="center"/>
    </xf>
    <xf numFmtId="0" fontId="8" fillId="0" borderId="2" xfId="4" applyFont="1" applyBorder="1" applyAlignment="1">
      <alignment horizontal="left" vertical="center"/>
    </xf>
    <xf numFmtId="0" fontId="8" fillId="0" borderId="8" xfId="4" applyFont="1" applyBorder="1" applyAlignment="1">
      <alignment horizontal="left" vertical="center"/>
    </xf>
    <xf numFmtId="0" fontId="8" fillId="0" borderId="7" xfId="4" applyFont="1" applyBorder="1" applyAlignment="1">
      <alignment horizontal="left" vertical="center"/>
    </xf>
    <xf numFmtId="0" fontId="8" fillId="0" borderId="2" xfId="3" applyFont="1" applyBorder="1" applyAlignment="1">
      <alignment horizontal="center" vertical="center"/>
    </xf>
    <xf numFmtId="0" fontId="8" fillId="0" borderId="8" xfId="3" applyFont="1" applyBorder="1" applyAlignment="1">
      <alignment horizontal="center" vertical="center"/>
    </xf>
    <xf numFmtId="0" fontId="8" fillId="0" borderId="2" xfId="3" applyFont="1" applyBorder="1" applyAlignment="1">
      <alignment horizontal="center" vertical="center" shrinkToFit="1"/>
    </xf>
    <xf numFmtId="0" fontId="8" fillId="0" borderId="17" xfId="4" applyFont="1" applyBorder="1" applyAlignment="1">
      <alignment horizontal="left" vertical="center"/>
    </xf>
    <xf numFmtId="0" fontId="7" fillId="0" borderId="11" xfId="4" applyBorder="1" applyAlignment="1">
      <alignment horizontal="left" vertical="center"/>
    </xf>
    <xf numFmtId="0" fontId="7" fillId="0" borderId="10" xfId="4" applyBorder="1" applyAlignment="1">
      <alignment horizontal="left" vertical="center"/>
    </xf>
    <xf numFmtId="0" fontId="7" fillId="0" borderId="16" xfId="4" applyBorder="1" applyAlignment="1">
      <alignment horizontal="left" vertical="center"/>
    </xf>
    <xf numFmtId="0" fontId="7" fillId="0" borderId="12" xfId="4" applyBorder="1" applyAlignment="1">
      <alignment horizontal="left" vertical="center"/>
    </xf>
    <xf numFmtId="0" fontId="7" fillId="0" borderId="14" xfId="4" applyBorder="1" applyAlignment="1">
      <alignment horizontal="left" vertical="center"/>
    </xf>
    <xf numFmtId="0" fontId="7" fillId="0" borderId="13" xfId="4" applyBorder="1" applyAlignment="1">
      <alignment horizontal="left" vertical="center"/>
    </xf>
    <xf numFmtId="0" fontId="7" fillId="0" borderId="15" xfId="4" applyBorder="1" applyAlignment="1">
      <alignment horizontal="left" vertical="center"/>
    </xf>
    <xf numFmtId="0" fontId="8" fillId="0" borderId="16" xfId="3" applyFont="1" applyBorder="1" applyAlignment="1">
      <alignment horizontal="center" vertical="center"/>
    </xf>
    <xf numFmtId="0" fontId="8" fillId="0" borderId="12" xfId="3" applyFont="1" applyBorder="1" applyAlignment="1">
      <alignment horizontal="center" vertical="center"/>
    </xf>
    <xf numFmtId="0" fontId="8" fillId="0" borderId="50" xfId="3" applyFont="1" applyBorder="1" applyAlignment="1">
      <alignment horizontal="center" vertical="center"/>
    </xf>
    <xf numFmtId="0" fontId="8" fillId="0" borderId="49" xfId="3" applyFont="1" applyBorder="1" applyAlignment="1">
      <alignment horizontal="center" vertical="center"/>
    </xf>
    <xf numFmtId="0" fontId="8" fillId="0" borderId="1" xfId="3" applyFont="1" applyBorder="1" applyAlignment="1">
      <alignment horizontal="center" vertical="center"/>
    </xf>
    <xf numFmtId="0" fontId="8" fillId="0" borderId="14" xfId="3" applyFont="1" applyBorder="1" applyAlignment="1">
      <alignment horizontal="center" vertical="center"/>
    </xf>
    <xf numFmtId="0" fontId="8" fillId="0" borderId="6" xfId="4" applyFont="1" applyBorder="1" applyAlignment="1">
      <alignment horizontal="left" vertical="center"/>
    </xf>
    <xf numFmtId="0" fontId="8" fillId="0" borderId="6" xfId="3" applyFont="1" applyBorder="1" applyAlignment="1">
      <alignment horizontal="center" vertical="center"/>
    </xf>
    <xf numFmtId="0" fontId="8" fillId="0" borderId="7" xfId="3" applyFont="1" applyBorder="1" applyAlignment="1">
      <alignment horizontal="center" vertical="center"/>
    </xf>
    <xf numFmtId="0" fontId="8" fillId="0" borderId="26" xfId="4" applyFont="1" applyBorder="1" applyAlignment="1">
      <alignment horizontal="center" vertical="center"/>
    </xf>
    <xf numFmtId="0" fontId="7" fillId="0" borderId="6" xfId="4" applyBorder="1" applyAlignment="1">
      <alignment horizontal="center" vertical="center"/>
    </xf>
    <xf numFmtId="0" fontId="8" fillId="0" borderId="1" xfId="4" applyFont="1" applyBorder="1" applyAlignment="1">
      <alignment horizontal="center" vertical="center"/>
    </xf>
    <xf numFmtId="0" fontId="8" fillId="0" borderId="26" xfId="4" applyFont="1" applyBorder="1" applyAlignment="1">
      <alignment horizontal="left" vertical="center" wrapText="1"/>
    </xf>
    <xf numFmtId="0" fontId="7" fillId="0" borderId="6" xfId="4" applyBorder="1" applyAlignment="1">
      <alignment vertical="center"/>
    </xf>
    <xf numFmtId="0" fontId="8" fillId="0" borderId="55" xfId="4" applyFont="1" applyBorder="1" applyAlignment="1">
      <alignment horizontal="center" vertical="center"/>
    </xf>
    <xf numFmtId="0" fontId="8" fillId="0" borderId="59" xfId="4" applyFont="1" applyBorder="1" applyAlignment="1">
      <alignment horizontal="center" vertical="center"/>
    </xf>
    <xf numFmtId="0" fontId="11" fillId="0" borderId="61" xfId="4" applyFont="1" applyBorder="1" applyAlignment="1">
      <alignment horizontal="left" vertical="center" wrapText="1"/>
    </xf>
    <xf numFmtId="0" fontId="11" fillId="0" borderId="47" xfId="4" applyFont="1" applyBorder="1" applyAlignment="1">
      <alignment horizontal="left" vertical="center" wrapText="1"/>
    </xf>
    <xf numFmtId="0" fontId="7" fillId="0" borderId="47" xfId="4" applyBorder="1"/>
    <xf numFmtId="0" fontId="7" fillId="0" borderId="62" xfId="4" applyBorder="1"/>
    <xf numFmtId="0" fontId="7" fillId="0" borderId="2" xfId="4" applyBorder="1" applyAlignment="1">
      <alignment horizontal="left" vertical="center"/>
    </xf>
    <xf numFmtId="0" fontId="8" fillId="0" borderId="17" xfId="4" applyFont="1" applyBorder="1" applyAlignment="1">
      <alignment horizontal="center" vertical="center" shrinkToFit="1"/>
    </xf>
    <xf numFmtId="0" fontId="7" fillId="0" borderId="10" xfId="4" applyBorder="1" applyAlignment="1">
      <alignment horizontal="center" vertical="center" shrinkToFit="1"/>
    </xf>
    <xf numFmtId="0" fontId="8" fillId="0" borderId="0" xfId="4" applyFont="1" applyAlignment="1">
      <alignment horizontal="left" vertical="center"/>
    </xf>
    <xf numFmtId="0" fontId="7" fillId="0" borderId="0" xfId="4" applyAlignment="1">
      <alignment vertical="center"/>
    </xf>
    <xf numFmtId="0" fontId="7" fillId="0" borderId="0" xfId="4" applyAlignment="1">
      <alignment horizontal="center" vertical="center" shrinkToFit="1"/>
    </xf>
    <xf numFmtId="0" fontId="3" fillId="0" borderId="17" xfId="2" applyFont="1" applyBorder="1" applyAlignment="1">
      <alignment horizontal="center" vertical="center"/>
    </xf>
    <xf numFmtId="0" fontId="3" fillId="0" borderId="16" xfId="2" applyFont="1" applyBorder="1" applyAlignment="1">
      <alignment horizontal="center" vertical="center"/>
    </xf>
    <xf numFmtId="0" fontId="3" fillId="0" borderId="14" xfId="2" applyFont="1" applyBorder="1" applyAlignment="1">
      <alignment horizontal="center" vertical="center"/>
    </xf>
    <xf numFmtId="0" fontId="3" fillId="0" borderId="40" xfId="2" applyFont="1" applyBorder="1" applyProtection="1">
      <protection locked="0"/>
    </xf>
    <xf numFmtId="0" fontId="3" fillId="0" borderId="65" xfId="2" applyFont="1" applyBorder="1" applyProtection="1">
      <protection locked="0"/>
    </xf>
    <xf numFmtId="0" fontId="3" fillId="0" borderId="20" xfId="2" applyFont="1" applyBorder="1" applyAlignment="1" applyProtection="1">
      <alignment horizontal="center" vertical="center"/>
      <protection locked="0"/>
    </xf>
    <xf numFmtId="0" fontId="3" fillId="0" borderId="19" xfId="2" applyFont="1" applyBorder="1" applyAlignment="1" applyProtection="1">
      <alignment horizontal="center" vertical="center"/>
      <protection locked="0"/>
    </xf>
    <xf numFmtId="0" fontId="3" fillId="0" borderId="18" xfId="2" applyFont="1" applyBorder="1" applyAlignment="1" applyProtection="1">
      <alignment horizontal="center" vertical="center"/>
      <protection locked="0"/>
    </xf>
    <xf numFmtId="0" fontId="7" fillId="0" borderId="17" xfId="2" applyBorder="1" applyAlignment="1">
      <alignment horizontal="left" vertical="center"/>
    </xf>
    <xf numFmtId="0" fontId="7" fillId="0" borderId="10" xfId="2" applyBorder="1" applyAlignment="1">
      <alignment horizontal="left" vertical="center"/>
    </xf>
    <xf numFmtId="0" fontId="7" fillId="0" borderId="16" xfId="2" applyBorder="1" applyAlignment="1">
      <alignment horizontal="left" vertical="center"/>
    </xf>
    <xf numFmtId="0" fontId="7" fillId="0" borderId="12" xfId="2" applyBorder="1" applyAlignment="1">
      <alignment horizontal="left" vertical="center"/>
    </xf>
    <xf numFmtId="0" fontId="7" fillId="0" borderId="14" xfId="2" applyBorder="1" applyAlignment="1">
      <alignment horizontal="left" vertical="center"/>
    </xf>
    <xf numFmtId="0" fontId="7" fillId="0" borderId="15" xfId="2" applyBorder="1" applyAlignment="1">
      <alignment horizontal="left" vertical="center"/>
    </xf>
    <xf numFmtId="0" fontId="3" fillId="0" borderId="2" xfId="2" applyFont="1" applyBorder="1" applyAlignment="1" applyProtection="1">
      <alignment horizontal="left" vertical="center" wrapText="1"/>
      <protection locked="0"/>
    </xf>
    <xf numFmtId="0" fontId="3" fillId="0" borderId="2" xfId="2" applyFont="1" applyBorder="1" applyAlignment="1">
      <alignment horizontal="center" vertical="center" wrapText="1"/>
    </xf>
    <xf numFmtId="0" fontId="3" fillId="0" borderId="2" xfId="2" applyFont="1" applyBorder="1" applyProtection="1">
      <protection locked="0"/>
    </xf>
    <xf numFmtId="0" fontId="3" fillId="0" borderId="24" xfId="2" applyFont="1" applyBorder="1" applyAlignment="1" applyProtection="1">
      <alignment horizontal="center" vertical="center"/>
      <protection locked="0"/>
    </xf>
    <xf numFmtId="0" fontId="3" fillId="0" borderId="23" xfId="2" applyFont="1" applyBorder="1" applyAlignment="1" applyProtection="1">
      <alignment horizontal="center" vertical="center"/>
      <protection locked="0"/>
    </xf>
    <xf numFmtId="0" fontId="3" fillId="0" borderId="22" xfId="2" applyFont="1" applyBorder="1" applyAlignment="1" applyProtection="1">
      <alignment horizontal="center" vertical="center"/>
      <protection locked="0"/>
    </xf>
    <xf numFmtId="0" fontId="3" fillId="0" borderId="2" xfId="2" applyFont="1" applyBorder="1" applyAlignment="1">
      <alignment horizontal="center" vertical="center"/>
    </xf>
    <xf numFmtId="0" fontId="3" fillId="0" borderId="11" xfId="2" applyFont="1" applyBorder="1" applyAlignment="1" applyProtection="1">
      <alignment horizontal="center"/>
      <protection locked="0"/>
    </xf>
    <xf numFmtId="0" fontId="3" fillId="0" borderId="13" xfId="2" applyFont="1" applyBorder="1" applyAlignment="1" applyProtection="1">
      <alignment horizontal="center"/>
      <protection locked="0"/>
    </xf>
    <xf numFmtId="0" fontId="3" fillId="0" borderId="0" xfId="2" applyFont="1" applyAlignment="1">
      <alignment horizontal="left" vertical="center" wrapText="1"/>
    </xf>
    <xf numFmtId="0" fontId="3" fillId="46" borderId="0" xfId="2" applyFont="1" applyFill="1" applyAlignment="1">
      <alignment horizontal="left" vertical="center" wrapText="1"/>
    </xf>
    <xf numFmtId="0" fontId="3" fillId="4" borderId="0" xfId="2" applyFont="1" applyFill="1" applyAlignment="1">
      <alignment horizontal="left" vertical="center" wrapText="1"/>
    </xf>
    <xf numFmtId="0" fontId="3" fillId="4" borderId="0" xfId="2" applyFont="1" applyFill="1" applyAlignment="1">
      <alignment vertical="center" wrapText="1"/>
    </xf>
    <xf numFmtId="0" fontId="3" fillId="0" borderId="21" xfId="2" applyFont="1" applyBorder="1" applyAlignment="1">
      <alignment horizontal="center" vertical="center" textRotation="255" wrapText="1"/>
    </xf>
    <xf numFmtId="0" fontId="3" fillId="0" borderId="9" xfId="2" applyFont="1" applyBorder="1" applyAlignment="1">
      <alignment horizontal="center" vertical="center" textRotation="255" wrapText="1"/>
    </xf>
    <xf numFmtId="0" fontId="3" fillId="0" borderId="1" xfId="2" applyFont="1" applyBorder="1" applyAlignment="1">
      <alignment horizontal="center" vertical="center" textRotation="255" wrapText="1"/>
    </xf>
    <xf numFmtId="0" fontId="3" fillId="0" borderId="8" xfId="2" applyFont="1" applyBorder="1" applyAlignment="1">
      <alignment horizontal="left" vertical="center" wrapText="1"/>
    </xf>
    <xf numFmtId="0" fontId="3" fillId="0" borderId="6" xfId="2" applyFont="1" applyBorder="1" applyAlignment="1">
      <alignment horizontal="left" vertical="center" wrapText="1"/>
    </xf>
    <xf numFmtId="0" fontId="3" fillId="0" borderId="17" xfId="2" applyFont="1" applyBorder="1" applyAlignment="1" applyProtection="1">
      <alignment horizontal="left" vertical="center"/>
      <protection locked="0"/>
    </xf>
    <xf numFmtId="0" fontId="3" fillId="0" borderId="11" xfId="2" applyFont="1" applyBorder="1" applyAlignment="1" applyProtection="1">
      <alignment horizontal="left" vertical="center"/>
      <protection locked="0"/>
    </xf>
    <xf numFmtId="0" fontId="3" fillId="0" borderId="10" xfId="2" applyFont="1" applyBorder="1" applyAlignment="1" applyProtection="1">
      <alignment horizontal="left" vertical="center"/>
      <protection locked="0"/>
    </xf>
    <xf numFmtId="0" fontId="7" fillId="0" borderId="8" xfId="2" applyBorder="1" applyAlignment="1">
      <alignment horizontal="left" vertical="center"/>
    </xf>
    <xf numFmtId="0" fontId="7" fillId="0" borderId="6" xfId="2" applyBorder="1" applyAlignment="1">
      <alignment horizontal="left" vertical="center"/>
    </xf>
    <xf numFmtId="49" fontId="3" fillId="0" borderId="7" xfId="1" applyNumberFormat="1" applyFont="1" applyBorder="1" applyAlignment="1" applyProtection="1">
      <alignment horizontal="center" vertical="center" shrinkToFit="1"/>
      <protection locked="0"/>
    </xf>
    <xf numFmtId="49" fontId="3" fillId="0" borderId="7" xfId="1" applyNumberFormat="1" applyFont="1" applyBorder="1" applyAlignment="1">
      <alignment horizontal="center" vertical="center" shrinkToFit="1"/>
    </xf>
    <xf numFmtId="49" fontId="3" fillId="0" borderId="6" xfId="1" applyNumberFormat="1" applyFont="1" applyBorder="1" applyAlignment="1" applyProtection="1">
      <alignment horizontal="center" vertical="center" shrinkToFit="1"/>
      <protection locked="0"/>
    </xf>
    <xf numFmtId="0" fontId="3" fillId="0" borderId="8" xfId="2" applyFont="1" applyBorder="1" applyAlignment="1">
      <alignment horizontal="left" vertical="center"/>
    </xf>
    <xf numFmtId="0" fontId="3" fillId="0" borderId="6" xfId="2" applyFont="1" applyBorder="1" applyAlignment="1">
      <alignment horizontal="left" vertical="center"/>
    </xf>
    <xf numFmtId="0" fontId="3" fillId="0" borderId="8" xfId="2" applyFont="1" applyBorder="1" applyAlignment="1">
      <alignment horizontal="center" vertical="center"/>
    </xf>
    <xf numFmtId="0" fontId="3" fillId="0" borderId="7" xfId="2" applyFont="1" applyBorder="1" applyAlignment="1">
      <alignment horizontal="center" vertical="center"/>
    </xf>
    <xf numFmtId="0" fontId="3" fillId="0" borderId="6" xfId="2" applyFont="1" applyBorder="1" applyAlignment="1">
      <alignment horizontal="center" vertical="center"/>
    </xf>
    <xf numFmtId="0" fontId="3" fillId="0" borderId="8" xfId="2" applyFont="1" applyBorder="1" applyAlignment="1" applyProtection="1">
      <alignment horizontal="left" vertical="center"/>
      <protection locked="0"/>
    </xf>
    <xf numFmtId="0" fontId="3" fillId="0" borderId="7" xfId="2" applyFont="1" applyBorder="1" applyAlignment="1" applyProtection="1">
      <alignment horizontal="left" vertical="center"/>
      <protection locked="0"/>
    </xf>
    <xf numFmtId="0" fontId="3" fillId="0" borderId="6" xfId="2" applyFont="1" applyBorder="1" applyAlignment="1" applyProtection="1">
      <alignment horizontal="left" vertical="center"/>
      <protection locked="0"/>
    </xf>
    <xf numFmtId="0" fontId="3" fillId="0" borderId="17" xfId="2" applyFont="1" applyBorder="1" applyAlignment="1">
      <alignment horizontal="left" vertical="center"/>
    </xf>
    <xf numFmtId="0" fontId="3" fillId="0" borderId="11" xfId="2" applyFont="1" applyBorder="1" applyAlignment="1">
      <alignment horizontal="left" vertical="center"/>
    </xf>
    <xf numFmtId="0" fontId="3" fillId="0" borderId="16" xfId="2" applyFont="1" applyBorder="1" applyAlignment="1">
      <alignment horizontal="left" vertical="center"/>
    </xf>
    <xf numFmtId="0" fontId="3" fillId="0" borderId="0" xfId="2" applyFont="1" applyAlignment="1">
      <alignment horizontal="left" vertical="center"/>
    </xf>
    <xf numFmtId="0" fontId="3" fillId="0" borderId="14" xfId="2" applyFont="1" applyBorder="1" applyAlignment="1">
      <alignment horizontal="left" vertical="center"/>
    </xf>
    <xf numFmtId="0" fontId="3" fillId="0" borderId="13" xfId="2" applyFont="1" applyBorder="1" applyAlignment="1">
      <alignment horizontal="left" vertical="center"/>
    </xf>
    <xf numFmtId="0" fontId="3" fillId="0" borderId="17" xfId="5" applyFont="1" applyBorder="1" applyAlignment="1">
      <alignment horizontal="left" vertical="center" wrapText="1"/>
    </xf>
    <xf numFmtId="0" fontId="3" fillId="0" borderId="11" xfId="5" applyFont="1" applyBorder="1" applyAlignment="1">
      <alignment horizontal="left" vertical="center" wrapText="1"/>
    </xf>
    <xf numFmtId="0" fontId="3" fillId="46" borderId="8" xfId="5" applyFont="1" applyFill="1" applyBorder="1" applyAlignment="1">
      <alignment horizontal="center" vertical="center"/>
    </xf>
    <xf numFmtId="0" fontId="3" fillId="46" borderId="7" xfId="5" applyFont="1" applyFill="1" applyBorder="1" applyAlignment="1">
      <alignment horizontal="center" vertical="center"/>
    </xf>
    <xf numFmtId="0" fontId="3" fillId="46" borderId="6" xfId="5" applyFont="1" applyFill="1" applyBorder="1" applyAlignment="1">
      <alignment horizontal="center" vertical="center"/>
    </xf>
    <xf numFmtId="0" fontId="3" fillId="0" borderId="17" xfId="2" applyFont="1" applyBorder="1" applyAlignment="1">
      <alignment horizontal="left" vertical="center" wrapText="1"/>
    </xf>
    <xf numFmtId="0" fontId="3" fillId="0" borderId="10" xfId="2" applyFont="1" applyBorder="1" applyAlignment="1">
      <alignment horizontal="left" vertical="center" wrapText="1"/>
    </xf>
    <xf numFmtId="0" fontId="3" fillId="0" borderId="16" xfId="2" applyFont="1" applyBorder="1" applyAlignment="1">
      <alignment horizontal="left" vertical="center" wrapText="1"/>
    </xf>
    <xf numFmtId="0" fontId="3" fillId="0" borderId="12" xfId="2" applyFont="1" applyBorder="1" applyAlignment="1">
      <alignment horizontal="left" vertical="center" wrapText="1"/>
    </xf>
    <xf numFmtId="0" fontId="3" fillId="0" borderId="14" xfId="2" applyFont="1" applyBorder="1" applyAlignment="1">
      <alignment horizontal="left" vertical="center" wrapText="1"/>
    </xf>
    <xf numFmtId="0" fontId="3" fillId="0" borderId="15" xfId="2" applyFont="1" applyBorder="1" applyAlignment="1">
      <alignment horizontal="left" vertical="center" wrapText="1"/>
    </xf>
    <xf numFmtId="0" fontId="3" fillId="0" borderId="7" xfId="2" applyFont="1" applyBorder="1" applyProtection="1">
      <protection locked="0"/>
    </xf>
    <xf numFmtId="0" fontId="3" fillId="0" borderId="6" xfId="2" applyFont="1" applyBorder="1" applyProtection="1">
      <protection locked="0"/>
    </xf>
    <xf numFmtId="0" fontId="3" fillId="0" borderId="8" xfId="2" applyFont="1" applyBorder="1" applyAlignment="1" applyProtection="1">
      <alignment horizontal="center" vertical="center"/>
      <protection locked="0"/>
    </xf>
    <xf numFmtId="0" fontId="3" fillId="0" borderId="7" xfId="2" applyFont="1" applyBorder="1" applyAlignment="1" applyProtection="1">
      <alignment horizontal="center" vertical="center"/>
      <protection locked="0"/>
    </xf>
    <xf numFmtId="0" fontId="3" fillId="0" borderId="6" xfId="2" applyFont="1" applyBorder="1" applyAlignment="1" applyProtection="1">
      <alignment horizontal="center" vertical="center"/>
      <protection locked="0"/>
    </xf>
    <xf numFmtId="0" fontId="3" fillId="0" borderId="8" xfId="4" applyFont="1" applyBorder="1" applyAlignment="1">
      <alignment horizontal="center" vertical="center" shrinkToFit="1"/>
    </xf>
    <xf numFmtId="0" fontId="3" fillId="0" borderId="7" xfId="4" applyFont="1" applyBorder="1" applyAlignment="1">
      <alignment horizontal="center" vertical="center" shrinkToFit="1"/>
    </xf>
    <xf numFmtId="0" fontId="3" fillId="0" borderId="11" xfId="4" applyFont="1" applyBorder="1" applyAlignment="1">
      <alignment horizontal="center" vertical="center" shrinkToFit="1"/>
    </xf>
    <xf numFmtId="0" fontId="3" fillId="0" borderId="7" xfId="4" applyFont="1" applyBorder="1" applyAlignment="1">
      <alignment horizontal="center" vertical="center"/>
    </xf>
    <xf numFmtId="0" fontId="3" fillId="0" borderId="6" xfId="4" applyFont="1" applyBorder="1" applyAlignment="1">
      <alignment horizontal="center" vertical="center"/>
    </xf>
    <xf numFmtId="0" fontId="3" fillId="0" borderId="8" xfId="4" applyFont="1" applyBorder="1" applyAlignment="1" applyProtection="1">
      <alignment horizontal="center" vertical="center" shrinkToFit="1"/>
      <protection locked="0"/>
    </xf>
    <xf numFmtId="0" fontId="3" fillId="0" borderId="7" xfId="4" applyFont="1" applyBorder="1" applyAlignment="1" applyProtection="1">
      <alignment horizontal="center" vertical="center" shrinkToFit="1"/>
      <protection locked="0"/>
    </xf>
    <xf numFmtId="0" fontId="3" fillId="0" borderId="6" xfId="4" applyFont="1" applyBorder="1" applyAlignment="1" applyProtection="1">
      <alignment horizontal="center" vertical="center" shrinkToFit="1"/>
      <protection locked="0"/>
    </xf>
    <xf numFmtId="0" fontId="6" fillId="0" borderId="17" xfId="2" applyFont="1" applyBorder="1" applyAlignment="1">
      <alignment horizontal="left" vertical="center" wrapText="1" shrinkToFit="1"/>
    </xf>
    <xf numFmtId="0" fontId="6" fillId="0" borderId="11" xfId="2" applyFont="1" applyBorder="1" applyAlignment="1">
      <alignment horizontal="left" vertical="center" wrapText="1" shrinkToFit="1"/>
    </xf>
    <xf numFmtId="0" fontId="6" fillId="0" borderId="16" xfId="2" applyFont="1" applyBorder="1" applyAlignment="1">
      <alignment horizontal="left" vertical="center" wrapText="1" shrinkToFit="1"/>
    </xf>
    <xf numFmtId="0" fontId="6" fillId="0" borderId="0" xfId="2" applyFont="1" applyAlignment="1">
      <alignment horizontal="left" vertical="center" wrapText="1" shrinkToFit="1"/>
    </xf>
    <xf numFmtId="0" fontId="6" fillId="0" borderId="14" xfId="2" applyFont="1" applyBorder="1" applyAlignment="1">
      <alignment horizontal="left" vertical="center" wrapText="1" shrinkToFit="1"/>
    </xf>
    <xf numFmtId="0" fontId="6" fillId="0" borderId="13" xfId="2" applyFont="1" applyBorder="1" applyAlignment="1">
      <alignment horizontal="left" vertical="center" wrapText="1" shrinkToFit="1"/>
    </xf>
    <xf numFmtId="0" fontId="3" fillId="0" borderId="13" xfId="2" applyFont="1" applyBorder="1" applyAlignment="1" applyProtection="1">
      <alignment horizontal="center" vertical="center"/>
      <protection locked="0"/>
    </xf>
    <xf numFmtId="0" fontId="3" fillId="0" borderId="10" xfId="2" applyFont="1" applyBorder="1" applyAlignment="1">
      <alignment vertical="center"/>
    </xf>
    <xf numFmtId="0" fontId="3" fillId="0" borderId="14" xfId="2" applyFont="1" applyBorder="1" applyAlignment="1">
      <alignment vertical="center"/>
    </xf>
    <xf numFmtId="0" fontId="3" fillId="0" borderId="15" xfId="2" applyFont="1" applyBorder="1" applyAlignment="1">
      <alignment vertical="center"/>
    </xf>
    <xf numFmtId="0" fontId="3" fillId="0" borderId="9" xfId="2" applyFont="1" applyBorder="1" applyAlignment="1">
      <alignment horizontal="center" vertical="center" textRotation="255"/>
    </xf>
    <xf numFmtId="0" fontId="3" fillId="0" borderId="1" xfId="2" applyFont="1" applyBorder="1" applyAlignment="1">
      <alignment horizontal="center" vertical="center" textRotation="255"/>
    </xf>
    <xf numFmtId="0" fontId="21" fillId="0" borderId="8" xfId="4" applyFont="1" applyBorder="1" applyAlignment="1">
      <alignment horizontal="left" vertical="center" shrinkToFit="1"/>
    </xf>
    <xf numFmtId="0" fontId="21" fillId="0" borderId="7" xfId="4" applyFont="1" applyBorder="1" applyAlignment="1">
      <alignment horizontal="left" vertical="center" shrinkToFit="1"/>
    </xf>
    <xf numFmtId="0" fontId="21" fillId="0" borderId="6" xfId="4" applyFont="1" applyBorder="1" applyAlignment="1">
      <alignment horizontal="left" vertical="center" shrinkToFit="1"/>
    </xf>
    <xf numFmtId="0" fontId="3" fillId="0" borderId="36" xfId="2" applyFont="1" applyBorder="1" applyAlignment="1" applyProtection="1">
      <alignment horizontal="center" vertical="center"/>
      <protection locked="0"/>
    </xf>
    <xf numFmtId="0" fontId="3" fillId="0" borderId="35" xfId="2" applyFont="1" applyBorder="1" applyAlignment="1" applyProtection="1">
      <alignment horizontal="center" vertical="center"/>
      <protection locked="0"/>
    </xf>
    <xf numFmtId="0" fontId="3" fillId="0" borderId="34" xfId="2" applyFont="1" applyBorder="1" applyAlignment="1" applyProtection="1">
      <alignment horizontal="center" vertical="center"/>
      <protection locked="0"/>
    </xf>
    <xf numFmtId="0" fontId="3" fillId="0" borderId="43" xfId="2" applyFont="1" applyBorder="1" applyAlignment="1" applyProtection="1">
      <alignment horizontal="center" vertical="center"/>
      <protection locked="0"/>
    </xf>
    <xf numFmtId="0" fontId="3" fillId="0" borderId="42" xfId="2" applyFont="1" applyBorder="1" applyAlignment="1" applyProtection="1">
      <alignment horizontal="center" vertical="center"/>
      <protection locked="0"/>
    </xf>
    <xf numFmtId="0" fontId="3" fillId="0" borderId="63" xfId="2" applyFont="1" applyBorder="1" applyAlignment="1" applyProtection="1">
      <alignment horizontal="center" vertical="center"/>
      <protection locked="0"/>
    </xf>
    <xf numFmtId="0" fontId="3" fillId="0" borderId="11" xfId="2" applyFont="1" applyBorder="1" applyAlignment="1">
      <alignment horizontal="center" vertical="center"/>
    </xf>
    <xf numFmtId="0" fontId="3" fillId="0" borderId="0" xfId="2" applyFont="1" applyAlignment="1">
      <alignment horizontal="center" vertical="center"/>
    </xf>
    <xf numFmtId="0" fontId="3" fillId="0" borderId="13" xfId="2" applyFont="1" applyBorder="1" applyAlignment="1">
      <alignment horizontal="center" vertical="center"/>
    </xf>
    <xf numFmtId="0" fontId="3" fillId="4" borderId="8" xfId="2" applyFont="1" applyFill="1" applyBorder="1" applyAlignment="1">
      <alignment horizontal="center" vertical="center"/>
    </xf>
    <xf numFmtId="0" fontId="3" fillId="4" borderId="7" xfId="2" applyFont="1" applyFill="1" applyBorder="1" applyAlignment="1">
      <alignment horizontal="center" vertical="center"/>
    </xf>
    <xf numFmtId="0" fontId="3" fillId="4" borderId="6" xfId="2" applyFont="1" applyFill="1" applyBorder="1" applyAlignment="1">
      <alignment horizontal="center" vertical="center"/>
    </xf>
    <xf numFmtId="0" fontId="3" fillId="29" borderId="17" xfId="2" applyFont="1" applyFill="1" applyBorder="1" applyAlignment="1" applyProtection="1">
      <alignment horizontal="left" vertical="center"/>
      <protection locked="0"/>
    </xf>
    <xf numFmtId="0" fontId="3" fillId="29" borderId="11" xfId="2" applyFont="1" applyFill="1" applyBorder="1" applyAlignment="1" applyProtection="1">
      <alignment horizontal="left" vertical="center"/>
      <protection locked="0"/>
    </xf>
    <xf numFmtId="0" fontId="3" fillId="29" borderId="10" xfId="2" applyFont="1" applyFill="1" applyBorder="1" applyAlignment="1" applyProtection="1">
      <alignment horizontal="left" vertical="center"/>
      <protection locked="0"/>
    </xf>
    <xf numFmtId="0" fontId="3" fillId="0" borderId="2" xfId="2" applyFont="1" applyBorder="1" applyAlignment="1" applyProtection="1">
      <alignment horizontal="left" vertical="center" shrinkToFit="1"/>
      <protection locked="0"/>
    </xf>
    <xf numFmtId="0" fontId="3" fillId="0" borderId="2" xfId="2" applyFont="1" applyBorder="1" applyAlignment="1" applyProtection="1">
      <alignment vertical="center" shrinkToFit="1"/>
      <protection locked="0"/>
    </xf>
    <xf numFmtId="49" fontId="2" fillId="29" borderId="7" xfId="1" applyNumberFormat="1" applyFill="1" applyBorder="1" applyAlignment="1" applyProtection="1">
      <alignment horizontal="center" vertical="center" shrinkToFit="1"/>
      <protection locked="0"/>
    </xf>
    <xf numFmtId="49" fontId="2" fillId="29" borderId="6" xfId="1" applyNumberFormat="1" applyFill="1" applyBorder="1" applyAlignment="1" applyProtection="1">
      <alignment horizontal="center" vertical="center" shrinkToFit="1"/>
      <protection locked="0"/>
    </xf>
    <xf numFmtId="0" fontId="3" fillId="29" borderId="8" xfId="2" applyFont="1" applyFill="1" applyBorder="1" applyAlignment="1" applyProtection="1">
      <alignment horizontal="left" vertical="center"/>
      <protection locked="0"/>
    </xf>
    <xf numFmtId="0" fontId="3" fillId="29" borderId="7" xfId="2" applyFont="1" applyFill="1" applyBorder="1" applyAlignment="1" applyProtection="1">
      <alignment horizontal="left" vertical="center"/>
      <protection locked="0"/>
    </xf>
    <xf numFmtId="0" fontId="3" fillId="29" borderId="6" xfId="2" applyFont="1" applyFill="1" applyBorder="1" applyAlignment="1" applyProtection="1">
      <alignment horizontal="left" vertical="center"/>
      <protection locked="0"/>
    </xf>
    <xf numFmtId="49" fontId="2" fillId="0" borderId="7" xfId="1" applyNumberFormat="1" applyBorder="1" applyAlignment="1">
      <alignment horizontal="center" vertical="center" shrinkToFit="1"/>
    </xf>
    <xf numFmtId="0" fontId="3" fillId="29" borderId="8" xfId="5" applyFont="1" applyFill="1" applyBorder="1" applyAlignment="1">
      <alignment horizontal="center" vertical="center"/>
    </xf>
    <xf numFmtId="0" fontId="3" fillId="29" borderId="7" xfId="5" applyFont="1" applyFill="1" applyBorder="1" applyAlignment="1">
      <alignment horizontal="center" vertical="center"/>
    </xf>
    <xf numFmtId="0" fontId="3" fillId="29" borderId="6" xfId="5" applyFont="1" applyFill="1" applyBorder="1" applyAlignment="1">
      <alignment horizontal="center" vertical="center"/>
    </xf>
    <xf numFmtId="0" fontId="3" fillId="29" borderId="7" xfId="2" applyFont="1" applyFill="1" applyBorder="1" applyProtection="1">
      <protection locked="0"/>
    </xf>
    <xf numFmtId="0" fontId="3" fillId="29" borderId="6" xfId="2" applyFont="1" applyFill="1" applyBorder="1" applyProtection="1">
      <protection locked="0"/>
    </xf>
    <xf numFmtId="0" fontId="3" fillId="29" borderId="8" xfId="2" applyFont="1" applyFill="1" applyBorder="1" applyAlignment="1" applyProtection="1">
      <alignment horizontal="center" vertical="center"/>
      <protection locked="0"/>
    </xf>
    <xf numFmtId="0" fontId="3" fillId="29" borderId="7" xfId="2" applyFont="1" applyFill="1" applyBorder="1" applyAlignment="1" applyProtection="1">
      <alignment horizontal="center" vertical="center"/>
      <protection locked="0"/>
    </xf>
    <xf numFmtId="0" fontId="3" fillId="29" borderId="6" xfId="2" applyFont="1" applyFill="1" applyBorder="1" applyAlignment="1" applyProtection="1">
      <alignment horizontal="center" vertical="center"/>
      <protection locked="0"/>
    </xf>
    <xf numFmtId="0" fontId="3" fillId="2" borderId="2" xfId="2" applyFont="1" applyFill="1" applyBorder="1" applyAlignment="1">
      <alignment horizontal="center" vertical="center"/>
    </xf>
    <xf numFmtId="0" fontId="17" fillId="0" borderId="8" xfId="4" applyFont="1" applyBorder="1" applyAlignment="1">
      <alignment horizontal="left" vertical="center" shrinkToFit="1"/>
    </xf>
    <xf numFmtId="0" fontId="17" fillId="0" borderId="7" xfId="4" applyFont="1" applyBorder="1" applyAlignment="1">
      <alignment horizontal="left" vertical="center" shrinkToFit="1"/>
    </xf>
    <xf numFmtId="0" fontId="17" fillId="0" borderId="6" xfId="4" applyFont="1" applyBorder="1" applyAlignment="1">
      <alignment horizontal="left" vertical="center" shrinkToFit="1"/>
    </xf>
    <xf numFmtId="0" fontId="3" fillId="0" borderId="10" xfId="2" applyFont="1" applyBorder="1" applyAlignment="1">
      <alignment horizontal="center" vertical="center"/>
    </xf>
    <xf numFmtId="0" fontId="3" fillId="0" borderId="15" xfId="2" applyFont="1" applyBorder="1" applyAlignment="1">
      <alignment horizontal="center" vertical="center"/>
    </xf>
    <xf numFmtId="0" fontId="3" fillId="29" borderId="8" xfId="4" applyFont="1" applyFill="1" applyBorder="1" applyAlignment="1" applyProtection="1">
      <alignment horizontal="center" vertical="center" shrinkToFit="1"/>
      <protection locked="0"/>
    </xf>
    <xf numFmtId="0" fontId="3" fillId="29" borderId="7" xfId="4" applyFont="1" applyFill="1" applyBorder="1" applyAlignment="1" applyProtection="1">
      <alignment horizontal="center" vertical="center" shrinkToFit="1"/>
      <protection locked="0"/>
    </xf>
    <xf numFmtId="0" fontId="3" fillId="29" borderId="6" xfId="4" applyFont="1" applyFill="1" applyBorder="1" applyAlignment="1" applyProtection="1">
      <alignment horizontal="center" vertical="center" shrinkToFit="1"/>
      <protection locked="0"/>
    </xf>
    <xf numFmtId="0" fontId="3" fillId="0" borderId="7" xfId="2" applyFont="1" applyBorder="1" applyAlignment="1" applyProtection="1">
      <alignment horizontal="center" vertical="center" shrinkToFit="1"/>
      <protection locked="0"/>
    </xf>
    <xf numFmtId="0" fontId="3" fillId="0" borderId="13" xfId="2" applyFont="1" applyBorder="1" applyAlignment="1" applyProtection="1">
      <alignment horizontal="center" vertical="center" shrinkToFit="1"/>
      <protection locked="0"/>
    </xf>
    <xf numFmtId="0" fontId="3" fillId="0" borderId="6" xfId="2" applyFont="1" applyBorder="1" applyAlignment="1" applyProtection="1">
      <alignment horizontal="center" vertical="center" shrinkToFit="1"/>
      <protection locked="0"/>
    </xf>
    <xf numFmtId="0" fontId="3" fillId="0" borderId="24" xfId="2" applyFont="1" applyBorder="1" applyAlignment="1" applyProtection="1">
      <alignment horizontal="center" vertical="center" shrinkToFit="1"/>
      <protection locked="0"/>
    </xf>
    <xf numFmtId="0" fontId="3" fillId="0" borderId="23" xfId="2" applyFont="1" applyBorder="1" applyAlignment="1" applyProtection="1">
      <alignment horizontal="center" vertical="center" shrinkToFit="1"/>
      <protection locked="0"/>
    </xf>
    <xf numFmtId="0" fontId="3" fillId="0" borderId="22" xfId="2" applyFont="1" applyBorder="1" applyAlignment="1" applyProtection="1">
      <alignment horizontal="center" vertical="center" shrinkToFit="1"/>
      <protection locked="0"/>
    </xf>
    <xf numFmtId="0" fontId="3" fillId="0" borderId="20" xfId="2" applyFont="1" applyBorder="1" applyAlignment="1" applyProtection="1">
      <alignment horizontal="center" vertical="center" shrinkToFit="1"/>
      <protection locked="0"/>
    </xf>
    <xf numFmtId="0" fontId="3" fillId="0" borderId="19" xfId="2" applyFont="1" applyBorder="1" applyAlignment="1" applyProtection="1">
      <alignment horizontal="center" vertical="center" shrinkToFit="1"/>
      <protection locked="0"/>
    </xf>
    <xf numFmtId="0" fontId="3" fillId="0" borderId="18" xfId="2" applyFont="1" applyBorder="1" applyAlignment="1" applyProtection="1">
      <alignment horizontal="center" vertical="center" shrinkToFit="1"/>
      <protection locked="0"/>
    </xf>
    <xf numFmtId="0" fontId="3" fillId="0" borderId="36" xfId="2" applyFont="1" applyBorder="1" applyAlignment="1" applyProtection="1">
      <alignment horizontal="left" vertical="center"/>
      <protection locked="0"/>
    </xf>
    <xf numFmtId="0" fontId="3" fillId="0" borderId="35" xfId="2" applyFont="1" applyBorder="1" applyAlignment="1" applyProtection="1">
      <alignment horizontal="left" vertical="center"/>
      <protection locked="0"/>
    </xf>
    <xf numFmtId="0" fontId="3" fillId="0" borderId="34" xfId="2" applyFont="1" applyBorder="1" applyAlignment="1" applyProtection="1">
      <alignment horizontal="left" vertical="center"/>
      <protection locked="0"/>
    </xf>
    <xf numFmtId="0" fontId="3" fillId="0" borderId="43" xfId="2" applyFont="1" applyBorder="1" applyAlignment="1" applyProtection="1">
      <alignment horizontal="left" vertical="center"/>
      <protection locked="0"/>
    </xf>
    <xf numFmtId="0" fontId="3" fillId="0" borderId="42" xfId="2" applyFont="1" applyBorder="1" applyAlignment="1" applyProtection="1">
      <alignment horizontal="left" vertical="center"/>
      <protection locked="0"/>
    </xf>
    <xf numFmtId="0" fontId="3" fillId="0" borderId="63" xfId="2" applyFont="1" applyBorder="1" applyAlignment="1" applyProtection="1">
      <alignment horizontal="left" vertical="center"/>
      <protection locked="0"/>
    </xf>
    <xf numFmtId="0" fontId="3" fillId="0" borderId="41" xfId="2" applyFont="1" applyBorder="1" applyAlignment="1" applyProtection="1">
      <alignment horizontal="left" vertical="center" indent="1" shrinkToFit="1"/>
      <protection locked="0"/>
    </xf>
    <xf numFmtId="0" fontId="3" fillId="0" borderId="40" xfId="2" applyFont="1" applyBorder="1" applyAlignment="1" applyProtection="1">
      <alignment horizontal="left" vertical="center" indent="1" shrinkToFit="1"/>
      <protection locked="0"/>
    </xf>
    <xf numFmtId="0" fontId="3" fillId="0" borderId="65" xfId="2" applyFont="1" applyBorder="1" applyAlignment="1" applyProtection="1">
      <alignment horizontal="left" vertical="center" indent="1" shrinkToFit="1"/>
      <protection locked="0"/>
    </xf>
    <xf numFmtId="0" fontId="3" fillId="0" borderId="20" xfId="2" applyFont="1" applyBorder="1" applyAlignment="1" applyProtection="1">
      <alignment horizontal="left" vertical="center" indent="1" shrinkToFit="1"/>
      <protection locked="0"/>
    </xf>
    <xf numFmtId="0" fontId="3" fillId="0" borderId="19" xfId="2" applyFont="1" applyBorder="1" applyAlignment="1" applyProtection="1">
      <alignment horizontal="left" vertical="center" indent="1" shrinkToFit="1"/>
      <protection locked="0"/>
    </xf>
    <xf numFmtId="0" fontId="3" fillId="0" borderId="18" xfId="2" applyFont="1" applyBorder="1" applyAlignment="1" applyProtection="1">
      <alignment horizontal="left" vertical="center" indent="1" shrinkToFit="1"/>
      <protection locked="0"/>
    </xf>
    <xf numFmtId="179" fontId="3" fillId="0" borderId="17" xfId="2" applyNumberFormat="1" applyFont="1" applyBorder="1" applyAlignment="1">
      <alignment horizontal="center"/>
    </xf>
    <xf numFmtId="179" fontId="3" fillId="0" borderId="11" xfId="2" applyNumberFormat="1" applyFont="1" applyBorder="1" applyAlignment="1">
      <alignment horizontal="center"/>
    </xf>
    <xf numFmtId="179" fontId="3" fillId="0" borderId="10" xfId="2" applyNumberFormat="1" applyFont="1" applyBorder="1" applyAlignment="1">
      <alignment horizontal="center"/>
    </xf>
    <xf numFmtId="179" fontId="3" fillId="0" borderId="14" xfId="2" applyNumberFormat="1" applyFont="1" applyBorder="1" applyAlignment="1">
      <alignment horizontal="center"/>
    </xf>
    <xf numFmtId="179" fontId="3" fillId="0" borderId="13" xfId="2" applyNumberFormat="1" applyFont="1" applyBorder="1" applyAlignment="1">
      <alignment horizontal="center"/>
    </xf>
    <xf numFmtId="179" fontId="3" fillId="0" borderId="15" xfId="2" applyNumberFormat="1" applyFont="1" applyBorder="1" applyAlignment="1">
      <alignment horizontal="center"/>
    </xf>
    <xf numFmtId="0" fontId="171" fillId="0" borderId="13" xfId="2" applyFont="1" applyBorder="1" applyAlignment="1">
      <alignment horizontal="center" wrapText="1"/>
    </xf>
    <xf numFmtId="0" fontId="3" fillId="0" borderId="8" xfId="4" applyFont="1" applyBorder="1" applyAlignment="1">
      <alignment horizontal="left" vertical="center"/>
    </xf>
    <xf numFmtId="0" fontId="3" fillId="0" borderId="7" xfId="4" applyFont="1" applyBorder="1" applyAlignment="1">
      <alignment horizontal="left" vertical="center"/>
    </xf>
    <xf numFmtId="0" fontId="3" fillId="0" borderId="6" xfId="4" applyFont="1" applyBorder="1" applyAlignment="1">
      <alignment horizontal="left" vertical="center"/>
    </xf>
    <xf numFmtId="0" fontId="3" fillId="0" borderId="17" xfId="4" applyFont="1" applyBorder="1" applyAlignment="1">
      <alignment horizontal="center" vertical="center" wrapText="1"/>
    </xf>
    <xf numFmtId="0" fontId="3" fillId="0" borderId="11" xfId="4" applyFont="1" applyBorder="1" applyAlignment="1">
      <alignment horizontal="center" vertical="center"/>
    </xf>
    <xf numFmtId="0" fontId="3" fillId="0" borderId="14" xfId="4" applyFont="1" applyBorder="1" applyAlignment="1">
      <alignment horizontal="center" vertical="center"/>
    </xf>
    <xf numFmtId="0" fontId="3" fillId="0" borderId="13" xfId="4" applyFont="1" applyBorder="1" applyAlignment="1">
      <alignment horizontal="center" vertical="center"/>
    </xf>
    <xf numFmtId="0" fontId="3" fillId="0" borderId="17" xfId="4" applyFont="1" applyBorder="1" applyAlignment="1">
      <alignment horizontal="center" vertical="center"/>
    </xf>
    <xf numFmtId="0" fontId="3" fillId="0" borderId="10" xfId="4" applyFont="1" applyBorder="1" applyAlignment="1">
      <alignment horizontal="center" vertical="center"/>
    </xf>
    <xf numFmtId="0" fontId="3" fillId="0" borderId="15" xfId="4" applyFont="1" applyBorder="1" applyAlignment="1">
      <alignment horizontal="center" vertical="center"/>
    </xf>
    <xf numFmtId="0" fontId="18" fillId="0" borderId="69" xfId="4" applyFont="1" applyBorder="1" applyAlignment="1">
      <alignment horizontal="center" vertical="center" shrinkToFit="1"/>
    </xf>
    <xf numFmtId="0" fontId="3" fillId="0" borderId="36" xfId="2" applyFont="1" applyBorder="1" applyAlignment="1" applyProtection="1">
      <alignment horizontal="center" vertical="center" shrinkToFit="1"/>
      <protection locked="0"/>
    </xf>
    <xf numFmtId="0" fontId="3" fillId="0" borderId="35" xfId="2" applyFont="1" applyBorder="1" applyAlignment="1" applyProtection="1">
      <alignment horizontal="center" vertical="center" shrinkToFit="1"/>
      <protection locked="0"/>
    </xf>
    <xf numFmtId="0" fontId="3" fillId="0" borderId="34" xfId="2" applyFont="1" applyBorder="1" applyAlignment="1" applyProtection="1">
      <alignment horizontal="center" vertical="center" shrinkToFit="1"/>
      <protection locked="0"/>
    </xf>
    <xf numFmtId="0" fontId="3" fillId="0" borderId="43" xfId="2" applyFont="1" applyBorder="1" applyAlignment="1" applyProtection="1">
      <alignment horizontal="center" vertical="center" shrinkToFit="1"/>
      <protection locked="0"/>
    </xf>
    <xf numFmtId="0" fontId="3" fillId="0" borderId="42" xfId="2" applyFont="1" applyBorder="1" applyAlignment="1" applyProtection="1">
      <alignment horizontal="center" vertical="center" shrinkToFit="1"/>
      <protection locked="0"/>
    </xf>
    <xf numFmtId="0" fontId="3" fillId="0" borderId="63" xfId="2" applyFont="1" applyBorder="1" applyAlignment="1" applyProtection="1">
      <alignment horizontal="center" vertical="center" shrinkToFit="1"/>
      <protection locked="0"/>
    </xf>
    <xf numFmtId="49" fontId="3" fillId="0" borderId="8" xfId="2" applyNumberFormat="1" applyFont="1" applyBorder="1" applyAlignment="1" applyProtection="1">
      <alignment horizontal="center" vertical="center" shrinkToFit="1"/>
      <protection locked="0"/>
    </xf>
    <xf numFmtId="0" fontId="3" fillId="4" borderId="8" xfId="2" applyFont="1" applyFill="1" applyBorder="1" applyAlignment="1">
      <alignment horizontal="center" vertical="center" shrinkToFit="1"/>
    </xf>
    <xf numFmtId="0" fontId="3" fillId="4" borderId="7" xfId="2" applyFont="1" applyFill="1" applyBorder="1" applyAlignment="1">
      <alignment horizontal="center" vertical="center" shrinkToFit="1"/>
    </xf>
    <xf numFmtId="0" fontId="3" fillId="4" borderId="6" xfId="2" applyFont="1" applyFill="1" applyBorder="1" applyAlignment="1">
      <alignment horizontal="center" vertical="center" shrinkToFit="1"/>
    </xf>
    <xf numFmtId="0" fontId="3" fillId="0" borderId="266" xfId="4" applyFont="1" applyBorder="1" applyAlignment="1">
      <alignment vertical="center" shrinkToFit="1"/>
    </xf>
    <xf numFmtId="0" fontId="3" fillId="0" borderId="267" xfId="4" applyFont="1" applyBorder="1" applyAlignment="1">
      <alignment vertical="center" shrinkToFit="1"/>
    </xf>
    <xf numFmtId="0" fontId="3" fillId="0" borderId="268" xfId="4" applyFont="1" applyBorder="1" applyAlignment="1">
      <alignment horizontal="center" vertical="center" shrinkToFit="1"/>
    </xf>
    <xf numFmtId="0" fontId="3" fillId="0" borderId="269" xfId="4" applyFont="1" applyBorder="1" applyAlignment="1">
      <alignment horizontal="center" vertical="center" shrinkToFit="1"/>
    </xf>
    <xf numFmtId="179" fontId="3" fillId="0" borderId="17" xfId="2" applyNumberFormat="1" applyFont="1" applyBorder="1" applyAlignment="1" applyProtection="1">
      <alignment horizontal="center"/>
      <protection locked="0"/>
    </xf>
    <xf numFmtId="179" fontId="3" fillId="0" borderId="11" xfId="2" applyNumberFormat="1" applyFont="1" applyBorder="1" applyAlignment="1" applyProtection="1">
      <alignment horizontal="center"/>
      <protection locked="0"/>
    </xf>
    <xf numFmtId="179" fontId="3" fillId="0" borderId="10" xfId="2" applyNumberFormat="1" applyFont="1" applyBorder="1" applyAlignment="1" applyProtection="1">
      <alignment horizontal="center"/>
      <protection locked="0"/>
    </xf>
    <xf numFmtId="179" fontId="3" fillId="0" borderId="14" xfId="2" applyNumberFormat="1" applyFont="1" applyBorder="1" applyAlignment="1" applyProtection="1">
      <alignment horizontal="center"/>
      <protection locked="0"/>
    </xf>
    <xf numFmtId="179" fontId="3" fillId="0" borderId="13" xfId="2" applyNumberFormat="1" applyFont="1" applyBorder="1" applyAlignment="1" applyProtection="1">
      <alignment horizontal="center"/>
      <protection locked="0"/>
    </xf>
    <xf numFmtId="179" fontId="3" fillId="0" borderId="15" xfId="2" applyNumberFormat="1" applyFont="1" applyBorder="1" applyAlignment="1" applyProtection="1">
      <alignment horizontal="center"/>
      <protection locked="0"/>
    </xf>
    <xf numFmtId="0" fontId="3" fillId="0" borderId="8" xfId="5" applyFont="1" applyBorder="1" applyAlignment="1">
      <alignment horizontal="center" vertical="center"/>
    </xf>
    <xf numFmtId="0" fontId="3" fillId="0" borderId="7" xfId="5" applyFont="1" applyBorder="1" applyAlignment="1">
      <alignment horizontal="center" vertical="center"/>
    </xf>
    <xf numFmtId="0" fontId="3" fillId="0" borderId="6" xfId="5" applyFont="1" applyBorder="1" applyAlignment="1">
      <alignment horizontal="center" vertical="center"/>
    </xf>
    <xf numFmtId="0" fontId="3" fillId="0" borderId="265" xfId="4" applyFont="1" applyBorder="1" applyAlignment="1">
      <alignment horizontal="center" vertical="center" shrinkToFit="1"/>
    </xf>
    <xf numFmtId="0" fontId="3" fillId="0" borderId="266" xfId="4" applyFont="1" applyBorder="1" applyAlignment="1">
      <alignment horizontal="center" vertical="center" shrinkToFit="1"/>
    </xf>
    <xf numFmtId="0" fontId="3" fillId="0" borderId="133" xfId="4" applyFont="1" applyBorder="1" applyAlignment="1">
      <alignment horizontal="center" vertical="center"/>
    </xf>
    <xf numFmtId="0" fontId="3" fillId="0" borderId="134" xfId="4" applyFont="1" applyBorder="1" applyAlignment="1">
      <alignment horizontal="center" vertical="center"/>
    </xf>
    <xf numFmtId="0" fontId="3" fillId="0" borderId="135" xfId="4" applyFont="1" applyBorder="1" applyAlignment="1">
      <alignment horizontal="center" vertical="center"/>
    </xf>
    <xf numFmtId="0" fontId="3" fillId="0" borderId="136" xfId="4" applyFont="1" applyBorder="1" applyAlignment="1">
      <alignment horizontal="center" vertical="center"/>
    </xf>
    <xf numFmtId="0" fontId="3" fillId="0" borderId="137" xfId="4" applyFont="1" applyBorder="1" applyAlignment="1">
      <alignment horizontal="center" vertical="center"/>
    </xf>
    <xf numFmtId="0" fontId="3" fillId="0" borderId="138" xfId="4" applyFont="1" applyBorder="1" applyAlignment="1">
      <alignment horizontal="center" vertical="center"/>
    </xf>
    <xf numFmtId="0" fontId="3" fillId="29" borderId="7" xfId="2" applyFont="1" applyFill="1" applyBorder="1" applyAlignment="1" applyProtection="1">
      <alignment horizontal="center" vertical="center" shrinkToFit="1"/>
      <protection locked="0"/>
    </xf>
    <xf numFmtId="0" fontId="3" fillId="29" borderId="13" xfId="2" applyFont="1" applyFill="1" applyBorder="1" applyAlignment="1" applyProtection="1">
      <alignment horizontal="center" vertical="center" shrinkToFit="1"/>
      <protection locked="0"/>
    </xf>
    <xf numFmtId="0" fontId="3" fillId="29" borderId="6" xfId="2" applyFont="1" applyFill="1" applyBorder="1" applyAlignment="1" applyProtection="1">
      <alignment horizontal="center" vertical="center" shrinkToFit="1"/>
      <protection locked="0"/>
    </xf>
    <xf numFmtId="0" fontId="3" fillId="29" borderId="36" xfId="2" applyFont="1" applyFill="1" applyBorder="1" applyAlignment="1" applyProtection="1">
      <alignment horizontal="center" vertical="center"/>
      <protection locked="0"/>
    </xf>
    <xf numFmtId="0" fontId="3" fillId="29" borderId="35" xfId="2" applyFont="1" applyFill="1" applyBorder="1" applyAlignment="1" applyProtection="1">
      <alignment horizontal="center" vertical="center"/>
      <protection locked="0"/>
    </xf>
    <xf numFmtId="0" fontId="3" fillId="29" borderId="34" xfId="2" applyFont="1" applyFill="1" applyBorder="1" applyAlignment="1" applyProtection="1">
      <alignment horizontal="center" vertical="center"/>
      <protection locked="0"/>
    </xf>
    <xf numFmtId="0" fontId="3" fillId="29" borderId="43" xfId="2" applyFont="1" applyFill="1" applyBorder="1" applyAlignment="1" applyProtection="1">
      <alignment horizontal="center" vertical="center"/>
      <protection locked="0"/>
    </xf>
    <xf numFmtId="0" fontId="3" fillId="29" borderId="42" xfId="2" applyFont="1" applyFill="1" applyBorder="1" applyAlignment="1" applyProtection="1">
      <alignment horizontal="center" vertical="center"/>
      <protection locked="0"/>
    </xf>
    <xf numFmtId="0" fontId="3" fillId="29" borderId="63" xfId="2" applyFont="1" applyFill="1" applyBorder="1" applyAlignment="1" applyProtection="1">
      <alignment horizontal="center" vertical="center"/>
      <protection locked="0"/>
    </xf>
    <xf numFmtId="0" fontId="3" fillId="0" borderId="2" xfId="2" applyFont="1" applyBorder="1" applyAlignment="1" applyProtection="1">
      <alignment vertical="center"/>
      <protection locked="0"/>
    </xf>
    <xf numFmtId="0" fontId="3" fillId="0" borderId="8" xfId="4" applyFont="1" applyBorder="1" applyAlignment="1">
      <alignment horizontal="left" vertical="center" shrinkToFit="1"/>
    </xf>
    <xf numFmtId="0" fontId="3" fillId="0" borderId="7" xfId="4" applyFont="1" applyBorder="1" applyAlignment="1">
      <alignment horizontal="left" vertical="center" shrinkToFit="1"/>
    </xf>
    <xf numFmtId="0" fontId="3" fillId="29" borderId="8" xfId="4" applyFont="1" applyFill="1" applyBorder="1" applyAlignment="1" applyProtection="1">
      <alignment horizontal="center" vertical="center"/>
      <protection locked="0"/>
    </xf>
    <xf numFmtId="0" fontId="3" fillId="29" borderId="7" xfId="4" applyFont="1" applyFill="1" applyBorder="1" applyAlignment="1" applyProtection="1">
      <alignment horizontal="center" vertical="center"/>
      <protection locked="0"/>
    </xf>
    <xf numFmtId="0" fontId="3" fillId="29" borderId="6" xfId="4" applyFont="1" applyFill="1" applyBorder="1" applyAlignment="1" applyProtection="1">
      <alignment horizontal="center" vertical="center"/>
      <protection locked="0"/>
    </xf>
    <xf numFmtId="49" fontId="3" fillId="0" borderId="8" xfId="2" applyNumberFormat="1" applyFont="1" applyBorder="1" applyAlignment="1" applyProtection="1">
      <alignment horizontal="center" vertical="center"/>
      <protection locked="0"/>
    </xf>
    <xf numFmtId="0" fontId="125" fillId="33" borderId="8" xfId="82" applyFont="1" applyFill="1" applyBorder="1" applyAlignment="1">
      <alignment horizontal="left" vertical="center" shrinkToFit="1"/>
    </xf>
    <xf numFmtId="0" fontId="125" fillId="33" borderId="7" xfId="82" applyFont="1" applyFill="1" applyBorder="1" applyAlignment="1">
      <alignment horizontal="left" vertical="center" shrinkToFit="1"/>
    </xf>
    <xf numFmtId="0" fontId="125" fillId="33" borderId="6" xfId="82" applyFont="1" applyFill="1" applyBorder="1" applyAlignment="1">
      <alignment horizontal="left" vertical="center" shrinkToFit="1"/>
    </xf>
    <xf numFmtId="0" fontId="125" fillId="0" borderId="8" xfId="82" applyFont="1" applyBorder="1" applyAlignment="1">
      <alignment horizontal="center" vertical="center" shrinkToFit="1"/>
    </xf>
    <xf numFmtId="0" fontId="125" fillId="0" borderId="7" xfId="82" applyFont="1" applyBorder="1" applyAlignment="1">
      <alignment horizontal="center" vertical="center" shrinkToFit="1"/>
    </xf>
    <xf numFmtId="0" fontId="125" fillId="0" borderId="6" xfId="82" applyFont="1" applyBorder="1" applyAlignment="1">
      <alignment horizontal="center" vertical="center" shrinkToFit="1"/>
    </xf>
    <xf numFmtId="187" fontId="125" fillId="33" borderId="8" xfId="82" applyNumberFormat="1" applyFont="1" applyFill="1" applyBorder="1" applyAlignment="1">
      <alignment horizontal="center" vertical="center" shrinkToFit="1"/>
    </xf>
    <xf numFmtId="187" fontId="125" fillId="33" borderId="7" xfId="82" applyNumberFormat="1" applyFont="1" applyFill="1" applyBorder="1" applyAlignment="1">
      <alignment horizontal="center" vertical="center" shrinkToFit="1"/>
    </xf>
    <xf numFmtId="187" fontId="125" fillId="33" borderId="25" xfId="82" applyNumberFormat="1" applyFont="1" applyFill="1" applyBorder="1" applyAlignment="1">
      <alignment horizontal="center" vertical="center" shrinkToFit="1"/>
    </xf>
    <xf numFmtId="0" fontId="127" fillId="33" borderId="7" xfId="82" applyFont="1" applyFill="1" applyBorder="1" applyAlignment="1">
      <alignment horizontal="left" vertical="center" shrinkToFit="1"/>
    </xf>
    <xf numFmtId="0" fontId="127" fillId="33" borderId="6" xfId="82" applyFont="1" applyFill="1" applyBorder="1" applyAlignment="1">
      <alignment horizontal="left" vertical="center" shrinkToFit="1"/>
    </xf>
    <xf numFmtId="0" fontId="125" fillId="0" borderId="14" xfId="82" applyFont="1" applyBorder="1" applyAlignment="1">
      <alignment horizontal="center" vertical="center" shrinkToFit="1"/>
    </xf>
    <xf numFmtId="0" fontId="125" fillId="0" borderId="13" xfId="82" applyFont="1" applyBorder="1" applyAlignment="1">
      <alignment horizontal="center" vertical="center" shrinkToFit="1"/>
    </xf>
    <xf numFmtId="0" fontId="125" fillId="0" borderId="15" xfId="82" applyFont="1" applyBorder="1" applyAlignment="1">
      <alignment horizontal="center" vertical="center" shrinkToFit="1"/>
    </xf>
    <xf numFmtId="0" fontId="125" fillId="33" borderId="86" xfId="82" applyFont="1" applyFill="1" applyBorder="1" applyAlignment="1">
      <alignment horizontal="left" vertical="center" shrinkToFit="1"/>
    </xf>
    <xf numFmtId="0" fontId="125" fillId="33" borderId="87" xfId="82" applyFont="1" applyFill="1" applyBorder="1" applyAlignment="1">
      <alignment horizontal="left" vertical="center" shrinkToFit="1"/>
    </xf>
    <xf numFmtId="0" fontId="125" fillId="33" borderId="122" xfId="82" applyFont="1" applyFill="1" applyBorder="1" applyAlignment="1">
      <alignment horizontal="left" vertical="center" shrinkToFit="1"/>
    </xf>
    <xf numFmtId="0" fontId="125" fillId="0" borderId="86" xfId="82" applyFont="1" applyBorder="1" applyAlignment="1">
      <alignment horizontal="center" vertical="center" shrinkToFit="1"/>
    </xf>
    <xf numFmtId="0" fontId="125" fillId="0" borderId="87" xfId="82" applyFont="1" applyBorder="1" applyAlignment="1">
      <alignment horizontal="center" vertical="center" shrinkToFit="1"/>
    </xf>
    <xf numFmtId="0" fontId="125" fillId="0" borderId="122" xfId="82" applyFont="1" applyBorder="1" applyAlignment="1">
      <alignment horizontal="center" vertical="center" shrinkToFit="1"/>
    </xf>
    <xf numFmtId="187" fontId="125" fillId="33" borderId="86" xfId="82" applyNumberFormat="1" applyFont="1" applyFill="1" applyBorder="1" applyAlignment="1">
      <alignment horizontal="center" vertical="center" shrinkToFit="1"/>
    </xf>
    <xf numFmtId="187" fontId="125" fillId="33" borderId="87" xfId="82" applyNumberFormat="1" applyFont="1" applyFill="1" applyBorder="1" applyAlignment="1">
      <alignment horizontal="center" vertical="center" shrinkToFit="1"/>
    </xf>
    <xf numFmtId="187" fontId="125" fillId="33" borderId="88" xfId="82" applyNumberFormat="1" applyFont="1" applyFill="1" applyBorder="1" applyAlignment="1">
      <alignment horizontal="center" vertical="center" shrinkToFit="1"/>
    </xf>
    <xf numFmtId="0" fontId="125" fillId="0" borderId="8" xfId="82" applyFont="1" applyBorder="1" applyAlignment="1">
      <alignment horizontal="center" vertical="center" wrapText="1" shrinkToFit="1"/>
    </xf>
    <xf numFmtId="0" fontId="127" fillId="0" borderId="7" xfId="82" applyFont="1" applyBorder="1" applyAlignment="1">
      <alignment horizontal="center" vertical="center" shrinkToFit="1"/>
    </xf>
    <xf numFmtId="0" fontId="127" fillId="0" borderId="6" xfId="82" applyFont="1" applyBorder="1" applyAlignment="1">
      <alignment horizontal="center" vertical="center" shrinkToFit="1"/>
    </xf>
    <xf numFmtId="0" fontId="125" fillId="33" borderId="53" xfId="82" applyFont="1" applyFill="1" applyBorder="1" applyAlignment="1">
      <alignment horizontal="left" vertical="center" wrapText="1" shrinkToFit="1"/>
    </xf>
    <xf numFmtId="0" fontId="125" fillId="33" borderId="52" xfId="82" applyFont="1" applyFill="1" applyBorder="1" applyAlignment="1">
      <alignment horizontal="left" vertical="center" wrapText="1" shrinkToFit="1"/>
    </xf>
    <xf numFmtId="0" fontId="125" fillId="33" borderId="85" xfId="82" applyFont="1" applyFill="1" applyBorder="1" applyAlignment="1">
      <alignment horizontal="left" vertical="center" wrapText="1" shrinkToFit="1"/>
    </xf>
    <xf numFmtId="0" fontId="125" fillId="33" borderId="16" xfId="82" applyFont="1" applyFill="1" applyBorder="1" applyAlignment="1">
      <alignment horizontal="left" vertical="center" wrapText="1" shrinkToFit="1"/>
    </xf>
    <xf numFmtId="0" fontId="125" fillId="33" borderId="0" xfId="82" applyFont="1" applyFill="1" applyAlignment="1">
      <alignment horizontal="left" vertical="center" wrapText="1" shrinkToFit="1"/>
    </xf>
    <xf numFmtId="0" fontId="125" fillId="33" borderId="12" xfId="82" applyFont="1" applyFill="1" applyBorder="1" applyAlignment="1">
      <alignment horizontal="left" vertical="center" wrapText="1" shrinkToFit="1"/>
    </xf>
    <xf numFmtId="0" fontId="125" fillId="33" borderId="61" xfId="82" applyFont="1" applyFill="1" applyBorder="1" applyAlignment="1">
      <alignment horizontal="left" vertical="center" wrapText="1" shrinkToFit="1"/>
    </xf>
    <xf numFmtId="0" fontId="125" fillId="33" borderId="47" xfId="82" applyFont="1" applyFill="1" applyBorder="1" applyAlignment="1">
      <alignment horizontal="left" vertical="center" wrapText="1" shrinkToFit="1"/>
    </xf>
    <xf numFmtId="0" fontId="125" fillId="33" borderId="128" xfId="82" applyFont="1" applyFill="1" applyBorder="1" applyAlignment="1">
      <alignment horizontal="left" vertical="center" wrapText="1" shrinkToFit="1"/>
    </xf>
    <xf numFmtId="0" fontId="125" fillId="33" borderId="143" xfId="82" applyFont="1" applyFill="1" applyBorder="1" applyAlignment="1">
      <alignment horizontal="left" vertical="center" wrapText="1" shrinkToFit="1"/>
    </xf>
    <xf numFmtId="0" fontId="125" fillId="33" borderId="144" xfId="82" applyFont="1" applyFill="1" applyBorder="1" applyAlignment="1">
      <alignment horizontal="left" vertical="center" wrapText="1" shrinkToFit="1"/>
    </xf>
    <xf numFmtId="0" fontId="125" fillId="33" borderId="145" xfId="82" applyFont="1" applyFill="1" applyBorder="1" applyAlignment="1">
      <alignment horizontal="left" vertical="center" wrapText="1" shrinkToFit="1"/>
    </xf>
    <xf numFmtId="0" fontId="125" fillId="33" borderId="130" xfId="82" applyFont="1" applyFill="1" applyBorder="1" applyAlignment="1">
      <alignment horizontal="left" vertical="center" wrapText="1" shrinkToFit="1"/>
    </xf>
    <xf numFmtId="0" fontId="125" fillId="33" borderId="131" xfId="82" applyFont="1" applyFill="1" applyBorder="1" applyAlignment="1">
      <alignment horizontal="left" vertical="center" wrapText="1" shrinkToFit="1"/>
    </xf>
    <xf numFmtId="0" fontId="125" fillId="33" borderId="132" xfId="82" applyFont="1" applyFill="1" applyBorder="1" applyAlignment="1">
      <alignment horizontal="left" vertical="center" wrapText="1" shrinkToFit="1"/>
    </xf>
    <xf numFmtId="0" fontId="125" fillId="33" borderId="196" xfId="82" applyFont="1" applyFill="1" applyBorder="1" applyAlignment="1">
      <alignment horizontal="left" vertical="center" wrapText="1" shrinkToFit="1"/>
    </xf>
    <xf numFmtId="0" fontId="125" fillId="33" borderId="197" xfId="82" applyFont="1" applyFill="1" applyBorder="1" applyAlignment="1">
      <alignment horizontal="left" vertical="center" wrapText="1" shrinkToFit="1"/>
    </xf>
    <xf numFmtId="0" fontId="125" fillId="33" borderId="198" xfId="82" applyFont="1" applyFill="1" applyBorder="1" applyAlignment="1">
      <alignment horizontal="left" vertical="center" wrapText="1" shrinkToFit="1"/>
    </xf>
    <xf numFmtId="0" fontId="126" fillId="33" borderId="143" xfId="82" applyFont="1" applyFill="1" applyBorder="1" applyAlignment="1">
      <alignment horizontal="left" vertical="center" wrapText="1" shrinkToFit="1"/>
    </xf>
    <xf numFmtId="0" fontId="126" fillId="33" borderId="144" xfId="82" applyFont="1" applyFill="1" applyBorder="1" applyAlignment="1">
      <alignment horizontal="left" vertical="center" wrapText="1" shrinkToFit="1"/>
    </xf>
    <xf numFmtId="0" fontId="126" fillId="33" borderId="145" xfId="82" applyFont="1" applyFill="1" applyBorder="1" applyAlignment="1">
      <alignment horizontal="left" vertical="center" wrapText="1" shrinkToFit="1"/>
    </xf>
    <xf numFmtId="0" fontId="126" fillId="33" borderId="130" xfId="82" applyFont="1" applyFill="1" applyBorder="1" applyAlignment="1">
      <alignment horizontal="left" vertical="center" wrapText="1" shrinkToFit="1"/>
    </xf>
    <xf numFmtId="0" fontId="126" fillId="33" borderId="131" xfId="82" applyFont="1" applyFill="1" applyBorder="1" applyAlignment="1">
      <alignment horizontal="left" vertical="center" wrapText="1" shrinkToFit="1"/>
    </xf>
    <xf numFmtId="0" fontId="126" fillId="33" borderId="132" xfId="82" applyFont="1" applyFill="1" applyBorder="1" applyAlignment="1">
      <alignment horizontal="left" vertical="center" wrapText="1" shrinkToFit="1"/>
    </xf>
    <xf numFmtId="0" fontId="126" fillId="33" borderId="196" xfId="82" applyFont="1" applyFill="1" applyBorder="1" applyAlignment="1">
      <alignment horizontal="left" vertical="center" wrapText="1" shrinkToFit="1"/>
    </xf>
    <xf numFmtId="0" fontId="126" fillId="33" borderId="197" xfId="82" applyFont="1" applyFill="1" applyBorder="1" applyAlignment="1">
      <alignment horizontal="left" vertical="center" wrapText="1" shrinkToFit="1"/>
    </xf>
    <xf numFmtId="0" fontId="126" fillId="33" borderId="198" xfId="82" applyFont="1" applyFill="1" applyBorder="1" applyAlignment="1">
      <alignment horizontal="left" vertical="center" wrapText="1" shrinkToFit="1"/>
    </xf>
    <xf numFmtId="0" fontId="125" fillId="0" borderId="53" xfId="0" applyFont="1" applyBorder="1" applyAlignment="1">
      <alignment vertical="center" wrapText="1"/>
    </xf>
    <xf numFmtId="0" fontId="125" fillId="0" borderId="52" xfId="0" applyFont="1" applyBorder="1" applyAlignment="1">
      <alignment vertical="center" wrapText="1"/>
    </xf>
    <xf numFmtId="0" fontId="125" fillId="0" borderId="270" xfId="0" applyFont="1" applyBorder="1" applyAlignment="1">
      <alignment vertical="center" wrapText="1"/>
    </xf>
    <xf numFmtId="0" fontId="125" fillId="0" borderId="16" xfId="0" applyFont="1" applyBorder="1" applyAlignment="1">
      <alignment vertical="center" wrapText="1"/>
    </xf>
    <xf numFmtId="0" fontId="125" fillId="0" borderId="0" xfId="0" applyFont="1" applyAlignment="1">
      <alignment vertical="center" wrapText="1"/>
    </xf>
    <xf numFmtId="0" fontId="125" fillId="0" borderId="195" xfId="0" applyFont="1" applyBorder="1" applyAlignment="1">
      <alignment vertical="center" wrapText="1"/>
    </xf>
    <xf numFmtId="0" fontId="125" fillId="0" borderId="61" xfId="0" applyFont="1" applyBorder="1" applyAlignment="1">
      <alignment vertical="center" wrapText="1"/>
    </xf>
    <xf numFmtId="0" fontId="125" fillId="0" borderId="47" xfId="0" applyFont="1" applyBorder="1" applyAlignment="1">
      <alignment vertical="center" wrapText="1"/>
    </xf>
    <xf numFmtId="0" fontId="125" fillId="0" borderId="271" xfId="0" applyFont="1" applyBorder="1" applyAlignment="1">
      <alignment vertical="center" wrapText="1"/>
    </xf>
    <xf numFmtId="0" fontId="125" fillId="33" borderId="84" xfId="82" applyFont="1" applyFill="1" applyBorder="1" applyAlignment="1">
      <alignment horizontal="left" vertical="center" shrinkToFit="1"/>
    </xf>
    <xf numFmtId="0" fontId="125" fillId="33" borderId="83" xfId="82" applyFont="1" applyFill="1" applyBorder="1" applyAlignment="1">
      <alignment horizontal="left" vertical="center" shrinkToFit="1"/>
    </xf>
    <xf numFmtId="0" fontId="125" fillId="33" borderId="45" xfId="82" applyFont="1" applyFill="1" applyBorder="1" applyAlignment="1">
      <alignment horizontal="left" vertical="center" shrinkToFit="1"/>
    </xf>
    <xf numFmtId="0" fontId="125" fillId="0" borderId="84" xfId="82" applyFont="1" applyBorder="1" applyAlignment="1">
      <alignment horizontal="center" vertical="center" shrinkToFit="1"/>
    </xf>
    <xf numFmtId="0" fontId="125" fillId="0" borderId="83" xfId="82" applyFont="1" applyBorder="1" applyAlignment="1">
      <alignment horizontal="center" vertical="center" shrinkToFit="1"/>
    </xf>
    <xf numFmtId="0" fontId="125" fillId="0" borderId="45" xfId="82" applyFont="1" applyBorder="1" applyAlignment="1">
      <alignment horizontal="center" vertical="center" shrinkToFit="1"/>
    </xf>
    <xf numFmtId="187" fontId="125" fillId="33" borderId="84" xfId="82" applyNumberFormat="1" applyFont="1" applyFill="1" applyBorder="1" applyAlignment="1">
      <alignment horizontal="center" vertical="center" shrinkToFit="1"/>
    </xf>
    <xf numFmtId="187" fontId="125" fillId="33" borderId="83" xfId="82" applyNumberFormat="1" applyFont="1" applyFill="1" applyBorder="1" applyAlignment="1">
      <alignment horizontal="center" vertical="center" shrinkToFit="1"/>
    </xf>
    <xf numFmtId="187" fontId="125" fillId="33" borderId="98" xfId="82" applyNumberFormat="1" applyFont="1" applyFill="1" applyBorder="1" applyAlignment="1">
      <alignment horizontal="center" vertical="center" shrinkToFit="1"/>
    </xf>
    <xf numFmtId="0" fontId="125" fillId="33" borderId="14" xfId="82" applyFont="1" applyFill="1" applyBorder="1" applyAlignment="1">
      <alignment horizontal="left" vertical="center" shrinkToFit="1"/>
    </xf>
    <xf numFmtId="0" fontId="125" fillId="33" borderId="13" xfId="82" applyFont="1" applyFill="1" applyBorder="1" applyAlignment="1">
      <alignment horizontal="left" vertical="center" shrinkToFit="1"/>
    </xf>
    <xf numFmtId="0" fontId="125" fillId="33" borderId="15" xfId="82" applyFont="1" applyFill="1" applyBorder="1" applyAlignment="1">
      <alignment horizontal="left" vertical="center" shrinkToFit="1"/>
    </xf>
    <xf numFmtId="0" fontId="125" fillId="0" borderId="7" xfId="82" applyFont="1" applyBorder="1" applyAlignment="1">
      <alignment horizontal="center" vertical="center" wrapText="1" shrinkToFit="1"/>
    </xf>
    <xf numFmtId="0" fontId="125" fillId="0" borderId="6" xfId="82" applyFont="1" applyBorder="1" applyAlignment="1">
      <alignment horizontal="center" vertical="center" wrapText="1" shrinkToFit="1"/>
    </xf>
    <xf numFmtId="0" fontId="124" fillId="33" borderId="0" xfId="82" applyFont="1" applyFill="1" applyAlignment="1">
      <alignment horizontal="center" vertical="center"/>
    </xf>
    <xf numFmtId="0" fontId="16" fillId="33" borderId="129" xfId="82" applyFont="1" applyFill="1" applyBorder="1" applyAlignment="1">
      <alignment horizontal="center" vertical="center" shrinkToFit="1"/>
    </xf>
    <xf numFmtId="0" fontId="16" fillId="33" borderId="52" xfId="82" applyFont="1" applyFill="1" applyBorder="1" applyAlignment="1">
      <alignment horizontal="center" vertical="center" shrinkToFit="1"/>
    </xf>
    <xf numFmtId="0" fontId="16" fillId="33" borderId="85" xfId="82" applyFont="1" applyFill="1" applyBorder="1" applyAlignment="1">
      <alignment horizontal="center" vertical="center" shrinkToFit="1"/>
    </xf>
    <xf numFmtId="0" fontId="16" fillId="33" borderId="153" xfId="82" applyFont="1" applyFill="1" applyBorder="1" applyAlignment="1">
      <alignment horizontal="center" vertical="center" shrinkToFit="1"/>
    </xf>
    <xf numFmtId="0" fontId="16" fillId="33" borderId="154" xfId="82" applyFont="1" applyFill="1" applyBorder="1" applyAlignment="1">
      <alignment horizontal="center" vertical="center" shrinkToFit="1"/>
    </xf>
    <xf numFmtId="0" fontId="16" fillId="33" borderId="155" xfId="82" applyFont="1" applyFill="1" applyBorder="1" applyAlignment="1">
      <alignment horizontal="center" vertical="center" shrinkToFit="1"/>
    </xf>
    <xf numFmtId="0" fontId="125" fillId="33" borderId="53" xfId="82" applyFont="1" applyFill="1" applyBorder="1" applyAlignment="1">
      <alignment horizontal="center" vertical="center" wrapText="1"/>
    </xf>
    <xf numFmtId="0" fontId="125" fillId="33" borderId="52" xfId="82" applyFont="1" applyFill="1" applyBorder="1" applyAlignment="1">
      <alignment horizontal="center" vertical="center" wrapText="1"/>
    </xf>
    <xf numFmtId="0" fontId="125" fillId="33" borderId="85" xfId="82" applyFont="1" applyFill="1" applyBorder="1" applyAlignment="1">
      <alignment horizontal="center" vertical="center" wrapText="1"/>
    </xf>
    <xf numFmtId="0" fontId="125" fillId="33" borderId="156" xfId="82" applyFont="1" applyFill="1" applyBorder="1" applyAlignment="1">
      <alignment horizontal="center" vertical="center" wrapText="1"/>
    </xf>
    <xf numFmtId="0" fontId="125" fillId="33" borderId="154" xfId="82" applyFont="1" applyFill="1" applyBorder="1" applyAlignment="1">
      <alignment horizontal="center" vertical="center" wrapText="1"/>
    </xf>
    <xf numFmtId="0" fontId="125" fillId="33" borderId="155" xfId="82" applyFont="1" applyFill="1" applyBorder="1" applyAlignment="1">
      <alignment horizontal="center" vertical="center" wrapText="1"/>
    </xf>
    <xf numFmtId="0" fontId="125" fillId="33" borderId="53" xfId="82" applyFont="1" applyFill="1" applyBorder="1" applyAlignment="1">
      <alignment horizontal="center" vertical="center" wrapText="1" shrinkToFit="1"/>
    </xf>
    <xf numFmtId="0" fontId="125" fillId="33" borderId="52" xfId="82" applyFont="1" applyFill="1" applyBorder="1" applyAlignment="1">
      <alignment horizontal="center" vertical="center" wrapText="1" shrinkToFit="1"/>
    </xf>
    <xf numFmtId="0" fontId="125" fillId="33" borderId="85" xfId="82" applyFont="1" applyFill="1" applyBorder="1" applyAlignment="1">
      <alignment horizontal="center" vertical="center" wrapText="1" shrinkToFit="1"/>
    </xf>
    <xf numFmtId="0" fontId="125" fillId="33" borderId="156" xfId="82" applyFont="1" applyFill="1" applyBorder="1" applyAlignment="1">
      <alignment horizontal="center" vertical="center" wrapText="1" shrinkToFit="1"/>
    </xf>
    <xf numFmtId="0" fontId="125" fillId="33" borderId="154" xfId="82" applyFont="1" applyFill="1" applyBorder="1" applyAlignment="1">
      <alignment horizontal="center" vertical="center" wrapText="1" shrinkToFit="1"/>
    </xf>
    <xf numFmtId="0" fontId="125" fillId="33" borderId="155" xfId="82" applyFont="1" applyFill="1" applyBorder="1" applyAlignment="1">
      <alignment horizontal="center" vertical="center" wrapText="1" shrinkToFit="1"/>
    </xf>
    <xf numFmtId="0" fontId="16" fillId="33" borderId="53" xfId="82" applyFont="1" applyFill="1" applyBorder="1" applyAlignment="1">
      <alignment horizontal="center" vertical="center" shrinkToFit="1"/>
    </xf>
    <xf numFmtId="0" fontId="16" fillId="33" borderId="156" xfId="82" applyFont="1" applyFill="1" applyBorder="1" applyAlignment="1">
      <alignment horizontal="center" vertical="center" shrinkToFit="1"/>
    </xf>
    <xf numFmtId="0" fontId="16" fillId="33" borderId="157" xfId="82" applyFont="1" applyFill="1" applyBorder="1" applyAlignment="1">
      <alignment horizontal="center" vertical="center" shrinkToFit="1"/>
    </xf>
    <xf numFmtId="0" fontId="16" fillId="33" borderId="158" xfId="82" applyFont="1" applyFill="1" applyBorder="1" applyAlignment="1">
      <alignment horizontal="center" vertical="center" shrinkToFit="1"/>
    </xf>
    <xf numFmtId="0" fontId="16" fillId="33" borderId="159" xfId="82" applyFont="1" applyFill="1" applyBorder="1" applyAlignment="1">
      <alignment horizontal="center" vertical="center" shrinkToFit="1"/>
    </xf>
    <xf numFmtId="0" fontId="125" fillId="33" borderId="46" xfId="82" applyFont="1" applyFill="1" applyBorder="1" applyAlignment="1">
      <alignment horizontal="center" vertical="top" textRotation="255" shrinkToFit="1"/>
    </xf>
    <xf numFmtId="0" fontId="125" fillId="33" borderId="38" xfId="82" applyFont="1" applyFill="1" applyBorder="1" applyAlignment="1">
      <alignment horizontal="center" vertical="top" textRotation="255" shrinkToFit="1"/>
    </xf>
    <xf numFmtId="0" fontId="125" fillId="33" borderId="37" xfId="82" applyFont="1" applyFill="1" applyBorder="1" applyAlignment="1">
      <alignment horizontal="center" vertical="top" textRotation="255" shrinkToFit="1"/>
    </xf>
    <xf numFmtId="0" fontId="125" fillId="33" borderId="53" xfId="82" applyFont="1" applyFill="1" applyBorder="1" applyAlignment="1">
      <alignment horizontal="left" vertical="center" wrapText="1"/>
    </xf>
    <xf numFmtId="0" fontId="125" fillId="33" borderId="52" xfId="82" applyFont="1" applyFill="1" applyBorder="1" applyAlignment="1">
      <alignment horizontal="left" vertical="center" wrapText="1"/>
    </xf>
    <xf numFmtId="0" fontId="125" fillId="33" borderId="85" xfId="82" applyFont="1" applyFill="1" applyBorder="1" applyAlignment="1">
      <alignment horizontal="left" vertical="center" wrapText="1"/>
    </xf>
    <xf numFmtId="0" fontId="125" fillId="33" borderId="16" xfId="82" applyFont="1" applyFill="1" applyBorder="1" applyAlignment="1">
      <alignment horizontal="left" vertical="center" wrapText="1"/>
    </xf>
    <xf numFmtId="0" fontId="125" fillId="33" borderId="0" xfId="82" applyFont="1" applyFill="1" applyAlignment="1">
      <alignment horizontal="left" vertical="center" wrapText="1"/>
    </xf>
    <xf numFmtId="0" fontId="125" fillId="33" borderId="12" xfId="82" applyFont="1" applyFill="1" applyBorder="1" applyAlignment="1">
      <alignment horizontal="left" vertical="center" wrapText="1"/>
    </xf>
    <xf numFmtId="0" fontId="125" fillId="33" borderId="14" xfId="82" applyFont="1" applyFill="1" applyBorder="1" applyAlignment="1">
      <alignment horizontal="left" vertical="center" wrapText="1"/>
    </xf>
    <xf numFmtId="0" fontId="125" fillId="33" borderId="13" xfId="82" applyFont="1" applyFill="1" applyBorder="1" applyAlignment="1">
      <alignment horizontal="left" vertical="center" wrapText="1"/>
    </xf>
    <xf numFmtId="0" fontId="125" fillId="33" borderId="15" xfId="82" applyFont="1" applyFill="1" applyBorder="1" applyAlignment="1">
      <alignment horizontal="left" vertical="center" wrapText="1"/>
    </xf>
    <xf numFmtId="0" fontId="125" fillId="33" borderId="143" xfId="82" applyFont="1" applyFill="1" applyBorder="1" applyAlignment="1">
      <alignment horizontal="left" vertical="center" shrinkToFit="1"/>
    </xf>
    <xf numFmtId="0" fontId="125" fillId="33" borderId="144" xfId="82" applyFont="1" applyFill="1" applyBorder="1" applyAlignment="1">
      <alignment horizontal="left" vertical="center" shrinkToFit="1"/>
    </xf>
    <xf numFmtId="0" fontId="125" fillId="33" borderId="145" xfId="82" applyFont="1" applyFill="1" applyBorder="1" applyAlignment="1">
      <alignment horizontal="left" vertical="center" shrinkToFit="1"/>
    </xf>
    <xf numFmtId="0" fontId="125" fillId="33" borderId="130" xfId="82" applyFont="1" applyFill="1" applyBorder="1" applyAlignment="1">
      <alignment horizontal="left" vertical="center" shrinkToFit="1"/>
    </xf>
    <xf numFmtId="0" fontId="125" fillId="33" borderId="131" xfId="82" applyFont="1" applyFill="1" applyBorder="1" applyAlignment="1">
      <alignment horizontal="left" vertical="center" shrinkToFit="1"/>
    </xf>
    <xf numFmtId="0" fontId="125" fillId="33" borderId="132" xfId="82" applyFont="1" applyFill="1" applyBorder="1" applyAlignment="1">
      <alignment horizontal="left" vertical="center" shrinkToFit="1"/>
    </xf>
    <xf numFmtId="0" fontId="125" fillId="33" borderId="136" xfId="82" applyFont="1" applyFill="1" applyBorder="1" applyAlignment="1">
      <alignment horizontal="left" vertical="center" shrinkToFit="1"/>
    </xf>
    <xf numFmtId="0" fontId="125" fillId="33" borderId="137" xfId="82" applyFont="1" applyFill="1" applyBorder="1" applyAlignment="1">
      <alignment horizontal="left" vertical="center" shrinkToFit="1"/>
    </xf>
    <xf numFmtId="0" fontId="125" fillId="33" borderId="138" xfId="82" applyFont="1" applyFill="1" applyBorder="1" applyAlignment="1">
      <alignment horizontal="left" vertical="center" shrinkToFit="1"/>
    </xf>
    <xf numFmtId="0" fontId="125" fillId="33" borderId="14" xfId="82" applyFont="1" applyFill="1" applyBorder="1" applyAlignment="1">
      <alignment horizontal="left" vertical="center" wrapText="1" shrinkToFit="1"/>
    </xf>
    <xf numFmtId="0" fontId="125" fillId="33" borderId="13" xfId="82" applyFont="1" applyFill="1" applyBorder="1" applyAlignment="1">
      <alignment horizontal="left" vertical="center" wrapText="1" shrinkToFit="1"/>
    </xf>
    <xf numFmtId="0" fontId="125" fillId="33" borderId="15" xfId="82" applyFont="1" applyFill="1" applyBorder="1" applyAlignment="1">
      <alignment horizontal="left" vertical="center" wrapText="1" shrinkToFit="1"/>
    </xf>
    <xf numFmtId="0" fontId="126" fillId="33" borderId="53" xfId="82" applyFont="1" applyFill="1" applyBorder="1" applyAlignment="1">
      <alignment horizontal="left" vertical="center" wrapText="1" shrinkToFit="1"/>
    </xf>
    <xf numFmtId="0" fontId="126" fillId="33" borderId="52" xfId="82" applyFont="1" applyFill="1" applyBorder="1" applyAlignment="1">
      <alignment horizontal="left" vertical="center" wrapText="1" shrinkToFit="1"/>
    </xf>
    <xf numFmtId="0" fontId="126" fillId="33" borderId="85" xfId="82" applyFont="1" applyFill="1" applyBorder="1" applyAlignment="1">
      <alignment horizontal="left" vertical="center" wrapText="1" shrinkToFit="1"/>
    </xf>
    <xf numFmtId="0" fontId="126" fillId="33" borderId="16" xfId="82" applyFont="1" applyFill="1" applyBorder="1" applyAlignment="1">
      <alignment horizontal="left" vertical="center" wrapText="1" shrinkToFit="1"/>
    </xf>
    <xf numFmtId="0" fontId="126" fillId="33" borderId="0" xfId="82" applyFont="1" applyFill="1" applyAlignment="1">
      <alignment horizontal="left" vertical="center" wrapText="1" shrinkToFit="1"/>
    </xf>
    <xf numFmtId="0" fontId="126" fillId="33" borderId="12" xfId="82" applyFont="1" applyFill="1" applyBorder="1" applyAlignment="1">
      <alignment horizontal="left" vertical="center" wrapText="1" shrinkToFit="1"/>
    </xf>
    <xf numFmtId="0" fontId="126" fillId="33" borderId="14" xfId="82" applyFont="1" applyFill="1" applyBorder="1" applyAlignment="1">
      <alignment horizontal="left" vertical="center" wrapText="1" shrinkToFit="1"/>
    </xf>
    <xf numFmtId="0" fontId="126" fillId="33" borderId="13" xfId="82" applyFont="1" applyFill="1" applyBorder="1" applyAlignment="1">
      <alignment horizontal="left" vertical="center" wrapText="1" shrinkToFit="1"/>
    </xf>
    <xf numFmtId="0" fontId="126" fillId="33" borderId="15" xfId="82" applyFont="1" applyFill="1" applyBorder="1" applyAlignment="1">
      <alignment horizontal="left" vertical="center" wrapText="1" shrinkToFit="1"/>
    </xf>
    <xf numFmtId="0" fontId="125" fillId="33" borderId="52" xfId="82" applyFont="1" applyFill="1" applyBorder="1" applyAlignment="1">
      <alignment horizontal="left" vertical="center" shrinkToFit="1"/>
    </xf>
    <xf numFmtId="0" fontId="125" fillId="33" borderId="85" xfId="82" applyFont="1" applyFill="1" applyBorder="1" applyAlignment="1">
      <alignment horizontal="left" vertical="center" shrinkToFit="1"/>
    </xf>
    <xf numFmtId="0" fontId="125" fillId="33" borderId="16" xfId="82" applyFont="1" applyFill="1" applyBorder="1" applyAlignment="1">
      <alignment horizontal="left" vertical="center" shrinkToFit="1"/>
    </xf>
    <xf numFmtId="0" fontId="125" fillId="33" borderId="0" xfId="82" applyFont="1" applyFill="1" applyAlignment="1">
      <alignment horizontal="left" vertical="center" shrinkToFit="1"/>
    </xf>
    <xf numFmtId="0" fontId="125" fillId="33" borderId="12" xfId="82" applyFont="1" applyFill="1" applyBorder="1" applyAlignment="1">
      <alignment horizontal="left" vertical="center" shrinkToFit="1"/>
    </xf>
    <xf numFmtId="0" fontId="125" fillId="33" borderId="84" xfId="82" applyFont="1" applyFill="1" applyBorder="1" applyAlignment="1">
      <alignment horizontal="left" vertical="center" wrapText="1" shrinkToFit="1"/>
    </xf>
    <xf numFmtId="0" fontId="16" fillId="33" borderId="146" xfId="82" applyFont="1" applyFill="1" applyBorder="1" applyAlignment="1">
      <alignment horizontal="center" vertical="center" shrinkToFit="1"/>
    </xf>
    <xf numFmtId="0" fontId="16" fillId="33" borderId="140" xfId="82" applyFont="1" applyFill="1" applyBorder="1" applyAlignment="1">
      <alignment horizontal="center" vertical="center" shrinkToFit="1"/>
    </xf>
    <xf numFmtId="0" fontId="16" fillId="33" borderId="141" xfId="82" applyFont="1" applyFill="1" applyBorder="1" applyAlignment="1">
      <alignment horizontal="center" vertical="center" shrinkToFit="1"/>
    </xf>
    <xf numFmtId="0" fontId="16" fillId="33" borderId="147" xfId="82" applyFont="1" applyFill="1" applyBorder="1" applyAlignment="1">
      <alignment horizontal="center" vertical="center" shrinkToFit="1"/>
    </xf>
    <xf numFmtId="0" fontId="16" fillId="33" borderId="148" xfId="82" applyFont="1" applyFill="1" applyBorder="1" applyAlignment="1">
      <alignment horizontal="center" vertical="center" shrinkToFit="1"/>
    </xf>
    <xf numFmtId="0" fontId="16" fillId="33" borderId="149" xfId="82" applyFont="1" applyFill="1" applyBorder="1" applyAlignment="1">
      <alignment horizontal="center" vertical="center" shrinkToFit="1"/>
    </xf>
    <xf numFmtId="0" fontId="16" fillId="33" borderId="150" xfId="82" applyFont="1" applyFill="1" applyBorder="1" applyAlignment="1">
      <alignment horizontal="left" vertical="center" shrinkToFit="1"/>
    </xf>
    <xf numFmtId="0" fontId="16" fillId="33" borderId="151" xfId="82" applyFont="1" applyFill="1" applyBorder="1" applyAlignment="1">
      <alignment horizontal="left" vertical="center" shrinkToFit="1"/>
    </xf>
    <xf numFmtId="0" fontId="16" fillId="33" borderId="152" xfId="82" applyFont="1" applyFill="1" applyBorder="1" applyAlignment="1">
      <alignment horizontal="left" vertical="center" shrinkToFit="1"/>
    </xf>
    <xf numFmtId="187" fontId="125" fillId="33" borderId="53" xfId="82" applyNumberFormat="1" applyFont="1" applyFill="1" applyBorder="1" applyAlignment="1">
      <alignment horizontal="center" vertical="center" shrinkToFit="1"/>
    </xf>
    <xf numFmtId="187" fontId="125" fillId="33" borderId="52" xfId="82" applyNumberFormat="1" applyFont="1" applyFill="1" applyBorder="1" applyAlignment="1">
      <alignment horizontal="center" vertical="center" shrinkToFit="1"/>
    </xf>
    <xf numFmtId="187" fontId="125" fillId="33" borderId="60" xfId="82" applyNumberFormat="1" applyFont="1" applyFill="1" applyBorder="1" applyAlignment="1">
      <alignment horizontal="center" vertical="center" shrinkToFit="1"/>
    </xf>
    <xf numFmtId="0" fontId="16" fillId="0" borderId="139" xfId="82" applyFont="1" applyBorder="1" applyAlignment="1">
      <alignment horizontal="center" vertical="center" wrapText="1" shrinkToFit="1"/>
    </xf>
    <xf numFmtId="0" fontId="16" fillId="0" borderId="140" xfId="82" applyFont="1" applyBorder="1" applyAlignment="1">
      <alignment horizontal="center" vertical="center" wrapText="1" shrinkToFit="1"/>
    </xf>
    <xf numFmtId="0" fontId="16" fillId="0" borderId="141" xfId="82" applyFont="1" applyBorder="1" applyAlignment="1">
      <alignment horizontal="center" vertical="center" wrapText="1" shrinkToFit="1"/>
    </xf>
    <xf numFmtId="187" fontId="16" fillId="33" borderId="139" xfId="82" applyNumberFormat="1" applyFont="1" applyFill="1" applyBorder="1" applyAlignment="1">
      <alignment horizontal="center" vertical="center" shrinkToFit="1"/>
    </xf>
    <xf numFmtId="187" fontId="16" fillId="33" borderId="140" xfId="82" applyNumberFormat="1" applyFont="1" applyFill="1" applyBorder="1" applyAlignment="1">
      <alignment horizontal="center" vertical="center" shrinkToFit="1"/>
    </xf>
    <xf numFmtId="187" fontId="16" fillId="33" borderId="142" xfId="82" applyNumberFormat="1" applyFont="1" applyFill="1" applyBorder="1" applyAlignment="1">
      <alignment horizontal="center" vertical="center" shrinkToFit="1"/>
    </xf>
    <xf numFmtId="187" fontId="125" fillId="33" borderId="14" xfId="82" applyNumberFormat="1" applyFont="1" applyFill="1" applyBorder="1" applyAlignment="1">
      <alignment horizontal="center" vertical="center" shrinkToFit="1"/>
    </xf>
    <xf numFmtId="187" fontId="125" fillId="33" borderId="13" xfId="82" applyNumberFormat="1" applyFont="1" applyFill="1" applyBorder="1" applyAlignment="1">
      <alignment horizontal="center" vertical="center" shrinkToFit="1"/>
    </xf>
    <xf numFmtId="187" fontId="125" fillId="33" borderId="32" xfId="82" applyNumberFormat="1" applyFont="1" applyFill="1" applyBorder="1" applyAlignment="1">
      <alignment horizontal="center" vertical="center" shrinkToFit="1"/>
    </xf>
    <xf numFmtId="0" fontId="125" fillId="33" borderId="2" xfId="82" applyFont="1" applyFill="1" applyBorder="1" applyAlignment="1">
      <alignment horizontal="left" vertical="center" shrinkToFit="1"/>
    </xf>
    <xf numFmtId="187" fontId="125" fillId="33" borderId="17" xfId="82" applyNumberFormat="1" applyFont="1" applyFill="1" applyBorder="1" applyAlignment="1">
      <alignment horizontal="center" vertical="center" shrinkToFit="1"/>
    </xf>
    <xf numFmtId="187" fontId="125" fillId="33" borderId="11" xfId="82" applyNumberFormat="1" applyFont="1" applyFill="1" applyBorder="1" applyAlignment="1">
      <alignment horizontal="center" vertical="center" shrinkToFit="1"/>
    </xf>
    <xf numFmtId="187" fontId="125" fillId="33" borderId="30" xfId="82" applyNumberFormat="1" applyFont="1" applyFill="1" applyBorder="1" applyAlignment="1">
      <alignment horizontal="center" vertical="center" shrinkToFit="1"/>
    </xf>
    <xf numFmtId="0" fontId="125" fillId="33" borderId="143" xfId="0" applyFont="1" applyFill="1" applyBorder="1" applyAlignment="1">
      <alignment horizontal="center" vertical="center" shrinkToFit="1"/>
    </xf>
    <xf numFmtId="0" fontId="125" fillId="33" borderId="144" xfId="0" applyFont="1" applyFill="1" applyBorder="1" applyAlignment="1">
      <alignment horizontal="center" vertical="center" shrinkToFit="1"/>
    </xf>
    <xf numFmtId="0" fontId="125" fillId="33" borderId="145" xfId="0" applyFont="1" applyFill="1" applyBorder="1" applyAlignment="1">
      <alignment horizontal="center" vertical="center" shrinkToFit="1"/>
    </xf>
    <xf numFmtId="0" fontId="125" fillId="33" borderId="130" xfId="0" applyFont="1" applyFill="1" applyBorder="1" applyAlignment="1">
      <alignment horizontal="center" vertical="center" shrinkToFit="1"/>
    </xf>
    <xf numFmtId="0" fontId="125" fillId="33" borderId="131" xfId="0" applyFont="1" applyFill="1" applyBorder="1" applyAlignment="1">
      <alignment horizontal="center" vertical="center" shrinkToFit="1"/>
    </xf>
    <xf numFmtId="0" fontId="125" fillId="33" borderId="132" xfId="0" applyFont="1" applyFill="1" applyBorder="1" applyAlignment="1">
      <alignment horizontal="center" vertical="center" shrinkToFit="1"/>
    </xf>
    <xf numFmtId="0" fontId="125" fillId="33" borderId="196" xfId="0" applyFont="1" applyFill="1" applyBorder="1" applyAlignment="1">
      <alignment horizontal="center" vertical="center" shrinkToFit="1"/>
    </xf>
    <xf numFmtId="0" fontId="125" fillId="33" borderId="197" xfId="0" applyFont="1" applyFill="1" applyBorder="1" applyAlignment="1">
      <alignment horizontal="center" vertical="center" shrinkToFit="1"/>
    </xf>
    <xf numFmtId="0" fontId="125" fillId="33" borderId="198" xfId="0" applyFont="1" applyFill="1" applyBorder="1" applyAlignment="1">
      <alignment horizontal="center" vertical="center" shrinkToFit="1"/>
    </xf>
    <xf numFmtId="0" fontId="125" fillId="33" borderId="143" xfId="69" applyFont="1" applyFill="1" applyBorder="1" applyAlignment="1">
      <alignment horizontal="center" vertical="center"/>
    </xf>
    <xf numFmtId="0" fontId="125" fillId="33" borderId="144" xfId="69" applyFont="1" applyFill="1" applyBorder="1" applyAlignment="1">
      <alignment horizontal="center" vertical="center"/>
    </xf>
    <xf numFmtId="0" fontId="125" fillId="33" borderId="145" xfId="69" applyFont="1" applyFill="1" applyBorder="1" applyAlignment="1">
      <alignment horizontal="center" vertical="center"/>
    </xf>
    <xf numFmtId="0" fontId="125" fillId="33" borderId="130" xfId="69" applyFont="1" applyFill="1" applyBorder="1" applyAlignment="1">
      <alignment horizontal="center" vertical="center"/>
    </xf>
    <xf numFmtId="0" fontId="125" fillId="33" borderId="131" xfId="69" applyFont="1" applyFill="1" applyBorder="1" applyAlignment="1">
      <alignment horizontal="center" vertical="center"/>
    </xf>
    <xf numFmtId="0" fontId="125" fillId="33" borderId="132" xfId="69" applyFont="1" applyFill="1" applyBorder="1" applyAlignment="1">
      <alignment horizontal="center" vertical="center"/>
    </xf>
    <xf numFmtId="0" fontId="125" fillId="33" borderId="196" xfId="69" applyFont="1" applyFill="1" applyBorder="1" applyAlignment="1">
      <alignment horizontal="center" vertical="center"/>
    </xf>
    <xf numFmtId="0" fontId="125" fillId="33" borderId="197" xfId="69" applyFont="1" applyFill="1" applyBorder="1" applyAlignment="1">
      <alignment horizontal="center" vertical="center"/>
    </xf>
    <xf numFmtId="0" fontId="125" fillId="33" borderId="198" xfId="69" applyFont="1" applyFill="1" applyBorder="1" applyAlignment="1">
      <alignment horizontal="center" vertical="center"/>
    </xf>
    <xf numFmtId="0" fontId="126" fillId="33" borderId="143" xfId="69" applyFont="1" applyFill="1" applyBorder="1" applyAlignment="1">
      <alignment horizontal="center" vertical="center"/>
    </xf>
    <xf numFmtId="0" fontId="126" fillId="33" borderId="144" xfId="69" applyFont="1" applyFill="1" applyBorder="1" applyAlignment="1">
      <alignment horizontal="center" vertical="center"/>
    </xf>
    <xf numFmtId="0" fontId="126" fillId="33" borderId="145" xfId="69" applyFont="1" applyFill="1" applyBorder="1" applyAlignment="1">
      <alignment horizontal="center" vertical="center"/>
    </xf>
    <xf numFmtId="0" fontId="126" fillId="33" borderId="130" xfId="69" applyFont="1" applyFill="1" applyBorder="1" applyAlignment="1">
      <alignment horizontal="center" vertical="center"/>
    </xf>
    <xf numFmtId="0" fontId="126" fillId="33" borderId="131" xfId="69" applyFont="1" applyFill="1" applyBorder="1" applyAlignment="1">
      <alignment horizontal="center" vertical="center"/>
    </xf>
    <xf numFmtId="0" fontId="126" fillId="33" borderId="132" xfId="69" applyFont="1" applyFill="1" applyBorder="1" applyAlignment="1">
      <alignment horizontal="center" vertical="center"/>
    </xf>
    <xf numFmtId="0" fontId="126" fillId="33" borderId="196" xfId="69" applyFont="1" applyFill="1" applyBorder="1" applyAlignment="1">
      <alignment horizontal="center" vertical="center"/>
    </xf>
    <xf numFmtId="0" fontId="126" fillId="33" borderId="197" xfId="69" applyFont="1" applyFill="1" applyBorder="1" applyAlignment="1">
      <alignment horizontal="center" vertical="center"/>
    </xf>
    <xf numFmtId="0" fontId="126" fillId="33" borderId="198" xfId="69" applyFont="1" applyFill="1" applyBorder="1" applyAlignment="1">
      <alignment horizontal="center" vertical="center"/>
    </xf>
    <xf numFmtId="0" fontId="125" fillId="33" borderId="53" xfId="82" applyFont="1" applyFill="1" applyBorder="1" applyAlignment="1">
      <alignment horizontal="left" vertical="center" shrinkToFit="1"/>
    </xf>
    <xf numFmtId="0" fontId="125" fillId="33" borderId="61" xfId="82" applyFont="1" applyFill="1" applyBorder="1" applyAlignment="1">
      <alignment horizontal="left" vertical="center" shrinkToFit="1"/>
    </xf>
    <xf numFmtId="0" fontId="125" fillId="33" borderId="47" xfId="82" applyFont="1" applyFill="1" applyBorder="1" applyAlignment="1">
      <alignment horizontal="left" vertical="center" shrinkToFit="1"/>
    </xf>
    <xf numFmtId="0" fontId="125" fillId="33" borderId="128" xfId="82" applyFont="1" applyFill="1" applyBorder="1" applyAlignment="1">
      <alignment horizontal="left" vertical="center" shrinkToFit="1"/>
    </xf>
    <xf numFmtId="0" fontId="125" fillId="33" borderId="196" xfId="0" applyFont="1" applyFill="1" applyBorder="1" applyAlignment="1">
      <alignment horizontal="left" vertical="center" shrinkToFit="1"/>
    </xf>
    <xf numFmtId="0" fontId="125" fillId="33" borderId="197" xfId="0" applyFont="1" applyFill="1" applyBorder="1" applyAlignment="1">
      <alignment horizontal="left" vertical="center" shrinkToFit="1"/>
    </xf>
    <xf numFmtId="0" fontId="125" fillId="33" borderId="198" xfId="0" applyFont="1" applyFill="1" applyBorder="1" applyAlignment="1">
      <alignment horizontal="left" vertical="center" shrinkToFit="1"/>
    </xf>
    <xf numFmtId="0" fontId="125" fillId="33" borderId="53" xfId="69" applyFont="1" applyFill="1" applyBorder="1" applyAlignment="1">
      <alignment horizontal="left" vertical="center"/>
    </xf>
    <xf numFmtId="0" fontId="125" fillId="33" borderId="52" xfId="69" applyFont="1" applyFill="1" applyBorder="1" applyAlignment="1">
      <alignment horizontal="left" vertical="center"/>
    </xf>
    <xf numFmtId="0" fontId="125" fillId="33" borderId="85" xfId="69" applyFont="1" applyFill="1" applyBorder="1" applyAlignment="1">
      <alignment horizontal="left" vertical="center"/>
    </xf>
    <xf numFmtId="0" fontId="125" fillId="33" borderId="16" xfId="69" applyFont="1" applyFill="1" applyBorder="1" applyAlignment="1">
      <alignment horizontal="left" vertical="center"/>
    </xf>
    <xf numFmtId="0" fontId="125" fillId="33" borderId="0" xfId="69" applyFont="1" applyFill="1" applyAlignment="1">
      <alignment horizontal="left" vertical="center"/>
    </xf>
    <xf numFmtId="0" fontId="125" fillId="33" borderId="12" xfId="69" applyFont="1" applyFill="1" applyBorder="1" applyAlignment="1">
      <alignment horizontal="left" vertical="center"/>
    </xf>
    <xf numFmtId="0" fontId="125" fillId="33" borderId="61" xfId="69" applyFont="1" applyFill="1" applyBorder="1" applyAlignment="1">
      <alignment horizontal="left" vertical="center"/>
    </xf>
    <xf numFmtId="0" fontId="125" fillId="33" borderId="47" xfId="69" applyFont="1" applyFill="1" applyBorder="1" applyAlignment="1">
      <alignment horizontal="left" vertical="center"/>
    </xf>
    <xf numFmtId="0" fontId="125" fillId="33" borderId="128" xfId="69" applyFont="1" applyFill="1" applyBorder="1" applyAlignment="1">
      <alignment horizontal="left" vertical="center"/>
    </xf>
    <xf numFmtId="0" fontId="125" fillId="33" borderId="14" xfId="82" applyFont="1" applyFill="1" applyBorder="1" applyAlignment="1">
      <alignment horizontal="center" vertical="center" shrinkToFit="1"/>
    </xf>
    <xf numFmtId="0" fontId="125" fillId="33" borderId="13" xfId="82" applyFont="1" applyFill="1" applyBorder="1" applyAlignment="1">
      <alignment horizontal="center" vertical="center" shrinkToFit="1"/>
    </xf>
    <xf numFmtId="0" fontId="125" fillId="33" borderId="15" xfId="82" applyFont="1" applyFill="1" applyBorder="1" applyAlignment="1">
      <alignment horizontal="center" vertical="center" shrinkToFit="1"/>
    </xf>
    <xf numFmtId="0" fontId="125" fillId="33" borderId="8" xfId="82" applyFont="1" applyFill="1" applyBorder="1" applyAlignment="1">
      <alignment horizontal="left" vertical="center" wrapText="1" shrinkToFit="1"/>
    </xf>
    <xf numFmtId="0" fontId="125" fillId="33" borderId="8" xfId="82" applyFont="1" applyFill="1" applyBorder="1" applyAlignment="1">
      <alignment horizontal="center" vertical="center" shrinkToFit="1"/>
    </xf>
    <xf numFmtId="0" fontId="125" fillId="33" borderId="7" xfId="82" applyFont="1" applyFill="1" applyBorder="1" applyAlignment="1">
      <alignment horizontal="center" vertical="center" shrinkToFit="1"/>
    </xf>
    <xf numFmtId="0" fontId="125" fillId="33" borderId="6" xfId="82" applyFont="1" applyFill="1" applyBorder="1" applyAlignment="1">
      <alignment horizontal="center" vertical="center" shrinkToFit="1"/>
    </xf>
    <xf numFmtId="0" fontId="125" fillId="33" borderId="104" xfId="82" applyFont="1" applyFill="1" applyBorder="1" applyAlignment="1">
      <alignment horizontal="center" vertical="center" textRotation="255" shrinkToFit="1"/>
    </xf>
    <xf numFmtId="0" fontId="125" fillId="33" borderId="38" xfId="82" applyFont="1" applyFill="1" applyBorder="1" applyAlignment="1">
      <alignment horizontal="center" vertical="center" textRotation="255" shrinkToFit="1"/>
    </xf>
    <xf numFmtId="0" fontId="125" fillId="33" borderId="136" xfId="82" applyFont="1" applyFill="1" applyBorder="1" applyAlignment="1">
      <alignment horizontal="left" vertical="center" wrapText="1" shrinkToFit="1"/>
    </xf>
    <xf numFmtId="0" fontId="125" fillId="33" borderId="137" xfId="82" applyFont="1" applyFill="1" applyBorder="1" applyAlignment="1">
      <alignment horizontal="left" vertical="center" wrapText="1" shrinkToFit="1"/>
    </xf>
    <xf numFmtId="0" fontId="125" fillId="33" borderId="138" xfId="82" applyFont="1" applyFill="1" applyBorder="1" applyAlignment="1">
      <alignment horizontal="left" vertical="center" wrapText="1" shrinkToFit="1"/>
    </xf>
    <xf numFmtId="0" fontId="125" fillId="33" borderId="16" xfId="69" applyFont="1" applyFill="1" applyBorder="1" applyAlignment="1">
      <alignment horizontal="left" vertical="center" wrapText="1" shrinkToFit="1"/>
    </xf>
    <xf numFmtId="0" fontId="125" fillId="33" borderId="0" xfId="69" applyFont="1" applyFill="1" applyAlignment="1">
      <alignment horizontal="left" vertical="center" wrapText="1" shrinkToFit="1"/>
    </xf>
    <xf numFmtId="0" fontId="125" fillId="33" borderId="12" xfId="69" applyFont="1" applyFill="1" applyBorder="1" applyAlignment="1">
      <alignment horizontal="left" vertical="center" wrapText="1" shrinkToFit="1"/>
    </xf>
    <xf numFmtId="0" fontId="125" fillId="33" borderId="14" xfId="69" applyFont="1" applyFill="1" applyBorder="1" applyAlignment="1">
      <alignment horizontal="left" vertical="center" wrapText="1" shrinkToFit="1"/>
    </xf>
    <xf numFmtId="0" fontId="125" fillId="33" borderId="13" xfId="69" applyFont="1" applyFill="1" applyBorder="1" applyAlignment="1">
      <alignment horizontal="left" vertical="center" wrapText="1" shrinkToFit="1"/>
    </xf>
    <xf numFmtId="0" fontId="125" fillId="33" borderId="15" xfId="69" applyFont="1" applyFill="1" applyBorder="1" applyAlignment="1">
      <alignment horizontal="left" vertical="center" wrapText="1" shrinkToFit="1"/>
    </xf>
    <xf numFmtId="0" fontId="126" fillId="33" borderId="16" xfId="69" applyFont="1" applyFill="1" applyBorder="1" applyAlignment="1">
      <alignment horizontal="left" vertical="center" wrapText="1" shrinkToFit="1"/>
    </xf>
    <xf numFmtId="0" fontId="126" fillId="33" borderId="0" xfId="69" applyFont="1" applyFill="1" applyAlignment="1">
      <alignment horizontal="left" vertical="center" wrapText="1" shrinkToFit="1"/>
    </xf>
    <xf numFmtId="0" fontId="126" fillId="33" borderId="12" xfId="69" applyFont="1" applyFill="1" applyBorder="1" applyAlignment="1">
      <alignment horizontal="left" vertical="center" wrapText="1" shrinkToFit="1"/>
    </xf>
    <xf numFmtId="0" fontId="126" fillId="33" borderId="14" xfId="69" applyFont="1" applyFill="1" applyBorder="1" applyAlignment="1">
      <alignment horizontal="left" vertical="center" wrapText="1" shrinkToFit="1"/>
    </xf>
    <xf numFmtId="0" fontId="126" fillId="33" borderId="13" xfId="69" applyFont="1" applyFill="1" applyBorder="1" applyAlignment="1">
      <alignment horizontal="left" vertical="center" wrapText="1" shrinkToFit="1"/>
    </xf>
    <xf numFmtId="0" fontId="126" fillId="33" borderId="15" xfId="69" applyFont="1" applyFill="1" applyBorder="1" applyAlignment="1">
      <alignment horizontal="left" vertical="center" wrapText="1" shrinkToFit="1"/>
    </xf>
    <xf numFmtId="0" fontId="125" fillId="33" borderId="17" xfId="82" applyFont="1" applyFill="1" applyBorder="1" applyAlignment="1">
      <alignment horizontal="left" vertical="center" wrapText="1" shrinkToFit="1"/>
    </xf>
    <xf numFmtId="0" fontId="125" fillId="33" borderId="11" xfId="82" applyFont="1" applyFill="1" applyBorder="1" applyAlignment="1">
      <alignment horizontal="left" vertical="center" wrapText="1" shrinkToFit="1"/>
    </xf>
    <xf numFmtId="0" fontId="125" fillId="33" borderId="10" xfId="82" applyFont="1" applyFill="1" applyBorder="1" applyAlignment="1">
      <alignment horizontal="left" vertical="center" wrapText="1" shrinkToFit="1"/>
    </xf>
    <xf numFmtId="0" fontId="125" fillId="33" borderId="133" xfId="82" applyFont="1" applyFill="1" applyBorder="1" applyAlignment="1">
      <alignment horizontal="left" vertical="center" wrapText="1" shrinkToFit="1"/>
    </xf>
    <xf numFmtId="0" fontId="125" fillId="33" borderId="134" xfId="82" applyFont="1" applyFill="1" applyBorder="1" applyAlignment="1">
      <alignment horizontal="left" vertical="center" wrapText="1" shrinkToFit="1"/>
    </xf>
    <xf numFmtId="0" fontId="125" fillId="33" borderId="135" xfId="82" applyFont="1" applyFill="1" applyBorder="1" applyAlignment="1">
      <alignment horizontal="left" vertical="center" wrapText="1" shrinkToFit="1"/>
    </xf>
    <xf numFmtId="0" fontId="125" fillId="33" borderId="17" xfId="69" applyFont="1" applyFill="1" applyBorder="1" applyAlignment="1">
      <alignment horizontal="left" vertical="center"/>
    </xf>
    <xf numFmtId="0" fontId="125" fillId="33" borderId="11" xfId="69" applyFont="1" applyFill="1" applyBorder="1" applyAlignment="1">
      <alignment horizontal="left" vertical="center"/>
    </xf>
    <xf numFmtId="0" fontId="125" fillId="33" borderId="10" xfId="69" applyFont="1" applyFill="1" applyBorder="1" applyAlignment="1">
      <alignment horizontal="left" vertical="center"/>
    </xf>
    <xf numFmtId="0" fontId="125" fillId="33" borderId="14" xfId="69" applyFont="1" applyFill="1" applyBorder="1" applyAlignment="1">
      <alignment horizontal="left" vertical="center"/>
    </xf>
    <xf numFmtId="0" fontId="125" fillId="33" borderId="13" xfId="69" applyFont="1" applyFill="1" applyBorder="1" applyAlignment="1">
      <alignment horizontal="left" vertical="center"/>
    </xf>
    <xf numFmtId="0" fontId="125" fillId="33" borderId="15" xfId="69" applyFont="1" applyFill="1" applyBorder="1" applyAlignment="1">
      <alignment horizontal="left" vertical="center"/>
    </xf>
    <xf numFmtId="0" fontId="126" fillId="33" borderId="17" xfId="69" applyFont="1" applyFill="1" applyBorder="1" applyAlignment="1">
      <alignment horizontal="left" vertical="center" wrapText="1"/>
    </xf>
    <xf numFmtId="0" fontId="126" fillId="33" borderId="11" xfId="69" applyFont="1" applyFill="1" applyBorder="1" applyAlignment="1">
      <alignment horizontal="left" vertical="center" wrapText="1"/>
    </xf>
    <xf numFmtId="0" fontId="126" fillId="33" borderId="10" xfId="69" applyFont="1" applyFill="1" applyBorder="1" applyAlignment="1">
      <alignment horizontal="left" vertical="center" wrapText="1"/>
    </xf>
    <xf numFmtId="0" fontId="126" fillId="33" borderId="16" xfId="69" applyFont="1" applyFill="1" applyBorder="1" applyAlignment="1">
      <alignment horizontal="left" vertical="center" wrapText="1"/>
    </xf>
    <xf numFmtId="0" fontId="126" fillId="33" borderId="0" xfId="69" applyFont="1" applyFill="1" applyAlignment="1">
      <alignment horizontal="left" vertical="center" wrapText="1"/>
    </xf>
    <xf numFmtId="0" fontId="126" fillId="33" borderId="12" xfId="69" applyFont="1" applyFill="1" applyBorder="1" applyAlignment="1">
      <alignment horizontal="left" vertical="center" wrapText="1"/>
    </xf>
    <xf numFmtId="0" fontId="126" fillId="33" borderId="14" xfId="69" applyFont="1" applyFill="1" applyBorder="1" applyAlignment="1">
      <alignment horizontal="left" vertical="center" wrapText="1"/>
    </xf>
    <xf numFmtId="0" fontId="126" fillId="33" borderId="13" xfId="69" applyFont="1" applyFill="1" applyBorder="1" applyAlignment="1">
      <alignment horizontal="left" vertical="center" wrapText="1"/>
    </xf>
    <xf numFmtId="0" fontId="126" fillId="33" borderId="15" xfId="69" applyFont="1" applyFill="1" applyBorder="1" applyAlignment="1">
      <alignment horizontal="left" vertical="center" wrapText="1"/>
    </xf>
    <xf numFmtId="0" fontId="125" fillId="33" borderId="8" xfId="82" applyFont="1" applyFill="1" applyBorder="1" applyAlignment="1">
      <alignment horizontal="center" vertical="center" wrapText="1" shrinkToFit="1"/>
    </xf>
    <xf numFmtId="0" fontId="125" fillId="33" borderId="7" xfId="82" applyFont="1" applyFill="1" applyBorder="1" applyAlignment="1">
      <alignment horizontal="center" vertical="center" wrapText="1" shrinkToFit="1"/>
    </xf>
    <xf numFmtId="0" fontId="125" fillId="33" borderId="6" xfId="82" applyFont="1" applyFill="1" applyBorder="1" applyAlignment="1">
      <alignment horizontal="center" vertical="center" wrapText="1" shrinkToFit="1"/>
    </xf>
    <xf numFmtId="0" fontId="127" fillId="33" borderId="7" xfId="82" applyFont="1" applyFill="1" applyBorder="1" applyAlignment="1">
      <alignment horizontal="center" vertical="center" shrinkToFit="1"/>
    </xf>
    <xf numFmtId="0" fontId="127" fillId="33" borderId="6" xfId="82" applyFont="1" applyFill="1" applyBorder="1" applyAlignment="1">
      <alignment horizontal="center" vertical="center" shrinkToFit="1"/>
    </xf>
    <xf numFmtId="0" fontId="125" fillId="33" borderId="105" xfId="82" applyFont="1" applyFill="1" applyBorder="1" applyAlignment="1">
      <alignment horizontal="center" vertical="center" textRotation="255" shrinkToFit="1"/>
    </xf>
    <xf numFmtId="0" fontId="125" fillId="33" borderId="17" xfId="82" applyFont="1" applyFill="1" applyBorder="1" applyAlignment="1">
      <alignment vertical="center" wrapText="1" shrinkToFit="1"/>
    </xf>
    <xf numFmtId="0" fontId="125" fillId="33" borderId="11" xfId="82" applyFont="1" applyFill="1" applyBorder="1" applyAlignment="1">
      <alignment vertical="center" wrapText="1" shrinkToFit="1"/>
    </xf>
    <xf numFmtId="0" fontId="125" fillId="33" borderId="10" xfId="82" applyFont="1" applyFill="1" applyBorder="1" applyAlignment="1">
      <alignment vertical="center" wrapText="1" shrinkToFit="1"/>
    </xf>
    <xf numFmtId="0" fontId="125" fillId="33" borderId="16" xfId="82" applyFont="1" applyFill="1" applyBorder="1" applyAlignment="1">
      <alignment vertical="center" wrapText="1" shrinkToFit="1"/>
    </xf>
    <xf numFmtId="0" fontId="125" fillId="33" borderId="0" xfId="82" applyFont="1" applyFill="1" applyAlignment="1">
      <alignment vertical="center" wrapText="1" shrinkToFit="1"/>
    </xf>
    <xf numFmtId="0" fontId="125" fillId="33" borderId="12" xfId="82" applyFont="1" applyFill="1" applyBorder="1" applyAlignment="1">
      <alignment vertical="center" wrapText="1" shrinkToFit="1"/>
    </xf>
    <xf numFmtId="0" fontId="125" fillId="33" borderId="61" xfId="82" applyFont="1" applyFill="1" applyBorder="1" applyAlignment="1">
      <alignment vertical="center" wrapText="1" shrinkToFit="1"/>
    </xf>
    <xf numFmtId="0" fontId="125" fillId="33" borderId="47" xfId="82" applyFont="1" applyFill="1" applyBorder="1" applyAlignment="1">
      <alignment vertical="center" wrapText="1" shrinkToFit="1"/>
    </xf>
    <xf numFmtId="0" fontId="125" fillId="33" borderId="128" xfId="82" applyFont="1" applyFill="1" applyBorder="1" applyAlignment="1">
      <alignment vertical="center" wrapText="1" shrinkToFit="1"/>
    </xf>
    <xf numFmtId="0" fontId="125" fillId="33" borderId="133" xfId="82" applyFont="1" applyFill="1" applyBorder="1" applyAlignment="1">
      <alignment horizontal="center" vertical="center" wrapText="1" shrinkToFit="1"/>
    </xf>
    <xf numFmtId="0" fontId="125" fillId="33" borderId="134" xfId="82" applyFont="1" applyFill="1" applyBorder="1" applyAlignment="1">
      <alignment horizontal="center" vertical="center" wrapText="1" shrinkToFit="1"/>
    </xf>
    <xf numFmtId="0" fontId="125" fillId="33" borderId="135" xfId="82" applyFont="1" applyFill="1" applyBorder="1" applyAlignment="1">
      <alignment horizontal="center" vertical="center" wrapText="1" shrinkToFit="1"/>
    </xf>
    <xf numFmtId="0" fontId="125" fillId="33" borderId="130" xfId="82" applyFont="1" applyFill="1" applyBorder="1" applyAlignment="1">
      <alignment horizontal="center" vertical="center" wrapText="1" shrinkToFit="1"/>
    </xf>
    <xf numFmtId="0" fontId="125" fillId="33" borderId="131" xfId="82" applyFont="1" applyFill="1" applyBorder="1" applyAlignment="1">
      <alignment horizontal="center" vertical="center" wrapText="1" shrinkToFit="1"/>
    </xf>
    <xf numFmtId="0" fontId="125" fillId="33" borderId="132" xfId="82" applyFont="1" applyFill="1" applyBorder="1" applyAlignment="1">
      <alignment horizontal="center" vertical="center" wrapText="1" shrinkToFit="1"/>
    </xf>
    <xf numFmtId="0" fontId="125" fillId="33" borderId="196" xfId="82" applyFont="1" applyFill="1" applyBorder="1" applyAlignment="1">
      <alignment horizontal="center" vertical="center" wrapText="1" shrinkToFit="1"/>
    </xf>
    <xf numFmtId="0" fontId="125" fillId="33" borderId="197" xfId="82" applyFont="1" applyFill="1" applyBorder="1" applyAlignment="1">
      <alignment horizontal="center" vertical="center" wrapText="1" shrinkToFit="1"/>
    </xf>
    <xf numFmtId="0" fontId="125" fillId="33" borderId="198" xfId="82" applyFont="1" applyFill="1" applyBorder="1" applyAlignment="1">
      <alignment horizontal="center" vertical="center" wrapText="1" shrinkToFit="1"/>
    </xf>
    <xf numFmtId="0" fontId="125" fillId="33" borderId="133" xfId="69" applyFont="1" applyFill="1" applyBorder="1" applyAlignment="1">
      <alignment horizontal="center" vertical="center"/>
    </xf>
    <xf numFmtId="0" fontId="125" fillId="33" borderId="134" xfId="69" applyFont="1" applyFill="1" applyBorder="1" applyAlignment="1">
      <alignment horizontal="center" vertical="center"/>
    </xf>
    <xf numFmtId="0" fontId="125" fillId="33" borderId="135" xfId="69" applyFont="1" applyFill="1" applyBorder="1" applyAlignment="1">
      <alignment horizontal="center" vertical="center"/>
    </xf>
    <xf numFmtId="0" fontId="126" fillId="33" borderId="133" xfId="69" applyFont="1" applyFill="1" applyBorder="1" applyAlignment="1">
      <alignment horizontal="center" vertical="center" wrapText="1"/>
    </xf>
    <xf numFmtId="0" fontId="126" fillId="33" borderId="134" xfId="69" applyFont="1" applyFill="1" applyBorder="1" applyAlignment="1">
      <alignment horizontal="center" vertical="center" wrapText="1"/>
    </xf>
    <xf numFmtId="0" fontId="126" fillId="33" borderId="135" xfId="69" applyFont="1" applyFill="1" applyBorder="1" applyAlignment="1">
      <alignment horizontal="center" vertical="center" wrapText="1"/>
    </xf>
    <xf numFmtId="0" fontId="126" fillId="33" borderId="130" xfId="69" applyFont="1" applyFill="1" applyBorder="1" applyAlignment="1">
      <alignment horizontal="center" vertical="center" wrapText="1"/>
    </xf>
    <xf numFmtId="0" fontId="126" fillId="33" borderId="131" xfId="69" applyFont="1" applyFill="1" applyBorder="1" applyAlignment="1">
      <alignment horizontal="center" vertical="center" wrapText="1"/>
    </xf>
    <xf numFmtId="0" fontId="126" fillId="33" borderId="132" xfId="69" applyFont="1" applyFill="1" applyBorder="1" applyAlignment="1">
      <alignment horizontal="center" vertical="center" wrapText="1"/>
    </xf>
    <xf numFmtId="0" fontId="126" fillId="33" borderId="196" xfId="69" applyFont="1" applyFill="1" applyBorder="1" applyAlignment="1">
      <alignment horizontal="center" vertical="center" wrapText="1"/>
    </xf>
    <xf numFmtId="0" fontId="126" fillId="33" borderId="197" xfId="69" applyFont="1" applyFill="1" applyBorder="1" applyAlignment="1">
      <alignment horizontal="center" vertical="center" wrapText="1"/>
    </xf>
    <xf numFmtId="0" fontId="126" fillId="33" borderId="198" xfId="69" applyFont="1" applyFill="1" applyBorder="1" applyAlignment="1">
      <alignment horizontal="center" vertical="center" wrapText="1"/>
    </xf>
    <xf numFmtId="0" fontId="125" fillId="33" borderId="133" xfId="69" applyFont="1" applyFill="1" applyBorder="1" applyAlignment="1">
      <alignment horizontal="left" vertical="center"/>
    </xf>
    <xf numFmtId="0" fontId="125" fillId="33" borderId="134" xfId="69" applyFont="1" applyFill="1" applyBorder="1" applyAlignment="1">
      <alignment horizontal="left" vertical="center"/>
    </xf>
    <xf numFmtId="0" fontId="125" fillId="33" borderId="135" xfId="69" applyFont="1" applyFill="1" applyBorder="1" applyAlignment="1">
      <alignment horizontal="left" vertical="center"/>
    </xf>
    <xf numFmtId="0" fontId="125" fillId="33" borderId="130" xfId="69" applyFont="1" applyFill="1" applyBorder="1" applyAlignment="1">
      <alignment horizontal="left" vertical="center"/>
    </xf>
    <xf numFmtId="0" fontId="125" fillId="33" borderId="131" xfId="69" applyFont="1" applyFill="1" applyBorder="1" applyAlignment="1">
      <alignment horizontal="left" vertical="center"/>
    </xf>
    <xf numFmtId="0" fontId="125" fillId="33" borderId="132" xfId="69" applyFont="1" applyFill="1" applyBorder="1" applyAlignment="1">
      <alignment horizontal="left" vertical="center"/>
    </xf>
    <xf numFmtId="0" fontId="125" fillId="33" borderId="136" xfId="69" applyFont="1" applyFill="1" applyBorder="1" applyAlignment="1">
      <alignment horizontal="left" vertical="center"/>
    </xf>
    <xf numFmtId="0" fontId="125" fillId="33" borderId="137" xfId="69" applyFont="1" applyFill="1" applyBorder="1" applyAlignment="1">
      <alignment horizontal="left" vertical="center"/>
    </xf>
    <xf numFmtId="0" fontId="125" fillId="33" borderId="138" xfId="69" applyFont="1" applyFill="1" applyBorder="1" applyAlignment="1">
      <alignment horizontal="left" vertical="center"/>
    </xf>
    <xf numFmtId="0" fontId="125" fillId="33" borderId="17" xfId="82" applyFont="1" applyFill="1" applyBorder="1" applyAlignment="1">
      <alignment horizontal="left" vertical="center" shrinkToFit="1"/>
    </xf>
    <xf numFmtId="0" fontId="125" fillId="33" borderId="11" xfId="82" applyFont="1" applyFill="1" applyBorder="1" applyAlignment="1">
      <alignment horizontal="left" vertical="center" shrinkToFit="1"/>
    </xf>
    <xf numFmtId="0" fontId="125" fillId="33" borderId="10" xfId="82" applyFont="1" applyFill="1" applyBorder="1" applyAlignment="1">
      <alignment horizontal="left" vertical="center" shrinkToFit="1"/>
    </xf>
    <xf numFmtId="0" fontId="125" fillId="33" borderId="17" xfId="82" applyFont="1" applyFill="1" applyBorder="1" applyAlignment="1">
      <alignment horizontal="center" vertical="center" shrinkToFit="1"/>
    </xf>
    <xf numFmtId="0" fontId="125" fillId="33" borderId="11" xfId="82" applyFont="1" applyFill="1" applyBorder="1" applyAlignment="1">
      <alignment horizontal="center" vertical="center" shrinkToFit="1"/>
    </xf>
    <xf numFmtId="0" fontId="125" fillId="33" borderId="10" xfId="82" applyFont="1" applyFill="1" applyBorder="1" applyAlignment="1">
      <alignment horizontal="center" vertical="center" shrinkToFit="1"/>
    </xf>
    <xf numFmtId="0" fontId="129" fillId="33" borderId="0" xfId="69" applyFont="1" applyFill="1" applyAlignment="1">
      <alignment horizontal="left" vertical="top" wrapText="1"/>
    </xf>
    <xf numFmtId="0" fontId="129" fillId="33" borderId="0" xfId="82" applyFont="1" applyFill="1" applyAlignment="1">
      <alignment horizontal="left" vertical="top" wrapText="1"/>
    </xf>
    <xf numFmtId="0" fontId="125" fillId="33" borderId="86" xfId="82" applyFont="1" applyFill="1" applyBorder="1" applyAlignment="1">
      <alignment horizontal="center" vertical="center" shrinkToFit="1"/>
    </xf>
    <xf numFmtId="0" fontId="125" fillId="33" borderId="87" xfId="82" applyFont="1" applyFill="1" applyBorder="1" applyAlignment="1">
      <alignment horizontal="center" vertical="center" shrinkToFit="1"/>
    </xf>
    <xf numFmtId="0" fontId="125" fillId="33" borderId="122" xfId="82" applyFont="1" applyFill="1" applyBorder="1" applyAlignment="1">
      <alignment horizontal="center" vertical="center" shrinkToFit="1"/>
    </xf>
    <xf numFmtId="0" fontId="22" fillId="33" borderId="0" xfId="82" applyFont="1" applyFill="1" applyAlignment="1">
      <alignment horizontal="left" vertical="top" shrinkToFit="1"/>
    </xf>
    <xf numFmtId="0" fontId="129" fillId="33" borderId="0" xfId="82" applyFont="1" applyFill="1" applyAlignment="1">
      <alignment horizontal="left" vertical="top"/>
    </xf>
    <xf numFmtId="0" fontId="129" fillId="33" borderId="0" xfId="82" applyFont="1" applyFill="1" applyAlignment="1">
      <alignment horizontal="left" vertical="top" wrapText="1" shrinkToFit="1"/>
    </xf>
    <xf numFmtId="0" fontId="70" fillId="0" borderId="0" xfId="69" applyFont="1" applyAlignment="1">
      <alignment horizontal="right" vertical="center"/>
    </xf>
    <xf numFmtId="0" fontId="73" fillId="0" borderId="0" xfId="69" applyFont="1" applyAlignment="1">
      <alignment horizontal="center" vertical="center"/>
    </xf>
    <xf numFmtId="0" fontId="70" fillId="0" borderId="2" xfId="69" applyFont="1" applyBorder="1" applyAlignment="1">
      <alignment horizontal="left" vertical="center"/>
    </xf>
    <xf numFmtId="0" fontId="69" fillId="0" borderId="8" xfId="69" applyFont="1" applyBorder="1" applyAlignment="1">
      <alignment horizontal="center" vertical="center" shrinkToFit="1"/>
    </xf>
    <xf numFmtId="0" fontId="69" fillId="0" borderId="7" xfId="69" applyFont="1" applyBorder="1" applyAlignment="1">
      <alignment horizontal="center" vertical="center" shrinkToFit="1"/>
    </xf>
    <xf numFmtId="0" fontId="69" fillId="0" borderId="6" xfId="69" applyFont="1" applyBorder="1" applyAlignment="1">
      <alignment horizontal="center" vertical="center" shrinkToFit="1"/>
    </xf>
    <xf numFmtId="0" fontId="70" fillId="0" borderId="11" xfId="69" applyFont="1" applyBorder="1" applyAlignment="1">
      <alignment horizontal="center" vertical="center"/>
    </xf>
    <xf numFmtId="0" fontId="70" fillId="0" borderId="10" xfId="69" applyFont="1" applyBorder="1" applyAlignment="1">
      <alignment horizontal="center" vertical="center"/>
    </xf>
    <xf numFmtId="0" fontId="70" fillId="0" borderId="0" xfId="69" applyFont="1" applyAlignment="1">
      <alignment horizontal="left" vertical="center" wrapText="1"/>
    </xf>
    <xf numFmtId="0" fontId="103" fillId="0" borderId="0" xfId="69" applyFont="1" applyAlignment="1">
      <alignment horizontal="left" vertical="center" wrapText="1"/>
    </xf>
    <xf numFmtId="0" fontId="70" fillId="0" borderId="21" xfId="69" applyFont="1" applyBorder="1" applyAlignment="1">
      <alignment horizontal="left" vertical="center"/>
    </xf>
    <xf numFmtId="0" fontId="70" fillId="0" borderId="35" xfId="69" applyFont="1" applyBorder="1" applyAlignment="1">
      <alignment horizontal="left" vertical="center" wrapText="1"/>
    </xf>
    <xf numFmtId="0" fontId="70" fillId="0" borderId="34" xfId="69" applyFont="1" applyBorder="1" applyAlignment="1">
      <alignment horizontal="left" vertical="center" wrapText="1"/>
    </xf>
    <xf numFmtId="0" fontId="70" fillId="0" borderId="278" xfId="69" applyFont="1" applyBorder="1" applyAlignment="1">
      <alignment horizontal="left" vertical="center" wrapText="1"/>
    </xf>
    <xf numFmtId="0" fontId="70" fillId="0" borderId="279" xfId="69" applyFont="1" applyBorder="1" applyAlignment="1">
      <alignment horizontal="left" vertical="center" wrapText="1"/>
    </xf>
    <xf numFmtId="0" fontId="70" fillId="0" borderId="42" xfId="69" applyFont="1" applyBorder="1" applyAlignment="1">
      <alignment horizontal="left" vertical="center" wrapText="1"/>
    </xf>
    <xf numFmtId="0" fontId="70" fillId="0" borderId="63" xfId="69" applyFont="1" applyBorder="1" applyAlignment="1">
      <alignment horizontal="left" vertical="center" wrapText="1"/>
    </xf>
    <xf numFmtId="0" fontId="70" fillId="0" borderId="265" xfId="69" applyFont="1" applyBorder="1" applyAlignment="1">
      <alignment horizontal="center" vertical="center"/>
    </xf>
    <xf numFmtId="0" fontId="70" fillId="0" borderId="273" xfId="69" applyFont="1" applyBorder="1" applyAlignment="1">
      <alignment horizontal="center" vertical="center"/>
    </xf>
    <xf numFmtId="0" fontId="70" fillId="0" borderId="266" xfId="69" applyFont="1" applyBorder="1" applyAlignment="1">
      <alignment horizontal="center" vertical="center"/>
    </xf>
    <xf numFmtId="0" fontId="70" fillId="29" borderId="272" xfId="69" applyFont="1" applyFill="1" applyBorder="1" applyAlignment="1">
      <alignment horizontal="center" vertical="center"/>
    </xf>
    <xf numFmtId="0" fontId="70" fillId="29" borderId="6" xfId="69" applyFont="1" applyFill="1" applyBorder="1" applyAlignment="1">
      <alignment horizontal="center" vertical="center"/>
    </xf>
    <xf numFmtId="0" fontId="70" fillId="0" borderId="0" xfId="69" applyFont="1" applyAlignment="1">
      <alignment vertical="center" wrapText="1"/>
    </xf>
    <xf numFmtId="0" fontId="70" fillId="0" borderId="13" xfId="69" applyFont="1" applyBorder="1" applyAlignment="1">
      <alignment vertical="center" wrapText="1"/>
    </xf>
    <xf numFmtId="0" fontId="58" fillId="0" borderId="0" xfId="69" applyFont="1" applyAlignment="1">
      <alignment horizontal="center" vertical="center"/>
    </xf>
    <xf numFmtId="0" fontId="10" fillId="0" borderId="2" xfId="69" applyFont="1" applyBorder="1">
      <alignment vertical="center"/>
    </xf>
    <xf numFmtId="0" fontId="19" fillId="0" borderId="160" xfId="6" applyFont="1" applyBorder="1" applyAlignment="1">
      <alignment horizontal="center" vertical="center"/>
    </xf>
    <xf numFmtId="0" fontId="19" fillId="0" borderId="161" xfId="6" applyFont="1" applyBorder="1" applyAlignment="1">
      <alignment horizontal="center" vertical="center"/>
    </xf>
    <xf numFmtId="0" fontId="19" fillId="0" borderId="162" xfId="6" applyFont="1" applyBorder="1" applyAlignment="1">
      <alignment horizontal="center" vertical="center"/>
    </xf>
    <xf numFmtId="0" fontId="19" fillId="0" borderId="163" xfId="6" applyFont="1" applyBorder="1" applyAlignment="1">
      <alignment horizontal="center" vertical="center"/>
    </xf>
    <xf numFmtId="0" fontId="19" fillId="0" borderId="164" xfId="6" applyFont="1" applyBorder="1" applyAlignment="1">
      <alignment horizontal="center" vertical="center"/>
    </xf>
    <xf numFmtId="0" fontId="19" fillId="0" borderId="165" xfId="6" applyFont="1" applyBorder="1" applyAlignment="1">
      <alignment horizontal="center" vertical="center"/>
    </xf>
    <xf numFmtId="0" fontId="19" fillId="0" borderId="166" xfId="6" applyFont="1" applyBorder="1" applyAlignment="1">
      <alignment horizontal="center" vertical="center"/>
    </xf>
    <xf numFmtId="0" fontId="19" fillId="0" borderId="167" xfId="6" applyFont="1" applyBorder="1" applyAlignment="1">
      <alignment horizontal="center" vertical="center"/>
    </xf>
    <xf numFmtId="0" fontId="19" fillId="0" borderId="168" xfId="6" applyFont="1" applyBorder="1" applyAlignment="1">
      <alignment horizontal="center" vertical="center"/>
    </xf>
    <xf numFmtId="189" fontId="19" fillId="0" borderId="17" xfId="6" applyNumberFormat="1" applyFont="1" applyBorder="1" applyAlignment="1">
      <alignment horizontal="center" vertical="center"/>
    </xf>
    <xf numFmtId="189" fontId="19" fillId="0" borderId="11" xfId="6" applyNumberFormat="1" applyFont="1" applyBorder="1" applyAlignment="1">
      <alignment horizontal="center" vertical="center"/>
    </xf>
    <xf numFmtId="189" fontId="19" fillId="0" borderId="10" xfId="6" applyNumberFormat="1" applyFont="1" applyBorder="1" applyAlignment="1">
      <alignment horizontal="center" vertical="center"/>
    </xf>
    <xf numFmtId="0" fontId="19" fillId="0" borderId="21" xfId="6" applyFont="1" applyBorder="1" applyAlignment="1">
      <alignment horizontal="center" vertical="center" shrinkToFit="1"/>
    </xf>
    <xf numFmtId="0" fontId="19" fillId="0" borderId="9" xfId="6" applyFont="1" applyBorder="1" applyAlignment="1">
      <alignment horizontal="center" vertical="center" shrinkToFit="1"/>
    </xf>
    <xf numFmtId="0" fontId="19" fillId="0" borderId="1" xfId="6" applyFont="1" applyBorder="1" applyAlignment="1">
      <alignment horizontal="center" vertical="center" shrinkToFit="1"/>
    </xf>
    <xf numFmtId="0" fontId="10" fillId="0" borderId="8" xfId="69" applyFont="1" applyBorder="1" applyAlignment="1">
      <alignment horizontal="center" vertical="center" wrapText="1"/>
    </xf>
    <xf numFmtId="0" fontId="10" fillId="0" borderId="7" xfId="69" applyFont="1" applyBorder="1" applyAlignment="1">
      <alignment horizontal="center" vertical="center" wrapText="1"/>
    </xf>
    <xf numFmtId="0" fontId="10" fillId="0" borderId="6" xfId="69" applyFont="1" applyBorder="1" applyAlignment="1">
      <alignment horizontal="center" vertical="center" wrapText="1"/>
    </xf>
    <xf numFmtId="0" fontId="19" fillId="0" borderId="17" xfId="6" applyFont="1" applyBorder="1" applyAlignment="1">
      <alignment vertical="center" wrapText="1"/>
    </xf>
    <xf numFmtId="0" fontId="19" fillId="0" borderId="10" xfId="6" applyFont="1" applyBorder="1" applyAlignment="1">
      <alignment vertical="center" wrapText="1"/>
    </xf>
    <xf numFmtId="0" fontId="19" fillId="0" borderId="16" xfId="6" applyFont="1" applyBorder="1" applyAlignment="1">
      <alignment vertical="center" wrapText="1"/>
    </xf>
    <xf numFmtId="0" fontId="19" fillId="0" borderId="12" xfId="6" applyFont="1" applyBorder="1" applyAlignment="1">
      <alignment vertical="center" wrapText="1"/>
    </xf>
    <xf numFmtId="0" fontId="19" fillId="0" borderId="14" xfId="6" applyFont="1" applyBorder="1" applyAlignment="1">
      <alignment vertical="center" wrapText="1"/>
    </xf>
    <xf numFmtId="0" fontId="19" fillId="0" borderId="15" xfId="6" applyFont="1" applyBorder="1" applyAlignment="1">
      <alignment vertical="center" wrapText="1"/>
    </xf>
    <xf numFmtId="0" fontId="19" fillId="0" borderId="123" xfId="6" applyFont="1" applyBorder="1" applyAlignment="1">
      <alignment vertical="center" wrapText="1"/>
    </xf>
    <xf numFmtId="0" fontId="19" fillId="0" borderId="124" xfId="6" applyFont="1" applyBorder="1" applyAlignment="1">
      <alignment vertical="center" wrapText="1"/>
    </xf>
    <xf numFmtId="0" fontId="19" fillId="0" borderId="119" xfId="6" applyFont="1" applyBorder="1" applyAlignment="1">
      <alignment vertical="center" wrapText="1"/>
    </xf>
    <xf numFmtId="0" fontId="19" fillId="0" borderId="120" xfId="6" applyFont="1" applyBorder="1" applyAlignment="1">
      <alignment vertical="center" wrapText="1"/>
    </xf>
    <xf numFmtId="0" fontId="19" fillId="0" borderId="95" xfId="6" applyFont="1" applyBorder="1" applyAlignment="1">
      <alignment vertical="center" wrapText="1"/>
    </xf>
    <xf numFmtId="0" fontId="19" fillId="0" borderId="96" xfId="6" applyFont="1" applyBorder="1" applyAlignment="1">
      <alignment vertical="center" wrapText="1"/>
    </xf>
    <xf numFmtId="0" fontId="19" fillId="0" borderId="8" xfId="6" applyFont="1" applyBorder="1" applyAlignment="1">
      <alignment horizontal="center" vertical="center" wrapText="1"/>
    </xf>
    <xf numFmtId="0" fontId="19" fillId="0" borderId="7" xfId="6" applyFont="1" applyBorder="1" applyAlignment="1">
      <alignment horizontal="center" vertical="center" wrapText="1"/>
    </xf>
    <xf numFmtId="0" fontId="19" fillId="0" borderId="6" xfId="6" applyFont="1" applyBorder="1" applyAlignment="1">
      <alignment horizontal="center" vertical="center" wrapText="1"/>
    </xf>
    <xf numFmtId="0" fontId="7" fillId="0" borderId="2" xfId="69" applyBorder="1" applyAlignment="1">
      <alignment horizontal="center" vertical="center"/>
    </xf>
    <xf numFmtId="180" fontId="7" fillId="0" borderId="2" xfId="69" applyNumberFormat="1" applyBorder="1" applyAlignment="1">
      <alignment horizontal="center" vertical="center"/>
    </xf>
    <xf numFmtId="0" fontId="70" fillId="0" borderId="43" xfId="69" applyFont="1" applyBorder="1" applyAlignment="1">
      <alignment vertical="center" wrapText="1"/>
    </xf>
    <xf numFmtId="0" fontId="70" fillId="0" borderId="42" xfId="69" applyFont="1" applyBorder="1" applyAlignment="1">
      <alignment vertical="center" wrapText="1"/>
    </xf>
    <xf numFmtId="0" fontId="70" fillId="0" borderId="63" xfId="69" applyFont="1" applyBorder="1" applyAlignment="1">
      <alignment vertical="center" wrapText="1"/>
    </xf>
    <xf numFmtId="0" fontId="70" fillId="0" borderId="36" xfId="69" applyFont="1" applyBorder="1" applyAlignment="1">
      <alignment vertical="center" wrapText="1"/>
    </xf>
    <xf numFmtId="0" fontId="70" fillId="0" borderId="35" xfId="69" applyFont="1" applyBorder="1" applyAlignment="1">
      <alignment vertical="center" wrapText="1"/>
    </xf>
    <xf numFmtId="0" fontId="70" fillId="0" borderId="34" xfId="69" applyFont="1" applyBorder="1" applyAlignment="1">
      <alignment vertical="center" wrapText="1"/>
    </xf>
    <xf numFmtId="0" fontId="70" fillId="0" borderId="0" xfId="69" applyFont="1" applyAlignment="1">
      <alignment horizontal="left" vertical="center"/>
    </xf>
    <xf numFmtId="0" fontId="70" fillId="0" borderId="17" xfId="69" applyFont="1" applyBorder="1" applyAlignment="1">
      <alignment horizontal="left" vertical="center"/>
    </xf>
    <xf numFmtId="0" fontId="70" fillId="0" borderId="11" xfId="69" applyFont="1" applyBorder="1" applyAlignment="1">
      <alignment horizontal="left" vertical="center"/>
    </xf>
    <xf numFmtId="0" fontId="70" fillId="0" borderId="14" xfId="69" applyFont="1" applyBorder="1" applyAlignment="1">
      <alignment horizontal="left" vertical="center"/>
    </xf>
    <xf numFmtId="0" fontId="70" fillId="0" borderId="13" xfId="69" applyFont="1" applyBorder="1" applyAlignment="1">
      <alignment horizontal="left" vertical="center"/>
    </xf>
    <xf numFmtId="0" fontId="70" fillId="0" borderId="10" xfId="69" applyFont="1" applyBorder="1" applyAlignment="1">
      <alignment horizontal="left" vertical="center"/>
    </xf>
    <xf numFmtId="0" fontId="70" fillId="0" borderId="15" xfId="69" applyFont="1" applyBorder="1" applyAlignment="1">
      <alignment horizontal="left" vertical="center"/>
    </xf>
    <xf numFmtId="0" fontId="70" fillId="0" borderId="36" xfId="69" applyFont="1" applyBorder="1" applyAlignment="1">
      <alignment horizontal="left" vertical="center" wrapText="1" indent="1"/>
    </xf>
    <xf numFmtId="0" fontId="70" fillId="0" borderId="35" xfId="69" applyFont="1" applyBorder="1" applyAlignment="1">
      <alignment horizontal="left" vertical="center" wrapText="1" indent="1"/>
    </xf>
    <xf numFmtId="0" fontId="70" fillId="0" borderId="34" xfId="69" applyFont="1" applyBorder="1" applyAlignment="1">
      <alignment horizontal="left" vertical="center" wrapText="1" indent="1"/>
    </xf>
    <xf numFmtId="0" fontId="70" fillId="0" borderId="276" xfId="69" applyFont="1" applyBorder="1" applyAlignment="1">
      <alignment horizontal="left" vertical="center" wrapText="1" indent="1"/>
    </xf>
    <xf numFmtId="0" fontId="73" fillId="0" borderId="0" xfId="69" applyFont="1" applyAlignment="1">
      <alignment horizontal="center" vertical="center" wrapText="1"/>
    </xf>
    <xf numFmtId="0" fontId="78" fillId="0" borderId="13" xfId="69" applyFont="1" applyBorder="1" applyAlignment="1">
      <alignment horizontal="left" wrapText="1" justifyLastLine="1"/>
    </xf>
    <xf numFmtId="0" fontId="70" fillId="0" borderId="8" xfId="69" applyFont="1" applyBorder="1" applyAlignment="1">
      <alignment horizontal="center" vertical="center"/>
    </xf>
    <xf numFmtId="0" fontId="70" fillId="0" borderId="7" xfId="69" applyFont="1" applyBorder="1" applyAlignment="1">
      <alignment horizontal="center" vertical="center"/>
    </xf>
    <xf numFmtId="0" fontId="70" fillId="0" borderId="6" xfId="69" applyFont="1" applyBorder="1" applyAlignment="1">
      <alignment horizontal="center" vertical="center"/>
    </xf>
    <xf numFmtId="0" fontId="70" fillId="0" borderId="2" xfId="69" applyFont="1" applyBorder="1" applyAlignment="1">
      <alignment vertical="center" textRotation="255" shrinkToFit="1"/>
    </xf>
    <xf numFmtId="0" fontId="70" fillId="0" borderId="8" xfId="69" applyFont="1" applyBorder="1" applyAlignment="1">
      <alignment vertical="center" wrapText="1"/>
    </xf>
    <xf numFmtId="0" fontId="70" fillId="0" borderId="7" xfId="69" applyFont="1" applyBorder="1" applyAlignment="1">
      <alignment vertical="center" wrapText="1"/>
    </xf>
    <xf numFmtId="0" fontId="70" fillId="0" borderId="6" xfId="69" applyFont="1" applyBorder="1" applyAlignment="1">
      <alignment vertical="center" wrapText="1"/>
    </xf>
    <xf numFmtId="0" fontId="70" fillId="0" borderId="21" xfId="69" applyFont="1" applyBorder="1" applyAlignment="1">
      <alignment horizontal="left" vertical="center" wrapText="1" justifyLastLine="1"/>
    </xf>
    <xf numFmtId="0" fontId="70" fillId="0" borderId="2" xfId="69" applyFont="1" applyBorder="1" applyAlignment="1">
      <alignment horizontal="left" vertical="center" wrapText="1" justifyLastLine="1"/>
    </xf>
    <xf numFmtId="0" fontId="70" fillId="0" borderId="8" xfId="69" applyFont="1" applyBorder="1" applyAlignment="1">
      <alignment horizontal="center" vertical="center" wrapText="1" justifyLastLine="1"/>
    </xf>
    <xf numFmtId="0" fontId="70" fillId="0" borderId="7" xfId="69" applyFont="1" applyBorder="1" applyAlignment="1">
      <alignment horizontal="center" vertical="center" wrapText="1" justifyLastLine="1"/>
    </xf>
    <xf numFmtId="0" fontId="70" fillId="0" borderId="6" xfId="69" applyFont="1" applyBorder="1" applyAlignment="1">
      <alignment horizontal="center" vertical="center" wrapText="1" justifyLastLine="1"/>
    </xf>
    <xf numFmtId="191" fontId="70" fillId="29" borderId="6" xfId="69" applyNumberFormat="1" applyFont="1" applyFill="1" applyBorder="1" applyAlignment="1">
      <alignment horizontal="right" vertical="center" indent="1"/>
    </xf>
    <xf numFmtId="191" fontId="70" fillId="29" borderId="2" xfId="69" applyNumberFormat="1" applyFont="1" applyFill="1" applyBorder="1" applyAlignment="1">
      <alignment horizontal="right" vertical="center" indent="1"/>
    </xf>
    <xf numFmtId="191" fontId="70" fillId="0" borderId="2" xfId="69" applyNumberFormat="1" applyFont="1" applyBorder="1" applyAlignment="1">
      <alignment horizontal="right" vertical="center" indent="1"/>
    </xf>
    <xf numFmtId="0" fontId="69" fillId="0" borderId="0" xfId="69" applyFont="1" applyAlignment="1">
      <alignment horizontal="center" vertical="center"/>
    </xf>
    <xf numFmtId="0" fontId="70" fillId="0" borderId="8" xfId="69" applyFont="1" applyBorder="1">
      <alignment vertical="center"/>
    </xf>
    <xf numFmtId="0" fontId="70" fillId="0" borderId="6" xfId="69" applyFont="1" applyBorder="1">
      <alignment vertical="center"/>
    </xf>
    <xf numFmtId="0" fontId="69" fillId="0" borderId="2" xfId="69" applyFont="1" applyBorder="1" applyAlignment="1">
      <alignment horizontal="center" vertical="center" shrinkToFit="1"/>
    </xf>
    <xf numFmtId="0" fontId="87" fillId="0" borderId="8" xfId="69" applyFont="1" applyBorder="1" applyAlignment="1">
      <alignment horizontal="center" vertical="center" wrapText="1"/>
    </xf>
    <xf numFmtId="0" fontId="87" fillId="0" borderId="7" xfId="69" applyFont="1" applyBorder="1" applyAlignment="1">
      <alignment horizontal="center" vertical="center"/>
    </xf>
    <xf numFmtId="0" fontId="87" fillId="0" borderId="6" xfId="69" applyFont="1" applyBorder="1" applyAlignment="1">
      <alignment horizontal="center" vertical="center"/>
    </xf>
    <xf numFmtId="0" fontId="70" fillId="0" borderId="2" xfId="69" applyFont="1" applyBorder="1">
      <alignment vertical="center"/>
    </xf>
    <xf numFmtId="0" fontId="70" fillId="0" borderId="17" xfId="69" applyFont="1" applyBorder="1">
      <alignment vertical="center"/>
    </xf>
    <xf numFmtId="0" fontId="70" fillId="0" borderId="10" xfId="69" applyFont="1" applyBorder="1">
      <alignment vertical="center"/>
    </xf>
    <xf numFmtId="0" fontId="70" fillId="0" borderId="16" xfId="69" applyFont="1" applyBorder="1">
      <alignment vertical="center"/>
    </xf>
    <xf numFmtId="0" fontId="70" fillId="0" borderId="12" xfId="69" applyFont="1" applyBorder="1">
      <alignment vertical="center"/>
    </xf>
    <xf numFmtId="0" fontId="70" fillId="0" borderId="14" xfId="69" applyFont="1" applyBorder="1">
      <alignment vertical="center"/>
    </xf>
    <xf numFmtId="0" fontId="70" fillId="0" borderId="15" xfId="69" applyFont="1" applyBorder="1">
      <alignment vertical="center"/>
    </xf>
    <xf numFmtId="0" fontId="70" fillId="0" borderId="8" xfId="69" applyFont="1" applyBorder="1" applyAlignment="1">
      <alignment horizontal="left" vertical="center" wrapText="1"/>
    </xf>
    <xf numFmtId="0" fontId="70" fillId="0" borderId="7" xfId="69" applyFont="1" applyBorder="1" applyAlignment="1">
      <alignment horizontal="left" vertical="center" wrapText="1"/>
    </xf>
    <xf numFmtId="0" fontId="70" fillId="0" borderId="7" xfId="69" applyFont="1" applyBorder="1">
      <alignment vertical="center"/>
    </xf>
    <xf numFmtId="0" fontId="79" fillId="0" borderId="8" xfId="69" applyFont="1" applyBorder="1" applyAlignment="1">
      <alignment vertical="center" wrapText="1"/>
    </xf>
    <xf numFmtId="0" fontId="79" fillId="0" borderId="6" xfId="69" applyFont="1" applyBorder="1" applyAlignment="1">
      <alignment vertical="center" wrapText="1"/>
    </xf>
    <xf numFmtId="0" fontId="70" fillId="0" borderId="0" xfId="69" applyFont="1" applyAlignment="1">
      <alignment vertical="top" wrapText="1"/>
    </xf>
    <xf numFmtId="0" fontId="70" fillId="0" borderId="0" xfId="69" applyFont="1" applyAlignment="1">
      <alignment vertical="top"/>
    </xf>
    <xf numFmtId="0" fontId="70" fillId="0" borderId="0" xfId="69" applyFont="1" applyAlignment="1">
      <alignment horizontal="left" vertical="top" wrapText="1"/>
    </xf>
    <xf numFmtId="0" fontId="70" fillId="0" borderId="8" xfId="69" applyFont="1" applyBorder="1" applyAlignment="1">
      <alignment horizontal="center" vertical="center" wrapText="1"/>
    </xf>
    <xf numFmtId="0" fontId="70" fillId="0" borderId="2" xfId="69" applyFont="1" applyBorder="1" applyAlignment="1">
      <alignment horizontal="center" vertical="center" textRotation="255" wrapText="1"/>
    </xf>
    <xf numFmtId="0" fontId="70" fillId="0" borderId="2" xfId="69" applyFont="1" applyBorder="1" applyAlignment="1">
      <alignment vertical="center" wrapText="1" justifyLastLine="1"/>
    </xf>
    <xf numFmtId="0" fontId="70" fillId="0" borderId="2" xfId="69" applyFont="1" applyBorder="1" applyAlignment="1">
      <alignment horizontal="center" vertical="center" wrapText="1" justifyLastLine="1"/>
    </xf>
    <xf numFmtId="0" fontId="70" fillId="0" borderId="2" xfId="69" applyFont="1" applyBorder="1" applyAlignment="1">
      <alignment horizontal="center" vertical="center"/>
    </xf>
    <xf numFmtId="0" fontId="70" fillId="0" borderId="2" xfId="69" applyFont="1" applyBorder="1" applyAlignment="1">
      <alignment horizontal="center" vertical="center" justifyLastLine="1"/>
    </xf>
    <xf numFmtId="0" fontId="70" fillId="0" borderId="2" xfId="69" applyFont="1" applyBorder="1" applyAlignment="1">
      <alignment vertical="center" justifyLastLine="1"/>
    </xf>
    <xf numFmtId="0" fontId="70" fillId="0" borderId="2" xfId="69" applyFont="1" applyBorder="1" applyAlignment="1">
      <alignment horizontal="right" vertical="center"/>
    </xf>
    <xf numFmtId="0" fontId="131" fillId="0" borderId="0" xfId="83" applyFont="1" applyAlignment="1">
      <alignment horizontal="right" vertical="center"/>
    </xf>
    <xf numFmtId="0" fontId="69" fillId="0" borderId="0" xfId="83" applyFont="1" applyAlignment="1">
      <alignment horizontal="center" vertical="center"/>
    </xf>
    <xf numFmtId="0" fontId="70" fillId="0" borderId="2" xfId="96" applyFont="1" applyBorder="1">
      <alignment vertical="center"/>
    </xf>
    <xf numFmtId="0" fontId="70" fillId="0" borderId="7" xfId="96" applyFont="1" applyBorder="1" applyAlignment="1">
      <alignment horizontal="center" vertical="center" shrinkToFit="1"/>
    </xf>
    <xf numFmtId="0" fontId="70" fillId="0" borderId="6" xfId="96" applyFont="1" applyBorder="1" applyAlignment="1">
      <alignment horizontal="center" vertical="center" shrinkToFit="1"/>
    </xf>
    <xf numFmtId="0" fontId="70" fillId="0" borderId="17" xfId="96" applyFont="1" applyBorder="1" applyAlignment="1">
      <alignment horizontal="left" vertical="center"/>
    </xf>
    <xf numFmtId="0" fontId="70" fillId="0" borderId="10" xfId="96" applyFont="1" applyBorder="1" applyAlignment="1">
      <alignment horizontal="left" vertical="center"/>
    </xf>
    <xf numFmtId="0" fontId="70" fillId="0" borderId="16" xfId="96" applyFont="1" applyBorder="1" applyAlignment="1">
      <alignment horizontal="left" vertical="center"/>
    </xf>
    <xf numFmtId="0" fontId="70" fillId="0" borderId="12" xfId="96" applyFont="1" applyBorder="1" applyAlignment="1">
      <alignment horizontal="left" vertical="center"/>
    </xf>
    <xf numFmtId="0" fontId="70" fillId="0" borderId="14" xfId="96" applyFont="1" applyBorder="1" applyAlignment="1">
      <alignment horizontal="left" vertical="center"/>
    </xf>
    <xf numFmtId="0" fontId="70" fillId="0" borderId="15" xfId="96" applyFont="1" applyBorder="1" applyAlignment="1">
      <alignment horizontal="left" vertical="center"/>
    </xf>
    <xf numFmtId="0" fontId="70" fillId="0" borderId="2" xfId="96" applyFont="1" applyBorder="1" applyAlignment="1">
      <alignment horizontal="left" vertical="center"/>
    </xf>
    <xf numFmtId="0" fontId="70" fillId="0" borderId="2" xfId="96" applyFont="1" applyBorder="1" applyAlignment="1">
      <alignment horizontal="left" vertical="center" wrapText="1"/>
    </xf>
    <xf numFmtId="0" fontId="70" fillId="0" borderId="0" xfId="96" applyFont="1" applyAlignment="1">
      <alignment horizontal="left" vertical="center"/>
    </xf>
    <xf numFmtId="0" fontId="70" fillId="0" borderId="0" xfId="96" applyFont="1" applyAlignment="1">
      <alignment horizontal="left" vertical="center" wrapText="1"/>
    </xf>
    <xf numFmtId="0" fontId="70" fillId="0" borderId="0" xfId="83" applyFont="1" applyAlignment="1">
      <alignment horizontal="left" vertical="center" wrapText="1"/>
    </xf>
    <xf numFmtId="0" fontId="70" fillId="0" borderId="21" xfId="69" applyFont="1" applyBorder="1" applyAlignment="1">
      <alignment horizontal="left" vertical="center" wrapText="1"/>
    </xf>
    <xf numFmtId="0" fontId="70" fillId="0" borderId="9" xfId="69" applyFont="1" applyBorder="1" applyAlignment="1">
      <alignment horizontal="left" vertical="center" wrapText="1"/>
    </xf>
    <xf numFmtId="0" fontId="70" fillId="0" borderId="9" xfId="69" applyFont="1" applyBorder="1" applyAlignment="1">
      <alignment horizontal="left" vertical="center"/>
    </xf>
    <xf numFmtId="191" fontId="70" fillId="0" borderId="2" xfId="69" applyNumberFormat="1" applyFont="1" applyBorder="1" applyAlignment="1">
      <alignment horizontal="right" vertical="center"/>
    </xf>
    <xf numFmtId="0" fontId="70" fillId="0" borderId="17" xfId="69" applyFont="1" applyBorder="1" applyAlignment="1">
      <alignment horizontal="center" vertical="center" shrinkToFit="1"/>
    </xf>
    <xf numFmtId="0" fontId="70" fillId="0" borderId="11" xfId="69" applyFont="1" applyBorder="1" applyAlignment="1">
      <alignment horizontal="center" vertical="center" shrinkToFit="1"/>
    </xf>
    <xf numFmtId="0" fontId="70" fillId="0" borderId="2" xfId="69" applyFont="1" applyBorder="1" applyAlignment="1">
      <alignment horizontal="center" vertical="center" shrinkToFit="1"/>
    </xf>
    <xf numFmtId="0" fontId="70" fillId="0" borderId="14" xfId="69" applyFont="1" applyBorder="1" applyAlignment="1">
      <alignment horizontal="center" vertical="center"/>
    </xf>
    <xf numFmtId="0" fontId="70" fillId="0" borderId="13" xfId="69" applyFont="1" applyBorder="1" applyAlignment="1">
      <alignment horizontal="center" vertical="center"/>
    </xf>
    <xf numFmtId="192" fontId="70" fillId="0" borderId="2" xfId="69" applyNumberFormat="1" applyFont="1" applyBorder="1" applyAlignment="1">
      <alignment horizontal="center" vertical="center"/>
    </xf>
    <xf numFmtId="191" fontId="70" fillId="0" borderId="21" xfId="69" applyNumberFormat="1" applyFont="1" applyBorder="1" applyAlignment="1">
      <alignment horizontal="right" vertical="center"/>
    </xf>
    <xf numFmtId="191" fontId="70" fillId="0" borderId="119" xfId="69" applyNumberFormat="1" applyFont="1" applyBorder="1" applyAlignment="1">
      <alignment horizontal="right" vertical="center"/>
    </xf>
    <xf numFmtId="191" fontId="70" fillId="0" borderId="120" xfId="69" applyNumberFormat="1" applyFont="1" applyBorder="1" applyAlignment="1">
      <alignment horizontal="right" vertical="center"/>
    </xf>
    <xf numFmtId="191" fontId="70" fillId="0" borderId="99" xfId="69" applyNumberFormat="1" applyFont="1" applyBorder="1" applyAlignment="1">
      <alignment horizontal="right" vertical="center"/>
    </xf>
    <xf numFmtId="0" fontId="70" fillId="0" borderId="21" xfId="69" applyFont="1" applyBorder="1" applyAlignment="1">
      <alignment vertical="center" wrapText="1" justifyLastLine="1"/>
    </xf>
    <xf numFmtId="191" fontId="70" fillId="0" borderId="97" xfId="69" applyNumberFormat="1" applyFont="1" applyBorder="1" applyAlignment="1">
      <alignment horizontal="right" vertical="center"/>
    </xf>
    <xf numFmtId="0" fontId="70" fillId="0" borderId="2" xfId="69" applyFont="1" applyBorder="1" applyAlignment="1">
      <alignment horizontal="center" vertical="center" wrapText="1"/>
    </xf>
    <xf numFmtId="0" fontId="70" fillId="0" borderId="17" xfId="69" applyFont="1" applyBorder="1" applyAlignment="1">
      <alignment horizontal="center" vertical="center"/>
    </xf>
    <xf numFmtId="0" fontId="70" fillId="0" borderId="16" xfId="69" applyFont="1" applyBorder="1" applyAlignment="1">
      <alignment horizontal="center" vertical="center"/>
    </xf>
    <xf numFmtId="0" fontId="70" fillId="0" borderId="12" xfId="69" applyFont="1" applyBorder="1" applyAlignment="1">
      <alignment horizontal="center" vertical="center"/>
    </xf>
    <xf numFmtId="0" fontId="70" fillId="0" borderId="156" xfId="69" applyFont="1" applyBorder="1" applyAlignment="1">
      <alignment horizontal="center" vertical="center"/>
    </xf>
    <xf numFmtId="0" fontId="70" fillId="0" borderId="155" xfId="69" applyFont="1" applyBorder="1" applyAlignment="1">
      <alignment horizontal="center" vertical="center"/>
    </xf>
    <xf numFmtId="192" fontId="70" fillId="0" borderId="80" xfId="69" applyNumberFormat="1" applyFont="1" applyBorder="1" applyAlignment="1">
      <alignment horizontal="center" vertical="center"/>
    </xf>
    <xf numFmtId="0" fontId="105" fillId="0" borderId="0" xfId="69" applyFont="1" applyAlignment="1">
      <alignment vertical="center" wrapText="1"/>
    </xf>
    <xf numFmtId="0" fontId="106" fillId="0" borderId="0" xfId="69" applyFont="1" applyAlignment="1">
      <alignment vertical="center" wrapText="1"/>
    </xf>
    <xf numFmtId="192" fontId="70" fillId="0" borderId="1" xfId="69" applyNumberFormat="1" applyFont="1" applyBorder="1" applyAlignment="1">
      <alignment horizontal="center" vertical="center"/>
    </xf>
    <xf numFmtId="0" fontId="70" fillId="0" borderId="12" xfId="69" applyFont="1" applyBorder="1" applyAlignment="1">
      <alignment vertical="top" wrapText="1"/>
    </xf>
    <xf numFmtId="0" fontId="70" fillId="0" borderId="12" xfId="69" applyFont="1" applyBorder="1" applyAlignment="1">
      <alignment horizontal="left" vertical="top" wrapText="1"/>
    </xf>
    <xf numFmtId="0" fontId="105" fillId="0" borderId="0" xfId="69" applyFont="1">
      <alignment vertical="center"/>
    </xf>
    <xf numFmtId="0" fontId="70" fillId="0" borderId="1" xfId="69" applyFont="1" applyBorder="1" applyAlignment="1">
      <alignment horizontal="center" vertical="center"/>
    </xf>
    <xf numFmtId="0" fontId="70" fillId="0" borderId="1" xfId="69" applyFont="1" applyBorder="1" applyAlignment="1">
      <alignment horizontal="left" vertical="center"/>
    </xf>
    <xf numFmtId="0" fontId="70" fillId="0" borderId="21" xfId="0" applyFont="1" applyBorder="1" applyAlignment="1">
      <alignment horizontal="left" vertical="center"/>
    </xf>
    <xf numFmtId="0" fontId="70" fillId="0" borderId="9" xfId="0" applyFont="1" applyBorder="1" applyAlignment="1">
      <alignment horizontal="left" vertical="center"/>
    </xf>
    <xf numFmtId="0" fontId="70" fillId="0" borderId="1" xfId="0" applyFont="1" applyBorder="1" applyAlignment="1">
      <alignment horizontal="left" vertical="center"/>
    </xf>
    <xf numFmtId="0" fontId="131" fillId="0" borderId="0" xfId="0" applyFont="1" applyAlignment="1">
      <alignment horizontal="right" vertical="center"/>
    </xf>
    <xf numFmtId="0" fontId="69" fillId="0" borderId="0" xfId="0" applyFont="1" applyAlignment="1">
      <alignment horizontal="center" vertical="center" wrapText="1"/>
    </xf>
    <xf numFmtId="0" fontId="69" fillId="0" borderId="0" xfId="0" applyFont="1" applyAlignment="1">
      <alignment horizontal="center" vertical="center"/>
    </xf>
    <xf numFmtId="0" fontId="69" fillId="0" borderId="8" xfId="0" applyFont="1" applyBorder="1" applyAlignment="1">
      <alignment horizontal="center" vertical="center" shrinkToFit="1"/>
    </xf>
    <xf numFmtId="0" fontId="69" fillId="0" borderId="7" xfId="0" applyFont="1" applyBorder="1" applyAlignment="1">
      <alignment horizontal="center" vertical="center" shrinkToFit="1"/>
    </xf>
    <xf numFmtId="0" fontId="69" fillId="0" borderId="6" xfId="0" applyFont="1" applyBorder="1" applyAlignment="1">
      <alignment horizontal="center" vertical="center" shrinkToFit="1"/>
    </xf>
    <xf numFmtId="0" fontId="70" fillId="0" borderId="8" xfId="0" applyFont="1" applyBorder="1" applyAlignment="1">
      <alignment horizontal="center" vertical="center"/>
    </xf>
    <xf numFmtId="0" fontId="70" fillId="0" borderId="7" xfId="0" applyFont="1" applyBorder="1" applyAlignment="1">
      <alignment horizontal="center" vertical="center"/>
    </xf>
    <xf numFmtId="0" fontId="70" fillId="0" borderId="6" xfId="0" applyFont="1" applyBorder="1" applyAlignment="1">
      <alignment horizontal="center" vertical="center"/>
    </xf>
    <xf numFmtId="0" fontId="131" fillId="0" borderId="0" xfId="0" applyFont="1">
      <alignment vertical="center"/>
    </xf>
    <xf numFmtId="0" fontId="70" fillId="0" borderId="21" xfId="0" applyFont="1" applyBorder="1" applyAlignment="1">
      <alignment vertical="center" wrapText="1"/>
    </xf>
    <xf numFmtId="0" fontId="70" fillId="0" borderId="9" xfId="0" applyFont="1" applyBorder="1" applyAlignment="1">
      <alignment vertical="center" wrapText="1"/>
    </xf>
    <xf numFmtId="0" fontId="70" fillId="0" borderId="21" xfId="0" applyFont="1" applyBorder="1" applyAlignment="1">
      <alignment horizontal="center" vertical="center" wrapText="1"/>
    </xf>
    <xf numFmtId="0" fontId="70" fillId="0" borderId="9" xfId="0" applyFont="1" applyBorder="1" applyAlignment="1">
      <alignment horizontal="center" vertical="center" wrapText="1"/>
    </xf>
    <xf numFmtId="0" fontId="70" fillId="0" borderId="21" xfId="0" applyFont="1" applyBorder="1">
      <alignment vertical="center"/>
    </xf>
    <xf numFmtId="0" fontId="70" fillId="0" borderId="9" xfId="0" applyFont="1" applyBorder="1">
      <alignment vertical="center"/>
    </xf>
    <xf numFmtId="0" fontId="70" fillId="0" borderId="1" xfId="0" applyFont="1" applyBorder="1">
      <alignment vertical="center"/>
    </xf>
    <xf numFmtId="0" fontId="70" fillId="0" borderId="21" xfId="0" applyFont="1" applyBorder="1" applyAlignment="1">
      <alignment horizontal="center" vertical="center"/>
    </xf>
    <xf numFmtId="0" fontId="70" fillId="0" borderId="9" xfId="0" applyFont="1" applyBorder="1" applyAlignment="1">
      <alignment horizontal="center" vertical="center"/>
    </xf>
    <xf numFmtId="0" fontId="70" fillId="0" borderId="1" xfId="0" applyFont="1" applyBorder="1" applyAlignment="1">
      <alignment horizontal="center" vertical="center"/>
    </xf>
    <xf numFmtId="0" fontId="70" fillId="0" borderId="0" xfId="0" applyFont="1" applyAlignment="1">
      <alignment horizontal="left" vertical="center" wrapText="1"/>
    </xf>
    <xf numFmtId="0" fontId="70" fillId="0" borderId="0" xfId="0" applyFont="1" applyAlignment="1">
      <alignment horizontal="left" vertical="center"/>
    </xf>
    <xf numFmtId="0" fontId="70" fillId="0" borderId="0" xfId="96" applyFont="1" applyAlignment="1">
      <alignment horizontal="right" vertical="center"/>
    </xf>
    <xf numFmtId="0" fontId="69" fillId="0" borderId="0" xfId="96" applyFont="1" applyAlignment="1">
      <alignment horizontal="center" vertical="center"/>
    </xf>
    <xf numFmtId="0" fontId="70" fillId="0" borderId="17" xfId="96" applyFont="1" applyBorder="1" applyAlignment="1">
      <alignment horizontal="center" vertical="center"/>
    </xf>
    <xf numFmtId="0" fontId="70" fillId="0" borderId="11" xfId="96" applyFont="1" applyBorder="1" applyAlignment="1">
      <alignment horizontal="center" vertical="center"/>
    </xf>
    <xf numFmtId="0" fontId="70" fillId="0" borderId="10" xfId="96" applyFont="1" applyBorder="1" applyAlignment="1">
      <alignment horizontal="center" vertical="center"/>
    </xf>
    <xf numFmtId="0" fontId="70" fillId="0" borderId="8" xfId="96" applyFont="1" applyBorder="1" applyAlignment="1">
      <alignment horizontal="center" vertical="center" wrapText="1"/>
    </xf>
    <xf numFmtId="0" fontId="70" fillId="0" borderId="7" xfId="96" applyFont="1" applyBorder="1" applyAlignment="1">
      <alignment horizontal="center" vertical="center" wrapText="1"/>
    </xf>
    <xf numFmtId="0" fontId="70" fillId="0" borderId="6" xfId="96" applyFont="1" applyBorder="1" applyAlignment="1">
      <alignment horizontal="center" vertical="center" wrapText="1"/>
    </xf>
    <xf numFmtId="0" fontId="70" fillId="0" borderId="9" xfId="96" applyFont="1" applyBorder="1" applyAlignment="1">
      <alignment horizontal="left" vertical="center"/>
    </xf>
    <xf numFmtId="0" fontId="70" fillId="0" borderId="1" xfId="96" applyFont="1" applyBorder="1" applyAlignment="1">
      <alignment horizontal="left" vertical="center"/>
    </xf>
    <xf numFmtId="0" fontId="69" fillId="0" borderId="8" xfId="96" applyFont="1" applyBorder="1" applyAlignment="1">
      <alignment horizontal="center" vertical="center" shrinkToFit="1"/>
    </xf>
    <xf numFmtId="0" fontId="69" fillId="0" borderId="7" xfId="96" applyFont="1" applyBorder="1" applyAlignment="1">
      <alignment horizontal="center" vertical="center" shrinkToFit="1"/>
    </xf>
    <xf numFmtId="0" fontId="69" fillId="0" borderId="6" xfId="96" applyFont="1" applyBorder="1" applyAlignment="1">
      <alignment horizontal="center" vertical="center" shrinkToFit="1"/>
    </xf>
    <xf numFmtId="0" fontId="70" fillId="0" borderId="2" xfId="96" applyFont="1" applyBorder="1" applyAlignment="1">
      <alignment horizontal="center" vertical="center" wrapText="1"/>
    </xf>
    <xf numFmtId="0" fontId="7" fillId="0" borderId="0" xfId="69" applyAlignment="1">
      <alignment horizontal="right" vertical="center"/>
    </xf>
    <xf numFmtId="0" fontId="70" fillId="0" borderId="6" xfId="69" applyFont="1" applyBorder="1" applyAlignment="1">
      <alignment horizontal="left" vertical="center" wrapText="1"/>
    </xf>
    <xf numFmtId="0" fontId="70" fillId="0" borderId="21" xfId="69" applyFont="1" applyBorder="1" applyAlignment="1">
      <alignment horizontal="center" vertical="center" wrapText="1"/>
    </xf>
    <xf numFmtId="0" fontId="70" fillId="0" borderId="9" xfId="69" applyFont="1" applyBorder="1" applyAlignment="1">
      <alignment horizontal="center" vertical="center"/>
    </xf>
    <xf numFmtId="0" fontId="70" fillId="0" borderId="193" xfId="69" applyFont="1" applyBorder="1" applyAlignment="1">
      <alignment horizontal="center" vertical="center"/>
    </xf>
    <xf numFmtId="0" fontId="70" fillId="0" borderId="7" xfId="69" applyFont="1" applyBorder="1" applyAlignment="1">
      <alignment horizontal="center" vertical="center" wrapText="1"/>
    </xf>
    <xf numFmtId="0" fontId="69" fillId="0" borderId="0" xfId="69" applyFont="1" applyAlignment="1">
      <alignment horizontal="center" vertical="center" wrapText="1"/>
    </xf>
    <xf numFmtId="0" fontId="70" fillId="0" borderId="21" xfId="69" applyFont="1" applyBorder="1" applyAlignment="1">
      <alignment horizontal="center" vertical="center"/>
    </xf>
    <xf numFmtId="0" fontId="70" fillId="0" borderId="12" xfId="69" applyFont="1" applyBorder="1" applyAlignment="1">
      <alignment vertical="center" wrapText="1"/>
    </xf>
    <xf numFmtId="0" fontId="131" fillId="0" borderId="0" xfId="69" applyFont="1" applyAlignment="1">
      <alignment vertical="center" wrapText="1"/>
    </xf>
    <xf numFmtId="0" fontId="131" fillId="0" borderId="12" xfId="69" applyFont="1" applyBorder="1" applyAlignment="1">
      <alignment vertical="center" wrapText="1"/>
    </xf>
    <xf numFmtId="0" fontId="103" fillId="0" borderId="0" xfId="69" applyFont="1" applyAlignment="1">
      <alignment vertical="center" wrapText="1"/>
    </xf>
    <xf numFmtId="0" fontId="107" fillId="0" borderId="8" xfId="69" applyFont="1" applyBorder="1" applyAlignment="1">
      <alignment horizontal="center" vertical="center"/>
    </xf>
    <xf numFmtId="0" fontId="107" fillId="0" borderId="7" xfId="69" applyFont="1" applyBorder="1" applyAlignment="1">
      <alignment horizontal="center" vertical="center"/>
    </xf>
    <xf numFmtId="0" fontId="107" fillId="0" borderId="6" xfId="69" applyFont="1" applyBorder="1" applyAlignment="1">
      <alignment horizontal="center" vertical="center"/>
    </xf>
    <xf numFmtId="0" fontId="103" fillId="0" borderId="13" xfId="69" applyFont="1" applyBorder="1" applyAlignment="1">
      <alignment vertical="center" wrapText="1"/>
    </xf>
    <xf numFmtId="0" fontId="70" fillId="0" borderId="278" xfId="69" applyFont="1" applyBorder="1" applyAlignment="1">
      <alignment horizontal="left" vertical="center" wrapText="1" indent="1"/>
    </xf>
    <xf numFmtId="0" fontId="70" fillId="0" borderId="279" xfId="69" applyFont="1" applyBorder="1" applyAlignment="1">
      <alignment horizontal="left" vertical="center" wrapText="1" indent="1"/>
    </xf>
    <xf numFmtId="0" fontId="70" fillId="0" borderId="42" xfId="69" applyFont="1" applyBorder="1" applyAlignment="1">
      <alignment horizontal="left" vertical="center" indent="1"/>
    </xf>
    <xf numFmtId="0" fontId="70" fillId="0" borderId="63" xfId="69" applyFont="1" applyBorder="1" applyAlignment="1">
      <alignment horizontal="left" vertical="center" indent="1"/>
    </xf>
    <xf numFmtId="0" fontId="70" fillId="0" borderId="17" xfId="69" applyFont="1" applyBorder="1" applyAlignment="1">
      <alignment horizontal="center" vertical="center" wrapText="1"/>
    </xf>
    <xf numFmtId="0" fontId="70" fillId="0" borderId="11" xfId="69" applyFont="1" applyBorder="1" applyAlignment="1">
      <alignment horizontal="center" vertical="center" wrapText="1"/>
    </xf>
    <xf numFmtId="0" fontId="70" fillId="0" borderId="10" xfId="69" applyFont="1" applyBorder="1" applyAlignment="1">
      <alignment horizontal="center" vertical="center" wrapText="1"/>
    </xf>
    <xf numFmtId="0" fontId="70" fillId="0" borderId="14" xfId="69" applyFont="1" applyBorder="1" applyAlignment="1">
      <alignment horizontal="center" vertical="center" wrapText="1"/>
    </xf>
    <xf numFmtId="0" fontId="70" fillId="0" borderId="13" xfId="69" applyFont="1" applyBorder="1" applyAlignment="1">
      <alignment horizontal="center" vertical="center" wrapText="1"/>
    </xf>
    <xf numFmtId="0" fontId="70" fillId="0" borderId="15" xfId="69" applyFont="1" applyBorder="1" applyAlignment="1">
      <alignment horizontal="center" vertical="center" wrapText="1"/>
    </xf>
    <xf numFmtId="0" fontId="70" fillId="0" borderId="21" xfId="69" applyFont="1" applyBorder="1" applyAlignment="1">
      <alignment vertical="center" wrapText="1"/>
    </xf>
    <xf numFmtId="0" fontId="70" fillId="0" borderId="9" xfId="69" applyFont="1" applyBorder="1">
      <alignment vertical="center"/>
    </xf>
    <xf numFmtId="0" fontId="70" fillId="0" borderId="1" xfId="69" applyFont="1" applyBorder="1">
      <alignment vertical="center"/>
    </xf>
    <xf numFmtId="194" fontId="70" fillId="0" borderId="8" xfId="69" applyNumberFormat="1" applyFont="1" applyBorder="1" applyAlignment="1">
      <alignment horizontal="right" vertical="center" wrapText="1"/>
    </xf>
    <xf numFmtId="194" fontId="70" fillId="0" borderId="7" xfId="69" applyNumberFormat="1" applyFont="1" applyBorder="1" applyAlignment="1">
      <alignment horizontal="right" vertical="center" wrapText="1"/>
    </xf>
    <xf numFmtId="194" fontId="70" fillId="0" borderId="6" xfId="69" applyNumberFormat="1" applyFont="1" applyBorder="1" applyAlignment="1">
      <alignment horizontal="right" vertical="center" wrapText="1"/>
    </xf>
    <xf numFmtId="0" fontId="70" fillId="0" borderId="0" xfId="69" applyFont="1">
      <alignment vertical="center"/>
    </xf>
    <xf numFmtId="0" fontId="70" fillId="0" borderId="0" xfId="83" applyFont="1" applyAlignment="1">
      <alignment horizontal="right" vertical="center"/>
    </xf>
    <xf numFmtId="0" fontId="70" fillId="0" borderId="8" xfId="83" applyFont="1" applyBorder="1" applyAlignment="1">
      <alignment horizontal="center" vertical="center" shrinkToFit="1"/>
    </xf>
    <xf numFmtId="0" fontId="70" fillId="0" borderId="7" xfId="83" applyFont="1" applyBorder="1" applyAlignment="1">
      <alignment horizontal="center" vertical="center" shrinkToFit="1"/>
    </xf>
    <xf numFmtId="0" fontId="70" fillId="0" borderId="6" xfId="83" applyFont="1" applyBorder="1" applyAlignment="1">
      <alignment horizontal="center" vertical="center" shrinkToFit="1"/>
    </xf>
    <xf numFmtId="0" fontId="70" fillId="0" borderId="2" xfId="83" applyFont="1" applyBorder="1">
      <alignment vertical="center"/>
    </xf>
    <xf numFmtId="0" fontId="70" fillId="0" borderId="2" xfId="83" applyFont="1" applyBorder="1" applyAlignment="1">
      <alignment vertical="center" wrapText="1"/>
    </xf>
    <xf numFmtId="0" fontId="70" fillId="0" borderId="7" xfId="83" applyFont="1" applyBorder="1">
      <alignment vertical="center"/>
    </xf>
    <xf numFmtId="0" fontId="70" fillId="0" borderId="6" xfId="83" applyFont="1" applyBorder="1">
      <alignment vertical="center"/>
    </xf>
    <xf numFmtId="0" fontId="70" fillId="0" borderId="0" xfId="83" applyFont="1" applyAlignment="1">
      <alignment horizontal="left" vertical="top" wrapText="1"/>
    </xf>
    <xf numFmtId="0" fontId="70" fillId="0" borderId="8" xfId="83" applyFont="1" applyBorder="1" applyAlignment="1">
      <alignment horizontal="center" vertical="center" wrapText="1"/>
    </xf>
    <xf numFmtId="0" fontId="70" fillId="0" borderId="7" xfId="83" applyFont="1" applyBorder="1" applyAlignment="1">
      <alignment horizontal="center" vertical="center" wrapText="1"/>
    </xf>
    <xf numFmtId="0" fontId="70" fillId="0" borderId="6" xfId="83" applyFont="1" applyBorder="1" applyAlignment="1">
      <alignment horizontal="center" vertical="center" wrapText="1"/>
    </xf>
    <xf numFmtId="0" fontId="70" fillId="0" borderId="2" xfId="83" applyFont="1" applyBorder="1" applyAlignment="1">
      <alignment horizontal="center" vertical="center" shrinkToFit="1"/>
    </xf>
    <xf numFmtId="0" fontId="70" fillId="0" borderId="2" xfId="83" applyFont="1" applyBorder="1" applyAlignment="1">
      <alignment vertical="center" wrapText="1" shrinkToFit="1"/>
    </xf>
    <xf numFmtId="0" fontId="70" fillId="0" borderId="2" xfId="83" applyFont="1" applyBorder="1" applyAlignment="1">
      <alignment horizontal="center" vertical="center" wrapText="1"/>
    </xf>
    <xf numFmtId="0" fontId="70" fillId="0" borderId="2" xfId="83" applyFont="1" applyBorder="1" applyAlignment="1">
      <alignment horizontal="left" vertical="center" wrapText="1"/>
    </xf>
    <xf numFmtId="0" fontId="70" fillId="0" borderId="2" xfId="83" applyFont="1" applyBorder="1" applyAlignment="1">
      <alignment horizontal="center" vertical="center"/>
    </xf>
    <xf numFmtId="0" fontId="70" fillId="0" borderId="280" xfId="83" applyFont="1" applyBorder="1" applyAlignment="1">
      <alignment horizontal="center" vertical="center" wrapText="1"/>
    </xf>
    <xf numFmtId="0" fontId="70" fillId="0" borderId="280" xfId="83" applyFont="1" applyBorder="1" applyAlignment="1">
      <alignment horizontal="center" vertical="center"/>
    </xf>
    <xf numFmtId="0" fontId="109" fillId="0" borderId="0" xfId="69" applyFont="1" applyAlignment="1">
      <alignment horizontal="center" vertical="center" wrapText="1"/>
    </xf>
    <xf numFmtId="0" fontId="109" fillId="0" borderId="0" xfId="69" applyFont="1" applyAlignment="1">
      <alignment horizontal="center" vertical="center"/>
    </xf>
    <xf numFmtId="0" fontId="70" fillId="0" borderId="8" xfId="69" applyFont="1" applyBorder="1" applyAlignment="1">
      <alignment horizontal="center" vertical="center" shrinkToFit="1"/>
    </xf>
    <xf numFmtId="0" fontId="70" fillId="0" borderId="7" xfId="69" applyFont="1" applyBorder="1" applyAlignment="1">
      <alignment horizontal="center" vertical="center" shrinkToFit="1"/>
    </xf>
    <xf numFmtId="0" fontId="70" fillId="0" borderId="6" xfId="69" applyFont="1" applyBorder="1" applyAlignment="1">
      <alignment horizontal="center" vertical="center" shrinkToFit="1"/>
    </xf>
    <xf numFmtId="0" fontId="70" fillId="0" borderId="1" xfId="69" applyFont="1" applyBorder="1" applyAlignment="1">
      <alignment horizontal="left" vertical="center" wrapText="1"/>
    </xf>
    <xf numFmtId="0" fontId="70" fillId="0" borderId="9" xfId="69" applyFont="1" applyBorder="1" applyAlignment="1">
      <alignment horizontal="center" vertical="center" wrapText="1"/>
    </xf>
    <xf numFmtId="0" fontId="70" fillId="0" borderId="1" xfId="69" applyFont="1" applyBorder="1" applyAlignment="1">
      <alignment horizontal="center" vertical="center" wrapText="1"/>
    </xf>
    <xf numFmtId="0" fontId="172" fillId="0" borderId="13" xfId="69" applyFont="1" applyBorder="1" applyAlignment="1">
      <alignment horizontal="center" vertical="center"/>
    </xf>
    <xf numFmtId="0" fontId="70" fillId="0" borderId="0" xfId="82" applyFont="1" applyAlignment="1">
      <alignment horizontal="right" vertical="center"/>
    </xf>
    <xf numFmtId="0" fontId="79" fillId="0" borderId="48" xfId="82" applyFont="1" applyBorder="1" applyAlignment="1">
      <alignment horizontal="center" vertical="center" shrinkToFit="1"/>
    </xf>
    <xf numFmtId="0" fontId="79" fillId="0" borderId="2" xfId="82" applyFont="1" applyBorder="1" applyAlignment="1">
      <alignment horizontal="center" vertical="center" shrinkToFit="1"/>
    </xf>
    <xf numFmtId="0" fontId="79" fillId="0" borderId="8" xfId="82" applyFont="1" applyBorder="1" applyAlignment="1">
      <alignment horizontal="center" vertical="center" wrapText="1"/>
    </xf>
    <xf numFmtId="0" fontId="79" fillId="0" borderId="7" xfId="82" applyFont="1" applyBorder="1" applyAlignment="1">
      <alignment horizontal="center" vertical="center" wrapText="1"/>
    </xf>
    <xf numFmtId="0" fontId="79" fillId="0" borderId="25" xfId="82" applyFont="1" applyBorder="1" applyAlignment="1">
      <alignment horizontal="center" vertical="center" wrapText="1"/>
    </xf>
    <xf numFmtId="0" fontId="69" fillId="0" borderId="0" xfId="82" applyFont="1" applyAlignment="1">
      <alignment horizontal="center" vertical="center"/>
    </xf>
    <xf numFmtId="0" fontId="87" fillId="0" borderId="47" xfId="82" applyFont="1" applyBorder="1" applyAlignment="1">
      <alignment horizontal="left" vertical="top"/>
    </xf>
    <xf numFmtId="0" fontId="87" fillId="0" borderId="103" xfId="82" applyFont="1" applyBorder="1" applyAlignment="1">
      <alignment horizontal="center" vertical="center"/>
    </xf>
    <xf numFmtId="0" fontId="87" fillId="0" borderId="44" xfId="82" applyFont="1" applyBorder="1" applyAlignment="1">
      <alignment horizontal="center" vertical="center"/>
    </xf>
    <xf numFmtId="0" fontId="87" fillId="0" borderId="84" xfId="82" applyFont="1" applyBorder="1" applyAlignment="1">
      <alignment horizontal="center" vertical="center"/>
    </xf>
    <xf numFmtId="0" fontId="87" fillId="0" borderId="83" xfId="82" applyFont="1" applyBorder="1" applyAlignment="1">
      <alignment horizontal="center" vertical="center"/>
    </xf>
    <xf numFmtId="0" fontId="87" fillId="0" borderId="98" xfId="82" applyFont="1" applyBorder="1" applyAlignment="1">
      <alignment horizontal="center" vertical="center"/>
    </xf>
    <xf numFmtId="0" fontId="79" fillId="0" borderId="55" xfId="82" applyFont="1" applyBorder="1" applyAlignment="1">
      <alignment horizontal="center" vertical="center" shrinkToFit="1"/>
    </xf>
    <xf numFmtId="0" fontId="79" fillId="0" borderId="59" xfId="82" applyFont="1" applyBorder="1" applyAlignment="1">
      <alignment horizontal="center" vertical="center" shrinkToFit="1"/>
    </xf>
    <xf numFmtId="0" fontId="79" fillId="0" borderId="86" xfId="82" applyFont="1" applyBorder="1" applyAlignment="1">
      <alignment horizontal="center" vertical="center" wrapText="1"/>
    </xf>
    <xf numFmtId="0" fontId="79" fillId="0" borderId="87" xfId="82" applyFont="1" applyBorder="1" applyAlignment="1">
      <alignment horizontal="center" vertical="center" wrapText="1"/>
    </xf>
    <xf numFmtId="0" fontId="79" fillId="0" borderId="88" xfId="82" applyFont="1" applyBorder="1" applyAlignment="1">
      <alignment horizontal="center" vertical="center" wrapText="1"/>
    </xf>
    <xf numFmtId="0" fontId="79" fillId="0" borderId="0" xfId="82" applyFont="1" applyAlignment="1">
      <alignment horizontal="left" vertical="center" wrapText="1"/>
    </xf>
    <xf numFmtId="0" fontId="79" fillId="0" borderId="0" xfId="82" applyFont="1" applyAlignment="1">
      <alignment horizontal="left" vertical="top" wrapText="1"/>
    </xf>
    <xf numFmtId="0" fontId="70" fillId="0" borderId="0" xfId="103" applyFont="1" applyAlignment="1">
      <alignment vertical="top" wrapText="1"/>
    </xf>
    <xf numFmtId="0" fontId="70" fillId="0" borderId="0" xfId="69" applyFont="1" applyAlignment="1">
      <alignment horizontal="center" vertical="center"/>
    </xf>
    <xf numFmtId="194" fontId="70" fillId="0" borderId="2" xfId="69" applyNumberFormat="1" applyFont="1" applyBorder="1" applyAlignment="1">
      <alignment horizontal="right" vertical="center"/>
    </xf>
    <xf numFmtId="0" fontId="70" fillId="0" borderId="8" xfId="96" applyFont="1" applyBorder="1" applyAlignment="1">
      <alignment horizontal="center" vertical="center"/>
    </xf>
    <xf numFmtId="0" fontId="70" fillId="0" borderId="7" xfId="96" applyFont="1" applyBorder="1" applyAlignment="1">
      <alignment horizontal="center" vertical="center"/>
    </xf>
    <xf numFmtId="0" fontId="70" fillId="0" borderId="6" xfId="96" applyFont="1" applyBorder="1" applyAlignment="1">
      <alignment horizontal="center" vertical="center"/>
    </xf>
    <xf numFmtId="0" fontId="70" fillId="0" borderId="21" xfId="79" applyFont="1" applyBorder="1" applyAlignment="1">
      <alignment horizontal="left" vertical="center" wrapText="1"/>
    </xf>
    <xf numFmtId="0" fontId="70" fillId="0" borderId="9" xfId="79" applyFont="1" applyBorder="1" applyAlignment="1">
      <alignment horizontal="left" vertical="center" wrapText="1"/>
    </xf>
    <xf numFmtId="0" fontId="70" fillId="0" borderId="1" xfId="79" applyFont="1" applyBorder="1" applyAlignment="1">
      <alignment horizontal="left" vertical="center" wrapText="1"/>
    </xf>
    <xf numFmtId="0" fontId="70" fillId="0" borderId="0" xfId="79" applyFont="1" applyAlignment="1">
      <alignment horizontal="left" vertical="center" wrapText="1"/>
    </xf>
    <xf numFmtId="0" fontId="131" fillId="0" borderId="0" xfId="79" applyFont="1" applyAlignment="1">
      <alignment horizontal="right" vertical="center"/>
    </xf>
    <xf numFmtId="0" fontId="69" fillId="0" borderId="0" xfId="79" applyFont="1" applyAlignment="1">
      <alignment horizontal="center" vertical="center"/>
    </xf>
    <xf numFmtId="0" fontId="87" fillId="0" borderId="8" xfId="79" applyFont="1" applyBorder="1" applyAlignment="1">
      <alignment horizontal="center" vertical="center"/>
    </xf>
    <xf numFmtId="0" fontId="87" fillId="0" borderId="7" xfId="79" applyFont="1" applyBorder="1" applyAlignment="1">
      <alignment horizontal="center" vertical="center"/>
    </xf>
    <xf numFmtId="0" fontId="87" fillId="0" borderId="6" xfId="79" applyFont="1" applyBorder="1" applyAlignment="1">
      <alignment horizontal="center" vertical="center"/>
    </xf>
    <xf numFmtId="0" fontId="70" fillId="0" borderId="11" xfId="79" applyFont="1" applyBorder="1" applyAlignment="1">
      <alignment horizontal="center" vertical="center"/>
    </xf>
    <xf numFmtId="0" fontId="70" fillId="0" borderId="10" xfId="79" applyFont="1" applyBorder="1" applyAlignment="1">
      <alignment horizontal="center" vertical="center"/>
    </xf>
    <xf numFmtId="0" fontId="69" fillId="0" borderId="8" xfId="79" applyFont="1" applyBorder="1" applyAlignment="1">
      <alignment horizontal="center" vertical="center" shrinkToFit="1"/>
    </xf>
    <xf numFmtId="0" fontId="69" fillId="0" borderId="7" xfId="79" applyFont="1" applyBorder="1" applyAlignment="1">
      <alignment horizontal="center" vertical="center" shrinkToFit="1"/>
    </xf>
    <xf numFmtId="0" fontId="69" fillId="0" borderId="6" xfId="79" applyFont="1" applyBorder="1" applyAlignment="1">
      <alignment horizontal="center" vertical="center" shrinkToFit="1"/>
    </xf>
    <xf numFmtId="0" fontId="70" fillId="0" borderId="0" xfId="79" applyFont="1">
      <alignment vertical="center"/>
    </xf>
    <xf numFmtId="0" fontId="70" fillId="0" borderId="13" xfId="79" applyFont="1" applyBorder="1">
      <alignment vertical="center"/>
    </xf>
    <xf numFmtId="0" fontId="70" fillId="0" borderId="11" xfId="83" applyFont="1" applyBorder="1" applyAlignment="1">
      <alignment horizontal="center" vertical="center"/>
    </xf>
    <xf numFmtId="0" fontId="70" fillId="0" borderId="10" xfId="83" applyFont="1" applyBorder="1" applyAlignment="1">
      <alignment horizontal="center" vertical="center"/>
    </xf>
    <xf numFmtId="195" fontId="70" fillId="0" borderId="8" xfId="83" applyNumberFormat="1" applyFont="1" applyBorder="1" applyAlignment="1">
      <alignment horizontal="right" vertical="center"/>
    </xf>
    <xf numFmtId="195" fontId="70" fillId="0" borderId="7" xfId="83" applyNumberFormat="1" applyFont="1" applyBorder="1" applyAlignment="1">
      <alignment horizontal="right" vertical="center"/>
    </xf>
    <xf numFmtId="0" fontId="70" fillId="0" borderId="8" xfId="83" applyFont="1" applyBorder="1" applyAlignment="1">
      <alignment horizontal="center" vertical="center"/>
    </xf>
    <xf numFmtId="0" fontId="70" fillId="0" borderId="7" xfId="83" applyFont="1" applyBorder="1" applyAlignment="1">
      <alignment horizontal="center" vertical="center"/>
    </xf>
    <xf numFmtId="0" fontId="70" fillId="0" borderId="6" xfId="83" applyFont="1" applyBorder="1" applyAlignment="1">
      <alignment horizontal="center" vertical="center"/>
    </xf>
    <xf numFmtId="0" fontId="70" fillId="0" borderId="2" xfId="69" applyFont="1" applyBorder="1" applyAlignment="1">
      <alignment vertical="center" shrinkToFit="1"/>
    </xf>
    <xf numFmtId="0" fontId="7" fillId="0" borderId="0" xfId="83" applyAlignment="1">
      <alignment horizontal="right" vertical="center"/>
    </xf>
    <xf numFmtId="0" fontId="69" fillId="0" borderId="0" xfId="83" applyFont="1" applyAlignment="1">
      <alignment horizontal="center" vertical="center" wrapText="1"/>
    </xf>
    <xf numFmtId="0" fontId="70" fillId="0" borderId="8" xfId="83" applyFont="1" applyBorder="1" applyAlignment="1">
      <alignment horizontal="left" vertical="center"/>
    </xf>
    <xf numFmtId="0" fontId="70" fillId="0" borderId="7" xfId="83" applyFont="1" applyBorder="1" applyAlignment="1">
      <alignment horizontal="left" vertical="center"/>
    </xf>
    <xf numFmtId="0" fontId="70" fillId="0" borderId="6" xfId="83" applyFont="1" applyBorder="1" applyAlignment="1">
      <alignment horizontal="left" vertical="center"/>
    </xf>
    <xf numFmtId="0" fontId="70" fillId="0" borderId="0" xfId="96" applyFont="1" applyAlignment="1">
      <alignment horizontal="left" vertical="top" wrapText="1"/>
    </xf>
    <xf numFmtId="0" fontId="70" fillId="0" borderId="0" xfId="96" applyFont="1" applyAlignment="1">
      <alignment horizontal="left" vertical="top"/>
    </xf>
    <xf numFmtId="0" fontId="70" fillId="0" borderId="0" xfId="83" applyFont="1" applyAlignment="1">
      <alignment horizontal="center" vertical="center"/>
    </xf>
    <xf numFmtId="0" fontId="70" fillId="0" borderId="0" xfId="83" applyFont="1" applyAlignment="1">
      <alignment horizontal="left" vertical="top"/>
    </xf>
    <xf numFmtId="0" fontId="7" fillId="0" borderId="8" xfId="102" applyBorder="1" applyAlignment="1">
      <alignment horizontal="center" vertical="center"/>
    </xf>
    <xf numFmtId="0" fontId="7" fillId="0" borderId="7" xfId="102" applyBorder="1" applyAlignment="1">
      <alignment horizontal="center" vertical="center"/>
    </xf>
    <xf numFmtId="0" fontId="7" fillId="0" borderId="6" xfId="102" applyBorder="1" applyAlignment="1">
      <alignment horizontal="center" vertical="center"/>
    </xf>
    <xf numFmtId="0" fontId="132" fillId="0" borderId="0" xfId="69" applyFont="1" applyAlignment="1">
      <alignment horizontal="right" vertical="center"/>
    </xf>
    <xf numFmtId="0" fontId="129" fillId="0" borderId="0" xfId="102" applyFont="1" applyAlignment="1">
      <alignment horizontal="center" vertical="center" wrapText="1"/>
    </xf>
    <xf numFmtId="0" fontId="129" fillId="0" borderId="0" xfId="102" applyFont="1" applyAlignment="1">
      <alignment horizontal="center" vertical="center"/>
    </xf>
    <xf numFmtId="0" fontId="7" fillId="0" borderId="7" xfId="102" applyBorder="1" applyAlignment="1">
      <alignment horizontal="center" vertical="center" shrinkToFit="1"/>
    </xf>
    <xf numFmtId="0" fontId="7" fillId="0" borderId="6" xfId="102" applyBorder="1" applyAlignment="1">
      <alignment horizontal="center" vertical="center" shrinkToFit="1"/>
    </xf>
    <xf numFmtId="0" fontId="7" fillId="0" borderId="13" xfId="102" applyBorder="1" applyAlignment="1">
      <alignment horizontal="center" vertical="center" shrinkToFit="1"/>
    </xf>
    <xf numFmtId="0" fontId="7" fillId="0" borderId="15" xfId="102" applyBorder="1" applyAlignment="1">
      <alignment horizontal="center" vertical="center" shrinkToFit="1"/>
    </xf>
    <xf numFmtId="0" fontId="7" fillId="0" borderId="8" xfId="102" applyBorder="1" applyAlignment="1">
      <alignment horizontal="center" vertical="center" wrapText="1"/>
    </xf>
    <xf numFmtId="0" fontId="7" fillId="0" borderId="2" xfId="102" applyBorder="1" applyAlignment="1">
      <alignment horizontal="center" vertical="center"/>
    </xf>
    <xf numFmtId="0" fontId="7" fillId="0" borderId="193" xfId="102" applyBorder="1" applyAlignment="1">
      <alignment horizontal="center" vertical="center" wrapText="1"/>
    </xf>
    <xf numFmtId="0" fontId="7" fillId="45" borderId="281" xfId="102" applyFill="1" applyBorder="1" applyAlignment="1">
      <alignment horizontal="center" vertical="center"/>
    </xf>
    <xf numFmtId="0" fontId="7" fillId="45" borderId="282" xfId="102" applyFill="1" applyBorder="1" applyAlignment="1">
      <alignment horizontal="center" vertical="center"/>
    </xf>
    <xf numFmtId="0" fontId="7" fillId="45" borderId="283" xfId="102" applyFill="1" applyBorder="1" applyAlignment="1">
      <alignment horizontal="center" vertical="center"/>
    </xf>
    <xf numFmtId="0" fontId="14" fillId="0" borderId="2" xfId="69" applyFont="1" applyBorder="1" applyAlignment="1">
      <alignment horizontal="center" vertical="center" shrinkToFit="1"/>
    </xf>
    <xf numFmtId="0" fontId="7" fillId="0" borderId="21" xfId="102" applyBorder="1" applyAlignment="1">
      <alignment horizontal="center" vertical="center"/>
    </xf>
    <xf numFmtId="0" fontId="7" fillId="0" borderId="1" xfId="102" applyBorder="1" applyAlignment="1">
      <alignment horizontal="center" vertical="center"/>
    </xf>
    <xf numFmtId="0" fontId="120" fillId="0" borderId="95" xfId="69" applyFont="1" applyBorder="1" applyAlignment="1">
      <alignment horizontal="center" vertical="center" shrinkToFit="1"/>
    </xf>
    <xf numFmtId="0" fontId="120" fillId="0" borderId="194" xfId="69" applyFont="1" applyBorder="1" applyAlignment="1">
      <alignment horizontal="center" vertical="center" shrinkToFit="1"/>
    </xf>
    <xf numFmtId="0" fontId="120" fillId="0" borderId="96" xfId="69" applyFont="1" applyBorder="1" applyAlignment="1">
      <alignment horizontal="center" vertical="center" shrinkToFit="1"/>
    </xf>
    <xf numFmtId="0" fontId="7" fillId="0" borderId="14" xfId="102" applyBorder="1" applyAlignment="1">
      <alignment horizontal="left" vertical="center" wrapText="1"/>
    </xf>
    <xf numFmtId="0" fontId="7" fillId="0" borderId="13" xfId="102" applyBorder="1" applyAlignment="1">
      <alignment horizontal="left" vertical="center" wrapText="1"/>
    </xf>
    <xf numFmtId="0" fontId="7" fillId="0" borderId="15" xfId="102" applyBorder="1" applyAlignment="1">
      <alignment horizontal="left" vertical="center" wrapText="1"/>
    </xf>
    <xf numFmtId="0" fontId="7" fillId="0" borderId="0" xfId="102" applyAlignment="1">
      <alignment horizontal="left" vertical="center" wrapText="1"/>
    </xf>
    <xf numFmtId="0" fontId="7" fillId="0" borderId="91" xfId="69" applyBorder="1">
      <alignment vertical="center"/>
    </xf>
    <xf numFmtId="0" fontId="7" fillId="0" borderId="123" xfId="69" applyBorder="1" applyAlignment="1">
      <alignment vertical="center" wrapText="1"/>
    </xf>
    <xf numFmtId="0" fontId="7" fillId="0" borderId="121" xfId="69" applyBorder="1" applyAlignment="1">
      <alignment vertical="center" wrapText="1"/>
    </xf>
    <xf numFmtId="0" fontId="7" fillId="0" borderId="124" xfId="69" applyBorder="1" applyAlignment="1">
      <alignment vertical="center" wrapText="1"/>
    </xf>
    <xf numFmtId="0" fontId="7" fillId="0" borderId="13" xfId="102" applyBorder="1" applyAlignment="1">
      <alignment horizontal="center" vertical="center"/>
    </xf>
    <xf numFmtId="0" fontId="7" fillId="0" borderId="15" xfId="102" applyBorder="1" applyAlignment="1">
      <alignment horizontal="center" vertical="center"/>
    </xf>
    <xf numFmtId="0" fontId="7" fillId="0" borderId="2" xfId="69" applyBorder="1" applyAlignment="1">
      <alignment horizontal="center" vertical="center" shrinkToFit="1"/>
    </xf>
    <xf numFmtId="0" fontId="7" fillId="0" borderId="8" xfId="69" applyBorder="1" applyAlignment="1">
      <alignment horizontal="center" vertical="center" wrapText="1"/>
    </xf>
    <xf numFmtId="0" fontId="7" fillId="0" borderId="7" xfId="69" applyBorder="1" applyAlignment="1">
      <alignment horizontal="center" vertical="center" wrapText="1"/>
    </xf>
    <xf numFmtId="0" fontId="7" fillId="0" borderId="6" xfId="69" applyBorder="1" applyAlignment="1">
      <alignment horizontal="center" vertical="center" wrapText="1"/>
    </xf>
    <xf numFmtId="0" fontId="7" fillId="0" borderId="2" xfId="102" applyBorder="1" applyAlignment="1">
      <alignment horizontal="center" vertical="center" wrapText="1"/>
    </xf>
    <xf numFmtId="0" fontId="7" fillId="0" borderId="2" xfId="102" applyBorder="1" applyAlignment="1">
      <alignment horizontal="left" vertical="center"/>
    </xf>
    <xf numFmtId="0" fontId="7" fillId="0" borderId="2" xfId="102" applyBorder="1" applyAlignment="1">
      <alignment horizontal="center" vertical="center" shrinkToFit="1"/>
    </xf>
    <xf numFmtId="0" fontId="7" fillId="0" borderId="8" xfId="102" applyBorder="1" applyAlignment="1">
      <alignment horizontal="right" vertical="center"/>
    </xf>
    <xf numFmtId="0" fontId="7" fillId="0" borderId="7" xfId="102" applyBorder="1" applyAlignment="1">
      <alignment horizontal="right" vertical="center"/>
    </xf>
    <xf numFmtId="0" fontId="7" fillId="0" borderId="6" xfId="102" applyBorder="1" applyAlignment="1">
      <alignment horizontal="right" vertical="center"/>
    </xf>
    <xf numFmtId="0" fontId="8" fillId="0" borderId="7" xfId="102" applyFont="1" applyBorder="1" applyAlignment="1">
      <alignment horizontal="center" vertical="center"/>
    </xf>
    <xf numFmtId="0" fontId="7" fillId="0" borderId="0" xfId="102" applyAlignment="1">
      <alignment vertical="center" wrapText="1"/>
    </xf>
    <xf numFmtId="0" fontId="20" fillId="0" borderId="123" xfId="69" applyFont="1" applyBorder="1" applyAlignment="1">
      <alignment horizontal="center" vertical="center"/>
    </xf>
    <xf numFmtId="0" fontId="7" fillId="0" borderId="121" xfId="69" applyBorder="1" applyAlignment="1">
      <alignment horizontal="center" vertical="center"/>
    </xf>
    <xf numFmtId="0" fontId="7" fillId="0" borderId="124" xfId="69" applyBorder="1" applyAlignment="1">
      <alignment horizontal="center" vertical="center"/>
    </xf>
    <xf numFmtId="0" fontId="14" fillId="0" borderId="8" xfId="102" applyFont="1" applyBorder="1" applyAlignment="1">
      <alignment horizontal="left" vertical="center" wrapText="1"/>
    </xf>
    <xf numFmtId="0" fontId="14" fillId="0" borderId="7" xfId="102" applyFont="1" applyBorder="1" applyAlignment="1">
      <alignment horizontal="left" vertical="center" wrapText="1"/>
    </xf>
    <xf numFmtId="0" fontId="14" fillId="0" borderId="6" xfId="102" applyFont="1" applyBorder="1" applyAlignment="1">
      <alignment horizontal="left" vertical="center" wrapText="1"/>
    </xf>
    <xf numFmtId="0" fontId="7" fillId="0" borderId="28" xfId="0" applyFont="1" applyBorder="1">
      <alignment vertical="center"/>
    </xf>
    <xf numFmtId="0" fontId="135" fillId="0" borderId="0" xfId="67" applyFont="1" applyAlignment="1" applyProtection="1">
      <alignment horizontal="center" vertical="center" wrapText="1"/>
      <protection locked="0"/>
    </xf>
    <xf numFmtId="0" fontId="125" fillId="0" borderId="0" xfId="67" applyFont="1" applyAlignment="1" applyProtection="1">
      <alignment horizontal="left" vertical="center"/>
      <protection locked="0"/>
    </xf>
    <xf numFmtId="0" fontId="125" fillId="0" borderId="0" xfId="67" applyFont="1" applyAlignment="1" applyProtection="1">
      <alignment horizontal="left" vertical="center" wrapText="1"/>
      <protection locked="0"/>
    </xf>
    <xf numFmtId="0" fontId="22" fillId="0" borderId="79" xfId="67" applyFont="1" applyBorder="1" applyAlignment="1" applyProtection="1">
      <alignment horizontal="center" vertical="center" wrapText="1"/>
      <protection locked="0"/>
    </xf>
    <xf numFmtId="0" fontId="22" fillId="0" borderId="89" xfId="67" applyFont="1" applyBorder="1" applyAlignment="1" applyProtection="1">
      <alignment horizontal="center" vertical="center" wrapText="1"/>
      <protection locked="0"/>
    </xf>
    <xf numFmtId="0" fontId="22" fillId="0" borderId="116" xfId="67" applyFont="1" applyBorder="1" applyAlignment="1" applyProtection="1">
      <alignment horizontal="center" vertical="center" wrapText="1"/>
      <protection locked="0"/>
    </xf>
    <xf numFmtId="0" fontId="22" fillId="0" borderId="115" xfId="67" applyFont="1" applyBorder="1" applyAlignment="1" applyProtection="1">
      <alignment horizontal="center" vertical="center" wrapText="1"/>
      <protection locked="0"/>
    </xf>
    <xf numFmtId="0" fontId="22" fillId="0" borderId="188" xfId="67" applyFont="1" applyBorder="1" applyAlignment="1" applyProtection="1">
      <alignment horizontal="center" vertical="center" wrapText="1"/>
      <protection locked="0"/>
    </xf>
    <xf numFmtId="0" fontId="22" fillId="0" borderId="117" xfId="67" applyFont="1" applyBorder="1" applyAlignment="1" applyProtection="1">
      <alignment horizontal="center" vertical="center" wrapText="1"/>
      <protection locked="0"/>
    </xf>
    <xf numFmtId="0" fontId="22" fillId="0" borderId="129" xfId="67" applyFont="1" applyBorder="1" applyAlignment="1" applyProtection="1">
      <alignment horizontal="left" vertical="center" wrapText="1"/>
      <protection locked="0"/>
    </xf>
    <xf numFmtId="0" fontId="22" fillId="0" borderId="52" xfId="67" applyFont="1" applyBorder="1" applyAlignment="1" applyProtection="1">
      <alignment horizontal="left" vertical="center" wrapText="1"/>
      <protection locked="0"/>
    </xf>
    <xf numFmtId="0" fontId="22" fillId="0" borderId="60" xfId="67" applyFont="1" applyBorder="1" applyAlignment="1" applyProtection="1">
      <alignment horizontal="left" vertical="center" wrapText="1"/>
      <protection locked="0"/>
    </xf>
    <xf numFmtId="0" fontId="22" fillId="0" borderId="28" xfId="67" applyFont="1" applyBorder="1" applyAlignment="1" applyProtection="1">
      <alignment horizontal="left" vertical="center" wrapText="1"/>
      <protection locked="0"/>
    </xf>
    <xf numFmtId="0" fontId="22" fillId="0" borderId="0" xfId="67" applyFont="1" applyAlignment="1" applyProtection="1">
      <alignment horizontal="left" vertical="center" wrapText="1"/>
      <protection locked="0"/>
    </xf>
    <xf numFmtId="0" fontId="22" fillId="0" borderId="33" xfId="67" applyFont="1" applyBorder="1" applyAlignment="1" applyProtection="1">
      <alignment horizontal="left" vertical="center" wrapText="1"/>
      <protection locked="0"/>
    </xf>
    <xf numFmtId="0" fontId="138" fillId="0" borderId="28" xfId="67" applyFont="1" applyBorder="1" applyAlignment="1" applyProtection="1">
      <alignment horizontal="left" vertical="center" wrapText="1"/>
      <protection locked="0"/>
    </xf>
    <xf numFmtId="0" fontId="138" fillId="0" borderId="0" xfId="67" applyFont="1" applyAlignment="1" applyProtection="1">
      <alignment horizontal="left" vertical="center" wrapText="1"/>
      <protection locked="0"/>
    </xf>
    <xf numFmtId="0" fontId="138" fillId="0" borderId="33" xfId="67" applyFont="1" applyBorder="1" applyAlignment="1" applyProtection="1">
      <alignment horizontal="left" vertical="center" wrapText="1"/>
      <protection locked="0"/>
    </xf>
    <xf numFmtId="0" fontId="22" fillId="0" borderId="79" xfId="67" applyFont="1" applyBorder="1" applyAlignment="1" applyProtection="1">
      <alignment horizontal="left" vertical="center" wrapText="1"/>
      <protection locked="0"/>
    </xf>
    <xf numFmtId="0" fontId="22" fillId="0" borderId="89" xfId="67" applyFont="1" applyBorder="1" applyAlignment="1" applyProtection="1">
      <alignment horizontal="left" vertical="center" wrapText="1"/>
      <protection locked="0"/>
    </xf>
    <xf numFmtId="0" fontId="22" fillId="0" borderId="116" xfId="67" applyFont="1" applyBorder="1" applyAlignment="1" applyProtection="1">
      <alignment horizontal="left" vertical="center" wrapText="1"/>
      <protection locked="0"/>
    </xf>
    <xf numFmtId="0" fontId="139" fillId="0" borderId="28" xfId="67" applyFont="1" applyBorder="1" applyAlignment="1" applyProtection="1">
      <alignment horizontal="left" vertical="center" wrapText="1"/>
      <protection locked="0"/>
    </xf>
    <xf numFmtId="0" fontId="139" fillId="0" borderId="0" xfId="67" applyFont="1" applyAlignment="1" applyProtection="1">
      <alignment horizontal="left" vertical="center" wrapText="1"/>
      <protection locked="0"/>
    </xf>
    <xf numFmtId="0" fontId="139" fillId="0" borderId="33" xfId="67" applyFont="1" applyBorder="1" applyAlignment="1" applyProtection="1">
      <alignment horizontal="left" vertical="center" wrapText="1"/>
      <protection locked="0"/>
    </xf>
    <xf numFmtId="0" fontId="19" fillId="0" borderId="94" xfId="67" applyFont="1" applyBorder="1" applyAlignment="1" applyProtection="1">
      <alignment horizontal="center" vertical="center" wrapText="1"/>
      <protection locked="0"/>
    </xf>
    <xf numFmtId="0" fontId="19" fillId="0" borderId="47" xfId="67" applyFont="1" applyBorder="1" applyAlignment="1" applyProtection="1">
      <alignment horizontal="center" vertical="center" wrapText="1"/>
      <protection locked="0"/>
    </xf>
    <xf numFmtId="0" fontId="19" fillId="0" borderId="62" xfId="67" applyFont="1" applyBorder="1" applyAlignment="1" applyProtection="1">
      <alignment horizontal="center" vertical="center" wrapText="1"/>
      <protection locked="0"/>
    </xf>
    <xf numFmtId="0" fontId="139" fillId="0" borderId="94" xfId="67" applyFont="1" applyBorder="1" applyAlignment="1" applyProtection="1">
      <alignment horizontal="left" vertical="center" wrapText="1"/>
      <protection locked="0"/>
    </xf>
    <xf numFmtId="0" fontId="139" fillId="0" borderId="47" xfId="67" applyFont="1" applyBorder="1" applyAlignment="1" applyProtection="1">
      <alignment horizontal="left" vertical="center" wrapText="1"/>
      <protection locked="0"/>
    </xf>
    <xf numFmtId="0" fontId="139" fillId="0" borderId="62" xfId="67" applyFont="1" applyBorder="1" applyAlignment="1" applyProtection="1">
      <alignment horizontal="left" vertical="center" wrapText="1"/>
      <protection locked="0"/>
    </xf>
    <xf numFmtId="179" fontId="47" fillId="33" borderId="0" xfId="0" applyNumberFormat="1" applyFont="1" applyFill="1" applyAlignment="1" applyProtection="1">
      <alignment horizontal="left"/>
      <protection locked="0"/>
    </xf>
    <xf numFmtId="0" fontId="22" fillId="0" borderId="129" xfId="67" applyFont="1" applyBorder="1" applyAlignment="1" applyProtection="1">
      <alignment horizontal="left" vertical="center"/>
      <protection locked="0"/>
    </xf>
    <xf numFmtId="0" fontId="22" fillId="0" borderId="52" xfId="67" applyFont="1" applyBorder="1" applyAlignment="1" applyProtection="1">
      <alignment horizontal="left" vertical="center"/>
      <protection locked="0"/>
    </xf>
    <xf numFmtId="0" fontId="22" fillId="0" borderId="60" xfId="67" applyFont="1" applyBorder="1" applyAlignment="1" applyProtection="1">
      <alignment horizontal="left" vertical="center"/>
      <protection locked="0"/>
    </xf>
    <xf numFmtId="0" fontId="22" fillId="0" borderId="28" xfId="67" applyFont="1" applyBorder="1" applyAlignment="1" applyProtection="1">
      <alignment horizontal="left" vertical="center"/>
      <protection locked="0"/>
    </xf>
    <xf numFmtId="0" fontId="22" fillId="0" borderId="0" xfId="67" applyFont="1" applyAlignment="1" applyProtection="1">
      <alignment horizontal="left" vertical="center"/>
      <protection locked="0"/>
    </xf>
    <xf numFmtId="0" fontId="22" fillId="0" borderId="33" xfId="67" applyFont="1" applyBorder="1" applyAlignment="1" applyProtection="1">
      <alignment horizontal="left" vertical="center"/>
      <protection locked="0"/>
    </xf>
    <xf numFmtId="0" fontId="138" fillId="0" borderId="28" xfId="67" applyFont="1" applyBorder="1" applyAlignment="1" applyProtection="1">
      <alignment horizontal="left" vertical="center"/>
      <protection locked="0"/>
    </xf>
    <xf numFmtId="0" fontId="138" fillId="0" borderId="0" xfId="67" applyFont="1" applyAlignment="1" applyProtection="1">
      <alignment horizontal="left" vertical="center"/>
      <protection locked="0"/>
    </xf>
    <xf numFmtId="0" fontId="138" fillId="0" borderId="33" xfId="67" applyFont="1" applyBorder="1" applyAlignment="1" applyProtection="1">
      <alignment horizontal="left" vertical="center"/>
      <protection locked="0"/>
    </xf>
    <xf numFmtId="0" fontId="138" fillId="0" borderId="94" xfId="67" applyFont="1" applyBorder="1" applyAlignment="1" applyProtection="1">
      <alignment horizontal="left" vertical="center"/>
      <protection locked="0"/>
    </xf>
    <xf numFmtId="0" fontId="138" fillId="0" borderId="47" xfId="67" applyFont="1" applyBorder="1" applyAlignment="1" applyProtection="1">
      <alignment horizontal="left" vertical="center"/>
      <protection locked="0"/>
    </xf>
    <xf numFmtId="0" fontId="138" fillId="0" borderId="62" xfId="67" applyFont="1" applyBorder="1" applyAlignment="1" applyProtection="1">
      <alignment horizontal="left" vertical="center"/>
      <protection locked="0"/>
    </xf>
    <xf numFmtId="0" fontId="22" fillId="0" borderId="94" xfId="67" applyFont="1" applyBorder="1" applyAlignment="1" applyProtection="1">
      <alignment horizontal="left" vertical="center" wrapText="1"/>
      <protection locked="0"/>
    </xf>
    <xf numFmtId="0" fontId="22" fillId="0" borderId="47" xfId="67" applyFont="1" applyBorder="1" applyAlignment="1" applyProtection="1">
      <alignment horizontal="left" vertical="center" wrapText="1"/>
      <protection locked="0"/>
    </xf>
    <xf numFmtId="0" fontId="22" fillId="0" borderId="62" xfId="67" applyFont="1" applyBorder="1" applyAlignment="1" applyProtection="1">
      <alignment horizontal="left" vertical="center" wrapText="1"/>
      <protection locked="0"/>
    </xf>
    <xf numFmtId="0" fontId="125" fillId="0" borderId="13" xfId="67" applyFont="1" applyBorder="1" applyProtection="1">
      <alignment vertical="center"/>
      <protection locked="0"/>
    </xf>
    <xf numFmtId="0" fontId="125" fillId="0" borderId="2" xfId="67" applyFont="1" applyBorder="1" applyAlignment="1">
      <alignment horizontal="center" vertical="center"/>
    </xf>
    <xf numFmtId="0" fontId="125" fillId="33" borderId="2" xfId="67" applyFont="1" applyFill="1" applyBorder="1" applyAlignment="1">
      <alignment horizontal="left" vertical="center"/>
    </xf>
    <xf numFmtId="0" fontId="138" fillId="0" borderId="0" xfId="67" applyFont="1" applyAlignment="1">
      <alignment horizontal="left" vertical="center" wrapText="1"/>
    </xf>
    <xf numFmtId="0" fontId="125" fillId="33" borderId="2" xfId="67" applyFont="1" applyFill="1" applyBorder="1" applyAlignment="1">
      <alignment horizontal="left" vertical="center" wrapText="1" shrinkToFit="1"/>
    </xf>
    <xf numFmtId="49" fontId="20" fillId="0" borderId="8" xfId="67" applyNumberFormat="1" applyFont="1" applyBorder="1" applyAlignment="1" applyProtection="1">
      <alignment horizontal="left" vertical="center"/>
      <protection locked="0"/>
    </xf>
    <xf numFmtId="49" fontId="20" fillId="0" borderId="7" xfId="67" applyNumberFormat="1" applyFont="1" applyBorder="1" applyAlignment="1" applyProtection="1">
      <alignment horizontal="left" vertical="center"/>
      <protection locked="0"/>
    </xf>
    <xf numFmtId="49" fontId="20" fillId="0" borderId="6" xfId="67" applyNumberFormat="1" applyFont="1" applyBorder="1" applyAlignment="1" applyProtection="1">
      <alignment horizontal="left" vertical="center"/>
      <protection locked="0"/>
    </xf>
    <xf numFmtId="0" fontId="73" fillId="0" borderId="0" xfId="85" applyFont="1" applyAlignment="1">
      <alignment horizontal="center"/>
    </xf>
    <xf numFmtId="0" fontId="70" fillId="0" borderId="8" xfId="85" applyFont="1" applyBorder="1" applyAlignment="1">
      <alignment horizontal="distributed"/>
    </xf>
    <xf numFmtId="0" fontId="70" fillId="0" borderId="6" xfId="85" applyFont="1" applyBorder="1" applyAlignment="1">
      <alignment horizontal="distributed"/>
    </xf>
    <xf numFmtId="0" fontId="70" fillId="0" borderId="8" xfId="85" applyFont="1" applyBorder="1" applyAlignment="1">
      <alignment horizontal="center" shrinkToFit="1"/>
    </xf>
    <xf numFmtId="0" fontId="70" fillId="0" borderId="7" xfId="85" applyFont="1" applyBorder="1" applyAlignment="1">
      <alignment horizontal="center" shrinkToFit="1"/>
    </xf>
    <xf numFmtId="0" fontId="70" fillId="0" borderId="6" xfId="85" applyFont="1" applyBorder="1" applyAlignment="1">
      <alignment horizontal="center" shrinkToFit="1"/>
    </xf>
    <xf numFmtId="0" fontId="70" fillId="0" borderId="40" xfId="85" applyFont="1" applyBorder="1" applyAlignment="1">
      <alignment horizontal="center" shrinkToFit="1"/>
    </xf>
    <xf numFmtId="0" fontId="70" fillId="0" borderId="9" xfId="85" applyFont="1" applyBorder="1" applyAlignment="1">
      <alignment horizontal="distributed" vertical="center"/>
    </xf>
    <xf numFmtId="179" fontId="70" fillId="0" borderId="16" xfId="85" applyNumberFormat="1" applyFont="1" applyBorder="1" applyAlignment="1">
      <alignment horizontal="center" vertical="center"/>
    </xf>
    <xf numFmtId="179" fontId="70" fillId="0" borderId="0" xfId="85" applyNumberFormat="1" applyFont="1" applyAlignment="1">
      <alignment horizontal="center" vertical="center"/>
    </xf>
    <xf numFmtId="179" fontId="70" fillId="0" borderId="12" xfId="85" applyNumberFormat="1" applyFont="1" applyBorder="1" applyAlignment="1">
      <alignment horizontal="center" vertical="center"/>
    </xf>
    <xf numFmtId="0" fontId="70" fillId="0" borderId="21" xfId="85" applyFont="1" applyBorder="1" applyAlignment="1">
      <alignment horizontal="distributed" vertical="center"/>
    </xf>
    <xf numFmtId="0" fontId="70" fillId="0" borderId="1" xfId="85" applyFont="1" applyBorder="1" applyAlignment="1">
      <alignment horizontal="distributed" vertical="center"/>
    </xf>
    <xf numFmtId="0" fontId="70" fillId="0" borderId="0" xfId="85" applyFont="1" applyAlignment="1">
      <alignment horizontal="center" shrinkToFit="1"/>
    </xf>
    <xf numFmtId="0" fontId="70" fillId="0" borderId="14" xfId="85" applyFont="1" applyBorder="1" applyAlignment="1">
      <alignment horizontal="center" vertical="top" shrinkToFit="1"/>
    </xf>
    <xf numFmtId="0" fontId="70" fillId="0" borderId="13" xfId="85" applyFont="1" applyBorder="1" applyAlignment="1">
      <alignment horizontal="center" vertical="top" shrinkToFit="1"/>
    </xf>
    <xf numFmtId="0" fontId="70" fillId="0" borderId="15" xfId="85" applyFont="1" applyBorder="1" applyAlignment="1">
      <alignment horizontal="center" vertical="top" shrinkToFit="1"/>
    </xf>
    <xf numFmtId="0" fontId="70" fillId="0" borderId="8" xfId="85" applyFont="1" applyBorder="1" applyAlignment="1">
      <alignment horizontal="center"/>
    </xf>
    <xf numFmtId="0" fontId="70" fillId="0" borderId="7" xfId="85" applyFont="1" applyBorder="1" applyAlignment="1">
      <alignment horizontal="center"/>
    </xf>
    <xf numFmtId="0" fontId="70" fillId="0" borderId="6" xfId="85" applyFont="1" applyBorder="1" applyAlignment="1">
      <alignment horizontal="center"/>
    </xf>
    <xf numFmtId="0" fontId="70" fillId="0" borderId="24" xfId="85" applyFont="1" applyBorder="1" applyAlignment="1">
      <alignment horizontal="center"/>
    </xf>
    <xf numFmtId="0" fontId="70" fillId="0" borderId="23" xfId="85" applyFont="1" applyBorder="1" applyAlignment="1">
      <alignment horizontal="center"/>
    </xf>
    <xf numFmtId="0" fontId="70" fillId="0" borderId="22" xfId="85" applyFont="1" applyBorder="1" applyAlignment="1">
      <alignment horizontal="center"/>
    </xf>
    <xf numFmtId="0" fontId="70" fillId="0" borderId="64" xfId="85" applyFont="1" applyBorder="1" applyAlignment="1">
      <alignment horizontal="center"/>
    </xf>
    <xf numFmtId="0" fontId="70" fillId="0" borderId="51" xfId="85" applyFont="1" applyBorder="1" applyAlignment="1">
      <alignment horizontal="center"/>
    </xf>
    <xf numFmtId="0" fontId="70" fillId="0" borderId="67" xfId="85" applyFont="1" applyBorder="1" applyAlignment="1">
      <alignment horizontal="center"/>
    </xf>
    <xf numFmtId="0" fontId="70" fillId="0" borderId="173" xfId="85" applyFont="1" applyBorder="1" applyAlignment="1">
      <alignment horizontal="center"/>
    </xf>
    <xf numFmtId="0" fontId="70" fillId="0" borderId="174" xfId="85" applyFont="1" applyBorder="1" applyAlignment="1">
      <alignment horizontal="center"/>
    </xf>
    <xf numFmtId="0" fontId="70" fillId="0" borderId="175" xfId="85" applyFont="1" applyBorder="1" applyAlignment="1">
      <alignment horizontal="center"/>
    </xf>
    <xf numFmtId="0" fontId="70" fillId="0" borderId="41" xfId="85" applyFont="1" applyBorder="1" applyAlignment="1">
      <alignment horizontal="center"/>
    </xf>
    <xf numFmtId="0" fontId="70" fillId="0" borderId="40" xfId="85" applyFont="1" applyBorder="1" applyAlignment="1">
      <alignment horizontal="center"/>
    </xf>
    <xf numFmtId="0" fontId="70" fillId="0" borderId="65" xfId="85" applyFont="1" applyBorder="1" applyAlignment="1">
      <alignment horizontal="center"/>
    </xf>
    <xf numFmtId="0" fontId="70" fillId="0" borderId="17" xfId="85" applyFont="1" applyBorder="1" applyAlignment="1">
      <alignment horizontal="center" vertical="top"/>
    </xf>
    <xf numFmtId="0" fontId="70" fillId="0" borderId="11" xfId="85" applyFont="1" applyBorder="1" applyAlignment="1">
      <alignment horizontal="center" vertical="top"/>
    </xf>
    <xf numFmtId="0" fontId="70" fillId="0" borderId="10" xfId="85" applyFont="1" applyBorder="1" applyAlignment="1">
      <alignment horizontal="center" vertical="top"/>
    </xf>
    <xf numFmtId="0" fontId="70" fillId="0" borderId="16" xfId="85" applyFont="1" applyBorder="1" applyAlignment="1">
      <alignment horizontal="center" vertical="top"/>
    </xf>
    <xf numFmtId="0" fontId="70" fillId="0" borderId="0" xfId="85" applyFont="1" applyAlignment="1">
      <alignment horizontal="center" vertical="top"/>
    </xf>
    <xf numFmtId="0" fontId="70" fillId="0" borderId="12" xfId="85" applyFont="1" applyBorder="1" applyAlignment="1">
      <alignment horizontal="center" vertical="top"/>
    </xf>
    <xf numFmtId="0" fontId="70" fillId="0" borderId="14" xfId="85" applyFont="1" applyBorder="1" applyAlignment="1">
      <alignment horizontal="center" vertical="top"/>
    </xf>
    <xf numFmtId="0" fontId="70" fillId="0" borderId="13" xfId="85" applyFont="1" applyBorder="1" applyAlignment="1">
      <alignment horizontal="center" vertical="top"/>
    </xf>
    <xf numFmtId="0" fontId="70" fillId="0" borderId="15" xfId="85" applyFont="1" applyBorder="1" applyAlignment="1">
      <alignment horizontal="center" vertical="top"/>
    </xf>
    <xf numFmtId="0" fontId="70" fillId="0" borderId="17" xfId="85" applyFont="1" applyBorder="1" applyAlignment="1">
      <alignment horizontal="left" vertical="top" wrapText="1"/>
    </xf>
    <xf numFmtId="0" fontId="70" fillId="0" borderId="11" xfId="85" applyFont="1" applyBorder="1" applyAlignment="1">
      <alignment horizontal="left" vertical="top"/>
    </xf>
    <xf numFmtId="0" fontId="70" fillId="0" borderId="10" xfId="85" applyFont="1" applyBorder="1" applyAlignment="1">
      <alignment horizontal="left" vertical="top"/>
    </xf>
    <xf numFmtId="0" fontId="70" fillId="0" borderId="16" xfId="85" applyFont="1" applyBorder="1" applyAlignment="1">
      <alignment horizontal="left" vertical="top"/>
    </xf>
    <xf numFmtId="0" fontId="70" fillId="0" borderId="0" xfId="85" applyFont="1" applyAlignment="1">
      <alignment horizontal="left" vertical="top"/>
    </xf>
    <xf numFmtId="0" fontId="70" fillId="0" borderId="12" xfId="85" applyFont="1" applyBorder="1" applyAlignment="1">
      <alignment horizontal="left" vertical="top"/>
    </xf>
    <xf numFmtId="0" fontId="70" fillId="0" borderId="14" xfId="85" applyFont="1" applyBorder="1" applyAlignment="1">
      <alignment horizontal="left" vertical="top"/>
    </xf>
    <xf numFmtId="0" fontId="70" fillId="0" borderId="13" xfId="85" applyFont="1" applyBorder="1" applyAlignment="1">
      <alignment horizontal="left" vertical="top"/>
    </xf>
    <xf numFmtId="0" fontId="70" fillId="0" borderId="15" xfId="85" applyFont="1" applyBorder="1" applyAlignment="1">
      <alignment horizontal="left" vertical="top"/>
    </xf>
    <xf numFmtId="0" fontId="70" fillId="0" borderId="14" xfId="85" applyFont="1" applyBorder="1" applyAlignment="1">
      <alignment horizontal="center"/>
    </xf>
    <xf numFmtId="0" fontId="70" fillId="0" borderId="13" xfId="85" applyFont="1" applyBorder="1" applyAlignment="1">
      <alignment horizontal="center"/>
    </xf>
    <xf numFmtId="0" fontId="70" fillId="0" borderId="15" xfId="85" applyFont="1" applyBorder="1" applyAlignment="1">
      <alignment horizontal="center"/>
    </xf>
    <xf numFmtId="0" fontId="73" fillId="0" borderId="0" xfId="84" applyFont="1" applyAlignment="1">
      <alignment horizontal="center"/>
    </xf>
    <xf numFmtId="0" fontId="70" fillId="0" borderId="8" xfId="84" applyFont="1" applyBorder="1" applyAlignment="1">
      <alignment horizontal="distributed"/>
    </xf>
    <xf numFmtId="0" fontId="70" fillId="0" borderId="6" xfId="84" applyFont="1" applyBorder="1" applyAlignment="1">
      <alignment horizontal="distributed"/>
    </xf>
    <xf numFmtId="0" fontId="70" fillId="0" borderId="8" xfId="84" applyFont="1" applyBorder="1" applyAlignment="1">
      <alignment horizontal="center" shrinkToFit="1"/>
    </xf>
    <xf numFmtId="0" fontId="70" fillId="0" borderId="7" xfId="84" applyFont="1" applyBorder="1" applyAlignment="1">
      <alignment horizontal="center" shrinkToFit="1"/>
    </xf>
    <xf numFmtId="0" fontId="70" fillId="0" borderId="6" xfId="84" applyFont="1" applyBorder="1" applyAlignment="1">
      <alignment horizontal="center" shrinkToFit="1"/>
    </xf>
    <xf numFmtId="0" fontId="70" fillId="0" borderId="40" xfId="84" applyFont="1" applyBorder="1" applyAlignment="1">
      <alignment horizontal="center" shrinkToFit="1"/>
    </xf>
    <xf numFmtId="0" fontId="70" fillId="0" borderId="9" xfId="84" applyFont="1" applyBorder="1" applyAlignment="1">
      <alignment horizontal="distributed" vertical="center"/>
    </xf>
    <xf numFmtId="179" fontId="70" fillId="0" borderId="17" xfId="84" applyNumberFormat="1" applyFont="1" applyBorder="1" applyAlignment="1">
      <alignment horizontal="center" vertical="center"/>
    </xf>
    <xf numFmtId="179" fontId="70" fillId="0" borderId="11" xfId="84" applyNumberFormat="1" applyFont="1" applyBorder="1" applyAlignment="1">
      <alignment horizontal="center" vertical="center"/>
    </xf>
    <xf numFmtId="179" fontId="70" fillId="0" borderId="10" xfId="84" applyNumberFormat="1" applyFont="1" applyBorder="1" applyAlignment="1">
      <alignment horizontal="center" vertical="center"/>
    </xf>
    <xf numFmtId="179" fontId="70" fillId="0" borderId="16" xfId="84" applyNumberFormat="1" applyFont="1" applyBorder="1" applyAlignment="1">
      <alignment horizontal="center" vertical="center"/>
    </xf>
    <xf numFmtId="179" fontId="70" fillId="0" borderId="0" xfId="84" applyNumberFormat="1" applyFont="1" applyAlignment="1">
      <alignment horizontal="center" vertical="center"/>
    </xf>
    <xf numFmtId="179" fontId="70" fillId="0" borderId="12" xfId="84" applyNumberFormat="1" applyFont="1" applyBorder="1" applyAlignment="1">
      <alignment horizontal="center" vertical="center"/>
    </xf>
    <xf numFmtId="179" fontId="70" fillId="0" borderId="14" xfId="84" applyNumberFormat="1" applyFont="1" applyBorder="1" applyAlignment="1">
      <alignment horizontal="center" vertical="center"/>
    </xf>
    <xf numFmtId="179" fontId="70" fillId="0" borderId="13" xfId="84" applyNumberFormat="1" applyFont="1" applyBorder="1" applyAlignment="1">
      <alignment horizontal="center" vertical="center"/>
    </xf>
    <xf numFmtId="179" fontId="70" fillId="0" borderId="15" xfId="84" applyNumberFormat="1" applyFont="1" applyBorder="1" applyAlignment="1">
      <alignment horizontal="center" vertical="center"/>
    </xf>
    <xf numFmtId="0" fontId="70" fillId="0" borderId="21" xfId="84" applyFont="1" applyBorder="1" applyAlignment="1">
      <alignment horizontal="distributed" vertical="center"/>
    </xf>
    <xf numFmtId="0" fontId="70" fillId="0" borderId="1" xfId="84" applyFont="1" applyBorder="1" applyAlignment="1">
      <alignment horizontal="distributed" vertical="center"/>
    </xf>
    <xf numFmtId="0" fontId="70" fillId="0" borderId="0" xfId="84" applyFont="1" applyAlignment="1">
      <alignment horizontal="center" shrinkToFit="1"/>
    </xf>
    <xf numFmtId="0" fontId="70" fillId="0" borderId="14" xfId="84" applyFont="1" applyBorder="1" applyAlignment="1">
      <alignment horizontal="center" vertical="top" shrinkToFit="1"/>
    </xf>
    <xf numFmtId="0" fontId="70" fillId="0" borderId="13" xfId="84" applyFont="1" applyBorder="1" applyAlignment="1">
      <alignment horizontal="center" vertical="top" shrinkToFit="1"/>
    </xf>
    <xf numFmtId="0" fontId="70" fillId="0" borderId="15" xfId="84" applyFont="1" applyBorder="1" applyAlignment="1">
      <alignment horizontal="center" vertical="top" shrinkToFit="1"/>
    </xf>
    <xf numFmtId="0" fontId="70" fillId="0" borderId="8" xfId="84" applyFont="1" applyBorder="1" applyAlignment="1">
      <alignment horizontal="center"/>
    </xf>
    <xf numFmtId="0" fontId="70" fillId="0" borderId="7" xfId="84" applyFont="1" applyBorder="1" applyAlignment="1">
      <alignment horizontal="center"/>
    </xf>
    <xf numFmtId="0" fontId="70" fillId="0" borderId="6" xfId="84" applyFont="1" applyBorder="1" applyAlignment="1">
      <alignment horizontal="center"/>
    </xf>
    <xf numFmtId="0" fontId="70" fillId="0" borderId="24" xfId="84" applyFont="1" applyBorder="1" applyAlignment="1">
      <alignment horizontal="center"/>
    </xf>
    <xf numFmtId="0" fontId="70" fillId="0" borderId="23" xfId="84" applyFont="1" applyBorder="1" applyAlignment="1">
      <alignment horizontal="center"/>
    </xf>
    <xf numFmtId="0" fontId="70" fillId="0" borderId="22" xfId="84" applyFont="1" applyBorder="1" applyAlignment="1">
      <alignment horizontal="center"/>
    </xf>
    <xf numFmtId="0" fontId="70" fillId="0" borderId="64" xfId="84" applyFont="1" applyBorder="1" applyAlignment="1">
      <alignment horizontal="center"/>
    </xf>
    <xf numFmtId="0" fontId="70" fillId="0" borderId="51" xfId="84" applyFont="1" applyBorder="1" applyAlignment="1">
      <alignment horizontal="center"/>
    </xf>
    <xf numFmtId="0" fontId="70" fillId="0" borderId="67" xfId="84" applyFont="1" applyBorder="1" applyAlignment="1">
      <alignment horizontal="center"/>
    </xf>
    <xf numFmtId="0" fontId="70" fillId="0" borderId="173" xfId="84" applyFont="1" applyBorder="1" applyAlignment="1">
      <alignment horizontal="center"/>
    </xf>
    <xf numFmtId="0" fontId="70" fillId="0" borderId="174" xfId="84" applyFont="1" applyBorder="1" applyAlignment="1">
      <alignment horizontal="center"/>
    </xf>
    <xf numFmtId="0" fontId="70" fillId="0" borderId="175" xfId="84" applyFont="1" applyBorder="1" applyAlignment="1">
      <alignment horizontal="center"/>
    </xf>
    <xf numFmtId="0" fontId="70" fillId="0" borderId="41" xfId="84" applyFont="1" applyBorder="1" applyAlignment="1">
      <alignment horizontal="center"/>
    </xf>
    <xf numFmtId="0" fontId="70" fillId="0" borderId="40" xfId="84" applyFont="1" applyBorder="1" applyAlignment="1">
      <alignment horizontal="center"/>
    </xf>
    <xf numFmtId="0" fontId="70" fillId="0" borderId="65" xfId="84" applyFont="1" applyBorder="1" applyAlignment="1">
      <alignment horizontal="center"/>
    </xf>
    <xf numFmtId="0" fontId="70" fillId="0" borderId="17" xfId="84" applyFont="1" applyBorder="1" applyAlignment="1">
      <alignment horizontal="center" vertical="top"/>
    </xf>
    <xf numFmtId="0" fontId="70" fillId="0" borderId="11" xfId="84" applyFont="1" applyBorder="1" applyAlignment="1">
      <alignment horizontal="center" vertical="top"/>
    </xf>
    <xf numFmtId="0" fontId="70" fillId="0" borderId="10" xfId="84" applyFont="1" applyBorder="1" applyAlignment="1">
      <alignment horizontal="center" vertical="top"/>
    </xf>
    <xf numFmtId="0" fontId="70" fillId="0" borderId="16" xfId="84" applyFont="1" applyBorder="1" applyAlignment="1">
      <alignment horizontal="center" vertical="top"/>
    </xf>
    <xf numFmtId="0" fontId="70" fillId="0" borderId="0" xfId="84" applyFont="1" applyAlignment="1">
      <alignment horizontal="center" vertical="top"/>
    </xf>
    <xf numFmtId="0" fontId="70" fillId="0" borderId="12" xfId="84" applyFont="1" applyBorder="1" applyAlignment="1">
      <alignment horizontal="center" vertical="top"/>
    </xf>
    <xf numFmtId="0" fontId="70" fillId="0" borderId="14" xfId="84" applyFont="1" applyBorder="1" applyAlignment="1">
      <alignment horizontal="center" vertical="top"/>
    </xf>
    <xf numFmtId="0" fontId="70" fillId="0" borderId="13" xfId="84" applyFont="1" applyBorder="1" applyAlignment="1">
      <alignment horizontal="center" vertical="top"/>
    </xf>
    <xf numFmtId="0" fontId="70" fillId="0" borderId="15" xfId="84" applyFont="1" applyBorder="1" applyAlignment="1">
      <alignment horizontal="center" vertical="top"/>
    </xf>
    <xf numFmtId="0" fontId="70" fillId="0" borderId="17" xfId="84" applyFont="1" applyBorder="1" applyAlignment="1">
      <alignment horizontal="left" vertical="top"/>
    </xf>
    <xf numFmtId="0" fontId="70" fillId="0" borderId="11" xfId="84" applyFont="1" applyBorder="1" applyAlignment="1">
      <alignment horizontal="left" vertical="top"/>
    </xf>
    <xf numFmtId="0" fontId="70" fillId="0" borderId="10" xfId="84" applyFont="1" applyBorder="1" applyAlignment="1">
      <alignment horizontal="left" vertical="top"/>
    </xf>
    <xf numFmtId="0" fontId="70" fillId="0" borderId="16" xfId="84" applyFont="1" applyBorder="1" applyAlignment="1">
      <alignment horizontal="left" vertical="top"/>
    </xf>
    <xf numFmtId="0" fontId="70" fillId="0" borderId="0" xfId="84" applyFont="1" applyAlignment="1">
      <alignment horizontal="left" vertical="top"/>
    </xf>
    <xf numFmtId="0" fontId="70" fillId="0" borderId="12" xfId="84" applyFont="1" applyBorder="1" applyAlignment="1">
      <alignment horizontal="left" vertical="top"/>
    </xf>
    <xf numFmtId="0" fontId="70" fillId="0" borderId="14" xfId="84" applyFont="1" applyBorder="1" applyAlignment="1">
      <alignment horizontal="left" vertical="top"/>
    </xf>
    <xf numFmtId="0" fontId="70" fillId="0" borderId="13" xfId="84" applyFont="1" applyBorder="1" applyAlignment="1">
      <alignment horizontal="left" vertical="top"/>
    </xf>
    <xf numFmtId="0" fontId="70" fillId="0" borderId="15" xfId="84" applyFont="1" applyBorder="1" applyAlignment="1">
      <alignment horizontal="left" vertical="top"/>
    </xf>
    <xf numFmtId="0" fontId="70" fillId="0" borderId="14" xfId="84" applyFont="1" applyBorder="1" applyAlignment="1">
      <alignment horizontal="center"/>
    </xf>
    <xf numFmtId="0" fontId="70" fillId="0" borderId="13" xfId="84" applyFont="1" applyBorder="1" applyAlignment="1">
      <alignment horizontal="center"/>
    </xf>
    <xf numFmtId="0" fontId="70" fillId="0" borderId="15" xfId="84" applyFont="1" applyBorder="1" applyAlignment="1">
      <alignment horizontal="center"/>
    </xf>
    <xf numFmtId="49" fontId="16" fillId="0" borderId="31" xfId="88" applyNumberFormat="1" applyFont="1" applyBorder="1" applyAlignment="1" applyProtection="1">
      <alignment horizontal="center" vertical="center"/>
      <protection locked="0"/>
    </xf>
    <xf numFmtId="49" fontId="16" fillId="0" borderId="11" xfId="88" applyNumberFormat="1" applyFont="1" applyBorder="1" applyAlignment="1" applyProtection="1">
      <alignment horizontal="center" vertical="center"/>
      <protection locked="0"/>
    </xf>
    <xf numFmtId="49" fontId="16" fillId="0" borderId="30" xfId="88" applyNumberFormat="1" applyFont="1" applyBorder="1" applyAlignment="1" applyProtection="1">
      <alignment horizontal="center" vertical="center"/>
      <protection locked="0"/>
    </xf>
    <xf numFmtId="49" fontId="16" fillId="0" borderId="27" xfId="88" applyNumberFormat="1" applyFont="1" applyBorder="1" applyAlignment="1" applyProtection="1">
      <alignment horizontal="center" vertical="center"/>
      <protection locked="0"/>
    </xf>
    <xf numFmtId="49" fontId="16" fillId="0" borderId="13" xfId="88" applyNumberFormat="1" applyFont="1" applyBorder="1" applyAlignment="1" applyProtection="1">
      <alignment horizontal="center" vertical="center"/>
      <protection locked="0"/>
    </xf>
    <xf numFmtId="49" fontId="16" fillId="0" borderId="32" xfId="88" applyNumberFormat="1" applyFont="1" applyBorder="1" applyAlignment="1" applyProtection="1">
      <alignment horizontal="center" vertical="center"/>
      <protection locked="0"/>
    </xf>
    <xf numFmtId="49" fontId="29" fillId="0" borderId="31" xfId="88" applyNumberFormat="1" applyFont="1" applyBorder="1" applyAlignment="1" applyProtection="1">
      <alignment vertical="center" wrapText="1"/>
      <protection locked="0"/>
    </xf>
    <xf numFmtId="49" fontId="29" fillId="0" borderId="11" xfId="88" applyNumberFormat="1" applyFont="1" applyBorder="1" applyAlignment="1" applyProtection="1">
      <alignment vertical="center"/>
      <protection locked="0"/>
    </xf>
    <xf numFmtId="49" fontId="29" fillId="0" borderId="30" xfId="88" applyNumberFormat="1" applyFont="1" applyBorder="1" applyAlignment="1" applyProtection="1">
      <alignment vertical="center"/>
      <protection locked="0"/>
    </xf>
    <xf numFmtId="49" fontId="29" fillId="0" borderId="27" xfId="88" applyNumberFormat="1" applyFont="1" applyBorder="1" applyAlignment="1" applyProtection="1">
      <alignment horizontal="center" vertical="center" shrinkToFit="1"/>
      <protection locked="0"/>
    </xf>
    <xf numFmtId="49" fontId="29" fillId="0" borderId="13" xfId="88" applyNumberFormat="1" applyFont="1" applyBorder="1" applyAlignment="1" applyProtection="1">
      <alignment horizontal="center" vertical="center" shrinkToFit="1"/>
      <protection locked="0"/>
    </xf>
    <xf numFmtId="49" fontId="29" fillId="0" borderId="32" xfId="88" applyNumberFormat="1" applyFont="1" applyBorder="1" applyAlignment="1" applyProtection="1">
      <alignment horizontal="center" vertical="center" shrinkToFit="1"/>
      <protection locked="0"/>
    </xf>
    <xf numFmtId="49" fontId="82" fillId="0" borderId="0" xfId="88" applyNumberFormat="1" applyFont="1" applyAlignment="1" applyProtection="1">
      <alignment horizontal="center" vertical="center"/>
      <protection locked="0"/>
    </xf>
    <xf numFmtId="49" fontId="29" fillId="0" borderId="0" xfId="88" applyNumberFormat="1" applyFont="1" applyAlignment="1" applyProtection="1">
      <alignment horizontal="center" vertical="center" wrapText="1"/>
      <protection locked="0"/>
    </xf>
    <xf numFmtId="49" fontId="29" fillId="0" borderId="0" xfId="88" applyNumberFormat="1" applyFont="1" applyAlignment="1" applyProtection="1">
      <alignment horizontal="center" vertical="center"/>
      <protection locked="0"/>
    </xf>
    <xf numFmtId="49" fontId="16" fillId="0" borderId="92" xfId="88" applyNumberFormat="1" applyFont="1" applyBorder="1" applyAlignment="1" applyProtection="1">
      <alignment horizontal="center" vertical="center"/>
      <protection locked="0"/>
    </xf>
    <xf numFmtId="49" fontId="16" fillId="0" borderId="83" xfId="88" applyNumberFormat="1" applyFont="1" applyBorder="1" applyAlignment="1" applyProtection="1">
      <alignment horizontal="center" vertical="center"/>
      <protection locked="0"/>
    </xf>
    <xf numFmtId="49" fontId="16" fillId="0" borderId="98" xfId="88" applyNumberFormat="1" applyFont="1" applyBorder="1" applyAlignment="1" applyProtection="1">
      <alignment horizontal="center" vertical="center"/>
      <protection locked="0"/>
    </xf>
    <xf numFmtId="0" fontId="29" fillId="0" borderId="92" xfId="88" applyFont="1" applyBorder="1" applyAlignment="1" applyProtection="1">
      <alignment horizontal="center" vertical="center" shrinkToFit="1"/>
      <protection locked="0"/>
    </xf>
    <xf numFmtId="0" fontId="29" fillId="0" borderId="83" xfId="88" applyFont="1" applyBorder="1" applyAlignment="1" applyProtection="1">
      <alignment horizontal="center" vertical="center" shrinkToFit="1"/>
      <protection locked="0"/>
    </xf>
    <xf numFmtId="0" fontId="29" fillId="0" borderId="83" xfId="88" applyFont="1" applyBorder="1" applyAlignment="1" applyProtection="1">
      <alignment horizontal="right" vertical="center"/>
      <protection locked="0"/>
    </xf>
    <xf numFmtId="0" fontId="29" fillId="0" borderId="98" xfId="88" applyFont="1" applyBorder="1" applyAlignment="1" applyProtection="1">
      <alignment horizontal="right" vertical="center"/>
      <protection locked="0"/>
    </xf>
    <xf numFmtId="49" fontId="16" fillId="0" borderId="184" xfId="88" applyNumberFormat="1" applyFont="1" applyBorder="1" applyAlignment="1" applyProtection="1">
      <alignment horizontal="center" vertical="center"/>
      <protection locked="0"/>
    </xf>
    <xf numFmtId="49" fontId="16" fillId="0" borderId="158" xfId="88" applyNumberFormat="1" applyFont="1" applyBorder="1" applyAlignment="1" applyProtection="1">
      <alignment horizontal="center" vertical="center"/>
      <protection locked="0"/>
    </xf>
    <xf numFmtId="49" fontId="16" fillId="0" borderId="159" xfId="88" applyNumberFormat="1" applyFont="1" applyBorder="1" applyAlignment="1" applyProtection="1">
      <alignment horizontal="center" vertical="center"/>
      <protection locked="0"/>
    </xf>
    <xf numFmtId="0" fontId="29" fillId="0" borderId="184" xfId="88" applyFont="1" applyBorder="1" applyAlignment="1" applyProtection="1">
      <alignment horizontal="center" vertical="center" shrinkToFit="1"/>
      <protection locked="0"/>
    </xf>
    <xf numFmtId="0" fontId="29" fillId="0" borderId="158" xfId="88" applyFont="1" applyBorder="1" applyAlignment="1" applyProtection="1">
      <alignment horizontal="center" vertical="center" shrinkToFit="1"/>
      <protection locked="0"/>
    </xf>
    <xf numFmtId="0" fontId="29" fillId="0" borderId="159" xfId="88" applyFont="1" applyBorder="1" applyAlignment="1" applyProtection="1">
      <alignment horizontal="center" vertical="center" shrinkToFit="1"/>
      <protection locked="0"/>
    </xf>
    <xf numFmtId="49" fontId="16" fillId="0" borderId="146" xfId="88" applyNumberFormat="1" applyFont="1" applyBorder="1" applyAlignment="1" applyProtection="1">
      <alignment horizontal="center" vertical="center" shrinkToFit="1"/>
      <protection locked="0"/>
    </xf>
    <xf numFmtId="49" fontId="16" fillId="0" borderId="140" xfId="88" applyNumberFormat="1" applyFont="1" applyBorder="1" applyAlignment="1" applyProtection="1">
      <alignment horizontal="center" vertical="center" shrinkToFit="1"/>
      <protection locked="0"/>
    </xf>
    <xf numFmtId="49" fontId="16" fillId="0" borderId="142" xfId="88" applyNumberFormat="1" applyFont="1" applyBorder="1" applyAlignment="1" applyProtection="1">
      <alignment horizontal="center" vertical="center" shrinkToFit="1"/>
      <protection locked="0"/>
    </xf>
    <xf numFmtId="49" fontId="29" fillId="0" borderId="178" xfId="88" applyNumberFormat="1" applyFont="1" applyBorder="1" applyAlignment="1" applyProtection="1">
      <alignment horizontal="center" vertical="center" wrapText="1"/>
      <protection locked="0"/>
    </xf>
    <xf numFmtId="49" fontId="29" fillId="0" borderId="40" xfId="88" applyNumberFormat="1" applyFont="1" applyBorder="1" applyAlignment="1" applyProtection="1">
      <alignment horizontal="center" vertical="center" wrapText="1"/>
      <protection locked="0"/>
    </xf>
    <xf numFmtId="49" fontId="29" fillId="0" borderId="39" xfId="88" applyNumberFormat="1" applyFont="1" applyBorder="1" applyAlignment="1" applyProtection="1">
      <alignment horizontal="center" vertical="center" wrapText="1"/>
      <protection locked="0"/>
    </xf>
    <xf numFmtId="49" fontId="16" fillId="0" borderId="179" xfId="88" applyNumberFormat="1" applyFont="1" applyBorder="1" applyAlignment="1" applyProtection="1">
      <alignment horizontal="center" vertical="center" shrinkToFit="1"/>
      <protection locked="0"/>
    </xf>
    <xf numFmtId="49" fontId="16" fillId="0" borderId="51" xfId="88" applyNumberFormat="1" applyFont="1" applyBorder="1" applyAlignment="1" applyProtection="1">
      <alignment horizontal="center" vertical="center" shrinkToFit="1"/>
      <protection locked="0"/>
    </xf>
    <xf numFmtId="49" fontId="16" fillId="0" borderId="180" xfId="88" applyNumberFormat="1" applyFont="1" applyBorder="1" applyAlignment="1" applyProtection="1">
      <alignment horizontal="center" vertical="center" shrinkToFit="1"/>
      <protection locked="0"/>
    </xf>
    <xf numFmtId="49" fontId="16" fillId="0" borderId="27" xfId="88" applyNumberFormat="1" applyFont="1" applyBorder="1" applyAlignment="1" applyProtection="1">
      <alignment horizontal="center" vertical="center" shrinkToFit="1"/>
      <protection locked="0"/>
    </xf>
    <xf numFmtId="49" fontId="16" fillId="0" borderId="13" xfId="88" applyNumberFormat="1" applyFont="1" applyBorder="1" applyAlignment="1" applyProtection="1">
      <alignment horizontal="center" vertical="center" shrinkToFit="1"/>
      <protection locked="0"/>
    </xf>
    <xf numFmtId="49" fontId="16" fillId="0" borderId="32" xfId="88" applyNumberFormat="1" applyFont="1" applyBorder="1" applyAlignment="1" applyProtection="1">
      <alignment horizontal="center" vertical="center" shrinkToFit="1"/>
      <protection locked="0"/>
    </xf>
    <xf numFmtId="49" fontId="29" fillId="0" borderId="179" xfId="88" applyNumberFormat="1" applyFont="1" applyBorder="1" applyAlignment="1" applyProtection="1">
      <alignment horizontal="left" vertical="distributed" wrapText="1" shrinkToFit="1"/>
      <protection locked="0"/>
    </xf>
    <xf numFmtId="49" fontId="29" fillId="0" borderId="51" xfId="88" applyNumberFormat="1" applyFont="1" applyBorder="1" applyAlignment="1" applyProtection="1">
      <alignment horizontal="left" vertical="distributed" shrinkToFit="1"/>
      <protection locked="0"/>
    </xf>
    <xf numFmtId="49" fontId="29" fillId="0" borderId="180" xfId="88" applyNumberFormat="1" applyFont="1" applyBorder="1" applyAlignment="1" applyProtection="1">
      <alignment horizontal="left" vertical="distributed" shrinkToFit="1"/>
      <protection locked="0"/>
    </xf>
    <xf numFmtId="49" fontId="3" fillId="33" borderId="181" xfId="88" applyNumberFormat="1" applyFont="1" applyFill="1" applyBorder="1" applyAlignment="1" applyProtection="1">
      <alignment horizontal="left" vertical="distributed" wrapText="1" shrinkToFit="1"/>
      <protection locked="0"/>
    </xf>
    <xf numFmtId="49" fontId="3" fillId="33" borderId="182" xfId="88" applyNumberFormat="1" applyFont="1" applyFill="1" applyBorder="1" applyAlignment="1" applyProtection="1">
      <alignment horizontal="left" vertical="distributed" wrapText="1" shrinkToFit="1"/>
      <protection locked="0"/>
    </xf>
    <xf numFmtId="49" fontId="3" fillId="33" borderId="183" xfId="88" applyNumberFormat="1" applyFont="1" applyFill="1" applyBorder="1" applyAlignment="1" applyProtection="1">
      <alignment horizontal="left" vertical="distributed" wrapText="1" shrinkToFit="1"/>
      <protection locked="0"/>
    </xf>
    <xf numFmtId="49" fontId="56" fillId="0" borderId="0" xfId="88" applyNumberFormat="1" applyFont="1" applyAlignment="1" applyProtection="1">
      <alignment vertical="top" wrapText="1"/>
      <protection locked="0"/>
    </xf>
    <xf numFmtId="49" fontId="56" fillId="0" borderId="0" xfId="88" applyNumberFormat="1" applyFont="1" applyAlignment="1" applyProtection="1">
      <alignment horizontal="left" vertical="top" wrapText="1"/>
      <protection locked="0"/>
    </xf>
    <xf numFmtId="49" fontId="16" fillId="0" borderId="28" xfId="88" applyNumberFormat="1" applyFont="1" applyBorder="1" applyAlignment="1" applyProtection="1">
      <alignment horizontal="center" vertical="center"/>
      <protection locked="0"/>
    </xf>
    <xf numFmtId="49" fontId="16" fillId="0" borderId="0" xfId="88" applyNumberFormat="1" applyFont="1" applyAlignment="1" applyProtection="1">
      <alignment horizontal="center" vertical="center"/>
      <protection locked="0"/>
    </xf>
    <xf numFmtId="49" fontId="16" fillId="0" borderId="33" xfId="88" applyNumberFormat="1" applyFont="1" applyBorder="1" applyAlignment="1" applyProtection="1">
      <alignment horizontal="center" vertical="center"/>
      <protection locked="0"/>
    </xf>
    <xf numFmtId="49" fontId="16" fillId="0" borderId="94" xfId="88" applyNumberFormat="1" applyFont="1" applyBorder="1" applyAlignment="1" applyProtection="1">
      <alignment horizontal="center" vertical="center"/>
      <protection locked="0"/>
    </xf>
    <xf numFmtId="49" fontId="16" fillId="0" borderId="47" xfId="88" applyNumberFormat="1" applyFont="1" applyBorder="1" applyAlignment="1" applyProtection="1">
      <alignment horizontal="center" vertical="center"/>
      <protection locked="0"/>
    </xf>
    <xf numFmtId="49" fontId="16" fillId="0" borderId="62" xfId="88" applyNumberFormat="1" applyFont="1" applyBorder="1" applyAlignment="1" applyProtection="1">
      <alignment horizontal="center" vertical="center"/>
      <protection locked="0"/>
    </xf>
    <xf numFmtId="49" fontId="29" fillId="0" borderId="176" xfId="88" applyNumberFormat="1" applyFont="1" applyBorder="1" applyAlignment="1" applyProtection="1">
      <alignment vertical="center" wrapText="1"/>
      <protection locked="0"/>
    </xf>
    <xf numFmtId="49" fontId="29" fillId="0" borderId="121" xfId="88" applyNumberFormat="1" applyFont="1" applyBorder="1" applyAlignment="1" applyProtection="1">
      <alignment vertical="center"/>
      <protection locked="0"/>
    </xf>
    <xf numFmtId="49" fontId="29" fillId="0" borderId="121" xfId="88" applyNumberFormat="1" applyFont="1" applyBorder="1" applyAlignment="1" applyProtection="1">
      <alignment horizontal="center" vertical="center"/>
      <protection locked="0"/>
    </xf>
    <xf numFmtId="49" fontId="29" fillId="0" borderId="177" xfId="88" applyNumberFormat="1" applyFont="1" applyBorder="1" applyAlignment="1" applyProtection="1">
      <alignment horizontal="center" vertical="center"/>
      <protection locked="0"/>
    </xf>
    <xf numFmtId="49" fontId="29" fillId="0" borderId="28" xfId="88" applyNumberFormat="1" applyFont="1" applyBorder="1" applyAlignment="1" applyProtection="1">
      <alignment vertical="center" wrapText="1"/>
      <protection locked="0"/>
    </xf>
    <xf numFmtId="49" fontId="29" fillId="0" borderId="0" xfId="88" applyNumberFormat="1" applyFont="1" applyAlignment="1" applyProtection="1">
      <alignment vertical="center"/>
      <protection locked="0"/>
    </xf>
    <xf numFmtId="49" fontId="29" fillId="0" borderId="33" xfId="88" applyNumberFormat="1" applyFont="1" applyBorder="1" applyAlignment="1" applyProtection="1">
      <alignment vertical="center"/>
      <protection locked="0"/>
    </xf>
    <xf numFmtId="49" fontId="29" fillId="0" borderId="94" xfId="88" applyNumberFormat="1" applyFont="1" applyBorder="1" applyAlignment="1" applyProtection="1">
      <alignment vertical="center"/>
      <protection locked="0"/>
    </xf>
    <xf numFmtId="49" fontId="29" fillId="0" borderId="47" xfId="88" applyNumberFormat="1" applyFont="1" applyBorder="1" applyAlignment="1" applyProtection="1">
      <alignment vertical="center"/>
      <protection locked="0"/>
    </xf>
    <xf numFmtId="49" fontId="29" fillId="0" borderId="62" xfId="88" applyNumberFormat="1" applyFont="1" applyBorder="1" applyAlignment="1" applyProtection="1">
      <alignment vertical="center"/>
      <protection locked="0"/>
    </xf>
    <xf numFmtId="49" fontId="14" fillId="0" borderId="0" xfId="88" applyNumberFormat="1" applyFont="1" applyAlignment="1" applyProtection="1">
      <alignment horizontal="left" vertical="top" wrapText="1"/>
      <protection locked="0"/>
    </xf>
    <xf numFmtId="0" fontId="29" fillId="0" borderId="92" xfId="88" applyFont="1" applyBorder="1" applyAlignment="1" applyProtection="1">
      <alignment horizontal="center" vertical="center"/>
      <protection locked="0"/>
    </xf>
    <xf numFmtId="0" fontId="29" fillId="0" borderId="83" xfId="88" applyFont="1" applyBorder="1" applyAlignment="1" applyProtection="1">
      <alignment horizontal="center" vertical="center"/>
      <protection locked="0"/>
    </xf>
    <xf numFmtId="49" fontId="29" fillId="0" borderId="83" xfId="88" applyNumberFormat="1" applyFont="1" applyBorder="1" applyAlignment="1" applyProtection="1">
      <alignment horizontal="right" vertical="center"/>
      <protection locked="0"/>
    </xf>
    <xf numFmtId="49" fontId="29" fillId="0" borderId="98" xfId="88" applyNumberFormat="1" applyFont="1" applyBorder="1" applyAlignment="1" applyProtection="1">
      <alignment horizontal="right" vertical="center"/>
      <protection locked="0"/>
    </xf>
    <xf numFmtId="0" fontId="29" fillId="0" borderId="184" xfId="88" applyFont="1" applyBorder="1" applyAlignment="1" applyProtection="1">
      <alignment horizontal="center" vertical="center"/>
      <protection locked="0"/>
    </xf>
    <xf numFmtId="0" fontId="29" fillId="0" borderId="158" xfId="88" applyFont="1" applyBorder="1" applyAlignment="1" applyProtection="1">
      <alignment horizontal="center" vertical="center"/>
      <protection locked="0"/>
    </xf>
    <xf numFmtId="0" fontId="29" fillId="0" borderId="159" xfId="88" applyFont="1" applyBorder="1" applyAlignment="1" applyProtection="1">
      <alignment horizontal="center" vertical="center"/>
      <protection locked="0"/>
    </xf>
    <xf numFmtId="0" fontId="78" fillId="0" borderId="92" xfId="86" applyFont="1" applyBorder="1" applyAlignment="1">
      <alignment horizontal="center"/>
    </xf>
    <xf numFmtId="0" fontId="78" fillId="0" borderId="83" xfId="86" applyFont="1" applyBorder="1" applyAlignment="1">
      <alignment horizontal="center"/>
    </xf>
    <xf numFmtId="0" fontId="78" fillId="0" borderId="98" xfId="86" applyFont="1" applyBorder="1" applyAlignment="1">
      <alignment horizontal="center"/>
    </xf>
    <xf numFmtId="0" fontId="77" fillId="0" borderId="0" xfId="86" applyFont="1" applyAlignment="1">
      <alignment horizontal="center"/>
    </xf>
    <xf numFmtId="0" fontId="70" fillId="0" borderId="103" xfId="86" applyFont="1" applyBorder="1" applyAlignment="1">
      <alignment horizontal="left"/>
    </xf>
    <xf numFmtId="0" fontId="70" fillId="0" borderId="44" xfId="86" applyFont="1" applyBorder="1" applyAlignment="1">
      <alignment horizontal="left"/>
    </xf>
    <xf numFmtId="0" fontId="87" fillId="0" borderId="44" xfId="86" applyFont="1" applyBorder="1" applyAlignment="1">
      <alignment horizontal="center" shrinkToFit="1"/>
    </xf>
    <xf numFmtId="0" fontId="87" fillId="0" borderId="93" xfId="86" applyFont="1" applyBorder="1" applyAlignment="1">
      <alignment horizontal="center" shrinkToFit="1"/>
    </xf>
    <xf numFmtId="0" fontId="70" fillId="0" borderId="55" xfId="86" applyFont="1" applyBorder="1" applyAlignment="1">
      <alignment horizontal="left"/>
    </xf>
    <xf numFmtId="0" fontId="70" fillId="0" borderId="59" xfId="86" applyFont="1" applyBorder="1" applyAlignment="1">
      <alignment horizontal="left"/>
    </xf>
    <xf numFmtId="0" fontId="87" fillId="33" borderId="59" xfId="86" applyFont="1" applyFill="1" applyBorder="1" applyAlignment="1">
      <alignment horizontal="center" shrinkToFit="1"/>
    </xf>
    <xf numFmtId="0" fontId="87" fillId="33" borderId="118" xfId="86" applyFont="1" applyFill="1" applyBorder="1" applyAlignment="1">
      <alignment horizontal="center" shrinkToFit="1"/>
    </xf>
    <xf numFmtId="0" fontId="70" fillId="0" borderId="0" xfId="86" applyFont="1" applyAlignment="1">
      <alignment horizontal="left" indent="1" shrinkToFit="1"/>
    </xf>
    <xf numFmtId="0" fontId="70" fillId="0" borderId="33" xfId="86" applyFont="1" applyBorder="1" applyAlignment="1">
      <alignment horizontal="left" indent="1" shrinkToFit="1"/>
    </xf>
    <xf numFmtId="0" fontId="70" fillId="0" borderId="0" xfId="86" applyFont="1" applyAlignment="1">
      <alignment horizontal="left" indent="1"/>
    </xf>
    <xf numFmtId="0" fontId="70" fillId="0" borderId="33" xfId="86" applyFont="1" applyBorder="1" applyAlignment="1">
      <alignment horizontal="left" indent="1"/>
    </xf>
    <xf numFmtId="0" fontId="70" fillId="33" borderId="28" xfId="86" applyFont="1" applyFill="1" applyBorder="1" applyAlignment="1">
      <alignment wrapText="1"/>
    </xf>
    <xf numFmtId="0" fontId="70" fillId="33" borderId="0" xfId="86" applyFont="1" applyFill="1" applyAlignment="1">
      <alignment wrapText="1"/>
    </xf>
    <xf numFmtId="0" fontId="70" fillId="33" borderId="33" xfId="86" applyFont="1" applyFill="1" applyBorder="1" applyAlignment="1">
      <alignment wrapText="1"/>
    </xf>
    <xf numFmtId="0" fontId="70" fillId="0" borderId="28" xfId="86" applyFont="1" applyBorder="1"/>
    <xf numFmtId="0" fontId="70" fillId="0" borderId="0" xfId="86" applyFont="1"/>
    <xf numFmtId="0" fontId="70" fillId="0" borderId="33" xfId="86" applyFont="1" applyBorder="1"/>
    <xf numFmtId="0" fontId="70" fillId="0" borderId="28" xfId="86" applyFont="1" applyBorder="1" applyAlignment="1">
      <alignment vertical="top"/>
    </xf>
    <xf numFmtId="0" fontId="70" fillId="0" borderId="0" xfId="86" applyFont="1" applyAlignment="1">
      <alignment vertical="top"/>
    </xf>
    <xf numFmtId="0" fontId="70" fillId="0" borderId="33" xfId="86" applyFont="1" applyBorder="1" applyAlignment="1">
      <alignment vertical="top"/>
    </xf>
    <xf numFmtId="0" fontId="16" fillId="0" borderId="0" xfId="82" applyFont="1" applyAlignment="1">
      <alignment horizontal="left" vertical="center" shrinkToFit="1"/>
    </xf>
    <xf numFmtId="0" fontId="142" fillId="0" borderId="0" xfId="82" applyFont="1" applyAlignment="1">
      <alignment vertical="center" wrapText="1"/>
    </xf>
    <xf numFmtId="0" fontId="143" fillId="0" borderId="0" xfId="82" applyFont="1" applyAlignment="1">
      <alignment horizontal="left" vertical="center" wrapText="1"/>
    </xf>
    <xf numFmtId="0" fontId="142" fillId="0" borderId="0" xfId="82" applyFont="1" applyAlignment="1">
      <alignment vertical="center" wrapText="1" shrinkToFit="1"/>
    </xf>
    <xf numFmtId="0" fontId="143" fillId="0" borderId="0" xfId="82" applyFont="1" applyAlignment="1">
      <alignment horizontal="left" vertical="center" wrapText="1" shrinkToFit="1"/>
    </xf>
    <xf numFmtId="0" fontId="144" fillId="0" borderId="0" xfId="82" applyFont="1" applyAlignment="1">
      <alignment vertical="center" wrapText="1" shrinkToFit="1"/>
    </xf>
    <xf numFmtId="0" fontId="114" fillId="0" borderId="0" xfId="82" applyFont="1" applyAlignment="1">
      <alignment horizontal="center" vertical="center"/>
    </xf>
    <xf numFmtId="0" fontId="29" fillId="0" borderId="114" xfId="82" applyFont="1" applyBorder="1" applyAlignment="1">
      <alignment horizontal="center" vertical="center"/>
    </xf>
    <xf numFmtId="0" fontId="29" fillId="34" borderId="114" xfId="82" applyFont="1" applyFill="1" applyBorder="1" applyAlignment="1">
      <alignment horizontal="center" vertical="center"/>
    </xf>
    <xf numFmtId="0" fontId="29" fillId="0" borderId="114" xfId="82" applyFont="1" applyBorder="1" applyAlignment="1">
      <alignment horizontal="center" vertical="center" shrinkToFit="1"/>
    </xf>
    <xf numFmtId="196" fontId="29" fillId="34" borderId="114" xfId="82" applyNumberFormat="1" applyFont="1" applyFill="1" applyBorder="1" applyAlignment="1">
      <alignment horizontal="center" vertical="center" shrinkToFit="1"/>
    </xf>
    <xf numFmtId="0" fontId="16" fillId="0" borderId="44" xfId="82" applyFont="1" applyBorder="1" applyAlignment="1">
      <alignment horizontal="center" vertical="center" wrapText="1"/>
    </xf>
    <xf numFmtId="0" fontId="16" fillId="0" borderId="93" xfId="82" applyFont="1" applyBorder="1" applyAlignment="1">
      <alignment horizontal="center" vertical="center" wrapText="1"/>
    </xf>
    <xf numFmtId="0" fontId="16" fillId="0" borderId="1" xfId="82" applyFont="1" applyBorder="1" applyAlignment="1">
      <alignment horizontal="center" vertical="center" wrapText="1"/>
    </xf>
    <xf numFmtId="0" fontId="16" fillId="0" borderId="54" xfId="82" applyFont="1" applyBorder="1" applyAlignment="1">
      <alignment horizontal="center" vertical="center" wrapText="1"/>
    </xf>
    <xf numFmtId="0" fontId="16" fillId="0" borderId="2" xfId="82" applyFont="1" applyBorder="1" applyAlignment="1">
      <alignment horizontal="center" vertical="center" wrapText="1"/>
    </xf>
    <xf numFmtId="0" fontId="16" fillId="0" borderId="29" xfId="82" applyFont="1" applyBorder="1" applyAlignment="1">
      <alignment horizontal="center" vertical="center" wrapText="1"/>
    </xf>
    <xf numFmtId="0" fontId="54" fillId="38" borderId="48" xfId="82" applyFont="1" applyFill="1" applyBorder="1" applyAlignment="1">
      <alignment horizontal="center" vertical="center"/>
    </xf>
    <xf numFmtId="0" fontId="54" fillId="38" borderId="2" xfId="82" applyFont="1" applyFill="1" applyBorder="1" applyAlignment="1">
      <alignment horizontal="center" vertical="center"/>
    </xf>
    <xf numFmtId="0" fontId="84" fillId="38" borderId="2" xfId="82" applyFont="1" applyFill="1" applyBorder="1" applyAlignment="1">
      <alignment horizontal="left" vertical="center" wrapText="1"/>
    </xf>
    <xf numFmtId="0" fontId="21" fillId="38" borderId="2" xfId="82" applyFont="1" applyFill="1" applyBorder="1" applyAlignment="1">
      <alignment horizontal="center" vertical="center" wrapText="1"/>
    </xf>
    <xf numFmtId="0" fontId="21" fillId="38" borderId="29" xfId="82" applyFont="1" applyFill="1" applyBorder="1" applyAlignment="1">
      <alignment horizontal="center" vertical="center" wrapText="1"/>
    </xf>
    <xf numFmtId="0" fontId="18" fillId="39" borderId="48" xfId="82" applyFont="1" applyFill="1" applyBorder="1" applyAlignment="1">
      <alignment horizontal="center" vertical="center" wrapText="1"/>
    </xf>
    <xf numFmtId="0" fontId="115" fillId="39" borderId="2" xfId="82" applyFont="1" applyFill="1" applyBorder="1" applyAlignment="1">
      <alignment horizontal="center" vertical="center" wrapText="1"/>
    </xf>
    <xf numFmtId="0" fontId="115" fillId="39" borderId="21" xfId="82" applyFont="1" applyFill="1" applyBorder="1" applyAlignment="1">
      <alignment horizontal="center" vertical="center" wrapText="1"/>
    </xf>
    <xf numFmtId="0" fontId="115" fillId="39" borderId="9" xfId="82" applyFont="1" applyFill="1" applyBorder="1" applyAlignment="1">
      <alignment horizontal="center" vertical="center" wrapText="1"/>
    </xf>
    <xf numFmtId="0" fontId="115" fillId="39" borderId="1" xfId="82" applyFont="1" applyFill="1" applyBorder="1" applyAlignment="1">
      <alignment horizontal="center" vertical="center" wrapText="1"/>
    </xf>
    <xf numFmtId="0" fontId="54" fillId="35" borderId="103" xfId="82" applyFont="1" applyFill="1" applyBorder="1" applyAlignment="1">
      <alignment horizontal="center" vertical="center"/>
    </xf>
    <xf numFmtId="0" fontId="54" fillId="35" borderId="44" xfId="82" applyFont="1" applyFill="1" applyBorder="1" applyAlignment="1">
      <alignment horizontal="center" vertical="center"/>
    </xf>
    <xf numFmtId="0" fontId="54" fillId="35" borderId="93" xfId="82" applyFont="1" applyFill="1" applyBorder="1" applyAlignment="1">
      <alignment horizontal="center" vertical="center"/>
    </xf>
    <xf numFmtId="0" fontId="54" fillId="36" borderId="92" xfId="82" applyFont="1" applyFill="1" applyBorder="1" applyAlignment="1">
      <alignment horizontal="center" vertical="center" wrapText="1"/>
    </xf>
    <xf numFmtId="0" fontId="54" fillId="36" borderId="83" xfId="82" applyFont="1" applyFill="1" applyBorder="1" applyAlignment="1">
      <alignment horizontal="center" vertical="center"/>
    </xf>
    <xf numFmtId="0" fontId="54" fillId="36" borderId="98" xfId="82" applyFont="1" applyFill="1" applyBorder="1" applyAlignment="1">
      <alignment horizontal="center" vertical="center"/>
    </xf>
    <xf numFmtId="0" fontId="84" fillId="37" borderId="79" xfId="82" applyFont="1" applyFill="1" applyBorder="1" applyAlignment="1">
      <alignment horizontal="center" vertical="center"/>
    </xf>
    <xf numFmtId="0" fontId="29" fillId="37" borderId="89" xfId="82" applyFont="1" applyFill="1" applyBorder="1" applyAlignment="1">
      <alignment horizontal="center" vertical="center"/>
    </xf>
    <xf numFmtId="0" fontId="29" fillId="37" borderId="116" xfId="82" applyFont="1" applyFill="1" applyBorder="1" applyAlignment="1">
      <alignment horizontal="center" vertical="center"/>
    </xf>
    <xf numFmtId="0" fontId="16" fillId="0" borderId="45" xfId="82" applyFont="1" applyBorder="1" applyAlignment="1">
      <alignment horizontal="center" vertical="center" wrapText="1"/>
    </xf>
    <xf numFmtId="0" fontId="16" fillId="0" borderId="15" xfId="82" applyFont="1" applyBorder="1" applyAlignment="1">
      <alignment horizontal="center" vertical="center" wrapText="1"/>
    </xf>
    <xf numFmtId="0" fontId="16" fillId="0" borderId="6" xfId="82" applyFont="1" applyBorder="1" applyAlignment="1">
      <alignment horizontal="center" vertical="center" wrapText="1"/>
    </xf>
    <xf numFmtId="0" fontId="119" fillId="39" borderId="29" xfId="82" applyFont="1" applyFill="1" applyBorder="1" applyAlignment="1">
      <alignment horizontal="center" vertical="center" wrapText="1"/>
    </xf>
    <xf numFmtId="0" fontId="29" fillId="40" borderId="92" xfId="82" applyFont="1" applyFill="1" applyBorder="1" applyAlignment="1">
      <alignment horizontal="center" vertical="center"/>
    </xf>
    <xf numFmtId="0" fontId="29" fillId="40" borderId="83" xfId="82" applyFont="1" applyFill="1" applyBorder="1" applyAlignment="1">
      <alignment horizontal="center" vertical="center"/>
    </xf>
    <xf numFmtId="0" fontId="29" fillId="40" borderId="98" xfId="82" applyFont="1" applyFill="1" applyBorder="1" applyAlignment="1">
      <alignment horizontal="center" vertical="center"/>
    </xf>
    <xf numFmtId="0" fontId="6" fillId="38" borderId="48" xfId="82" applyFont="1" applyFill="1" applyBorder="1" applyAlignment="1">
      <alignment horizontal="center" vertical="center" shrinkToFit="1"/>
    </xf>
    <xf numFmtId="0" fontId="6" fillId="38" borderId="2" xfId="82" applyFont="1" applyFill="1" applyBorder="1" applyAlignment="1">
      <alignment horizontal="center" vertical="center" shrinkToFit="1"/>
    </xf>
    <xf numFmtId="0" fontId="16" fillId="38" borderId="2" xfId="82" applyFont="1" applyFill="1" applyBorder="1" applyAlignment="1">
      <alignment horizontal="center" vertical="center" shrinkToFit="1"/>
    </xf>
    <xf numFmtId="0" fontId="29" fillId="0" borderId="7" xfId="82" applyFont="1" applyBorder="1" applyAlignment="1">
      <alignment horizontal="center" vertical="center"/>
    </xf>
    <xf numFmtId="0" fontId="29" fillId="0" borderId="6" xfId="82" applyFont="1" applyBorder="1" applyAlignment="1">
      <alignment horizontal="center" vertical="center"/>
    </xf>
    <xf numFmtId="177" fontId="29" fillId="0" borderId="8" xfId="82" applyNumberFormat="1" applyFont="1" applyBorder="1" applyAlignment="1">
      <alignment horizontal="center" vertical="center"/>
    </xf>
    <xf numFmtId="177" fontId="29" fillId="0" borderId="7" xfId="82" applyNumberFormat="1" applyFont="1" applyBorder="1" applyAlignment="1">
      <alignment horizontal="center" vertical="center"/>
    </xf>
    <xf numFmtId="177" fontId="29" fillId="0" borderId="6" xfId="82" applyNumberFormat="1" applyFont="1" applyBorder="1" applyAlignment="1">
      <alignment horizontal="center" vertical="center"/>
    </xf>
    <xf numFmtId="177" fontId="29" fillId="0" borderId="25" xfId="82" applyNumberFormat="1" applyFont="1" applyBorder="1" applyAlignment="1">
      <alignment horizontal="center" vertical="center"/>
    </xf>
    <xf numFmtId="0" fontId="29" fillId="0" borderId="79" xfId="82" applyFont="1" applyBorder="1" applyAlignment="1">
      <alignment horizontal="center" vertical="center"/>
    </xf>
    <xf numFmtId="0" fontId="29" fillId="0" borderId="89" xfId="82" applyFont="1" applyBorder="1" applyAlignment="1">
      <alignment horizontal="center" vertical="center"/>
    </xf>
    <xf numFmtId="0" fontId="29" fillId="0" borderId="116" xfId="82" applyFont="1" applyBorder="1" applyAlignment="1">
      <alignment horizontal="center" vertical="center"/>
    </xf>
    <xf numFmtId="0" fontId="29" fillId="0" borderId="127" xfId="82" applyFont="1" applyBorder="1" applyAlignment="1">
      <alignment horizontal="center" vertical="center"/>
    </xf>
    <xf numFmtId="177" fontId="29" fillId="0" borderId="90" xfId="82" applyNumberFormat="1" applyFont="1" applyBorder="1" applyAlignment="1">
      <alignment horizontal="center" vertical="center"/>
    </xf>
    <xf numFmtId="177" fontId="29" fillId="0" borderId="89" xfId="82" applyNumberFormat="1" applyFont="1" applyBorder="1" applyAlignment="1">
      <alignment horizontal="center" vertical="center"/>
    </xf>
    <xf numFmtId="177" fontId="29" fillId="0" borderId="127" xfId="82" applyNumberFormat="1" applyFont="1" applyBorder="1" applyAlignment="1">
      <alignment horizontal="center" vertical="center"/>
    </xf>
    <xf numFmtId="177" fontId="29" fillId="0" borderId="116" xfId="82" applyNumberFormat="1" applyFont="1" applyBorder="1" applyAlignment="1">
      <alignment horizontal="center" vertical="center"/>
    </xf>
    <xf numFmtId="0" fontId="29" fillId="41" borderId="79" xfId="82" applyFont="1" applyFill="1" applyBorder="1" applyAlignment="1">
      <alignment horizontal="center" vertical="center"/>
    </xf>
    <xf numFmtId="0" fontId="29" fillId="41" borderId="89" xfId="82" applyFont="1" applyFill="1" applyBorder="1" applyAlignment="1">
      <alignment horizontal="center" vertical="center"/>
    </xf>
    <xf numFmtId="0" fontId="29" fillId="41" borderId="47" xfId="82" applyFont="1" applyFill="1" applyBorder="1" applyAlignment="1">
      <alignment horizontal="center" vertical="center"/>
    </xf>
    <xf numFmtId="0" fontId="29" fillId="41" borderId="62" xfId="82" applyFont="1" applyFill="1" applyBorder="1" applyAlignment="1">
      <alignment horizontal="center" vertical="center"/>
    </xf>
    <xf numFmtId="0" fontId="29" fillId="41" borderId="116" xfId="82" applyFont="1" applyFill="1" applyBorder="1" applyAlignment="1">
      <alignment horizontal="center" vertical="center"/>
    </xf>
    <xf numFmtId="0" fontId="16" fillId="38" borderId="59" xfId="82" applyFont="1" applyFill="1" applyBorder="1" applyAlignment="1">
      <alignment horizontal="center" vertical="center" shrinkToFit="1"/>
    </xf>
    <xf numFmtId="0" fontId="21" fillId="0" borderId="0" xfId="82" applyFont="1" applyAlignment="1">
      <alignment horizontal="left" vertical="center"/>
    </xf>
    <xf numFmtId="0" fontId="21" fillId="0" borderId="0" xfId="82" applyFont="1" applyAlignment="1">
      <alignment horizontal="left" vertical="center" shrinkToFit="1"/>
    </xf>
    <xf numFmtId="0" fontId="29" fillId="34" borderId="56" xfId="82" applyFont="1" applyFill="1" applyBorder="1" applyAlignment="1">
      <alignment horizontal="center" vertical="center" shrinkToFit="1"/>
    </xf>
    <xf numFmtId="0" fontId="29" fillId="34" borderId="57" xfId="82" applyFont="1" applyFill="1" applyBorder="1" applyAlignment="1">
      <alignment horizontal="center" vertical="center" shrinkToFit="1"/>
    </xf>
    <xf numFmtId="0" fontId="29" fillId="34" borderId="90" xfId="82" applyFont="1" applyFill="1" applyBorder="1" applyAlignment="1">
      <alignment horizontal="center" vertical="center" shrinkToFit="1"/>
    </xf>
    <xf numFmtId="0" fontId="29" fillId="0" borderId="169" xfId="82" applyFont="1" applyBorder="1" applyAlignment="1">
      <alignment horizontal="center" vertical="center"/>
    </xf>
    <xf numFmtId="0" fontId="29" fillId="0" borderId="170" xfId="82" applyFont="1" applyBorder="1" applyAlignment="1">
      <alignment horizontal="center" vertical="center"/>
    </xf>
    <xf numFmtId="0" fontId="29" fillId="0" borderId="171" xfId="82" applyFont="1" applyBorder="1" applyAlignment="1">
      <alignment horizontal="center" vertical="center"/>
    </xf>
    <xf numFmtId="0" fontId="29" fillId="0" borderId="172" xfId="82" applyFont="1" applyBorder="1" applyAlignment="1">
      <alignment horizontal="center" vertical="center"/>
    </xf>
    <xf numFmtId="0" fontId="6" fillId="38" borderId="48" xfId="82" applyFont="1" applyFill="1" applyBorder="1" applyAlignment="1">
      <alignment horizontal="center" vertical="center" wrapText="1" shrinkToFit="1"/>
    </xf>
    <xf numFmtId="0" fontId="6" fillId="38" borderId="2" xfId="82" applyFont="1" applyFill="1" applyBorder="1" applyAlignment="1">
      <alignment horizontal="center" vertical="center" wrapText="1" shrinkToFit="1"/>
    </xf>
    <xf numFmtId="0" fontId="16" fillId="38" borderId="2" xfId="82" applyFont="1" applyFill="1" applyBorder="1" applyAlignment="1">
      <alignment horizontal="center" vertical="center"/>
    </xf>
    <xf numFmtId="0" fontId="16" fillId="38" borderId="59" xfId="82" applyFont="1" applyFill="1" applyBorder="1" applyAlignment="1">
      <alignment horizontal="center" vertical="center"/>
    </xf>
    <xf numFmtId="0" fontId="10" fillId="0" borderId="13" xfId="91" applyFont="1" applyBorder="1" applyAlignment="1">
      <alignment shrinkToFit="1"/>
    </xf>
    <xf numFmtId="0" fontId="7" fillId="0" borderId="7" xfId="91" applyBorder="1" applyAlignment="1">
      <alignment wrapText="1"/>
    </xf>
    <xf numFmtId="0" fontId="10" fillId="0" borderId="46" xfId="91" applyFont="1" applyBorder="1" applyAlignment="1">
      <alignment horizontal="center" vertical="center"/>
    </xf>
    <xf numFmtId="0" fontId="10" fillId="0" borderId="38" xfId="91" applyFont="1" applyBorder="1" applyAlignment="1">
      <alignment horizontal="center" vertical="center"/>
    </xf>
    <xf numFmtId="0" fontId="10" fillId="0" borderId="105" xfId="91" applyFont="1" applyBorder="1" applyAlignment="1">
      <alignment horizontal="center" vertical="center"/>
    </xf>
    <xf numFmtId="0" fontId="10" fillId="0" borderId="84" xfId="91" applyFont="1" applyBorder="1" applyAlignment="1">
      <alignment horizontal="distributed" vertical="center" justifyLastLine="1"/>
    </xf>
    <xf numFmtId="0" fontId="10" fillId="0" borderId="45" xfId="91" applyFont="1" applyBorder="1" applyAlignment="1">
      <alignment horizontal="distributed" vertical="center" justifyLastLine="1"/>
    </xf>
    <xf numFmtId="0" fontId="10" fillId="0" borderId="84" xfId="91" applyFont="1" applyBorder="1" applyAlignment="1" applyProtection="1">
      <alignment horizontal="center" vertical="center" shrinkToFit="1"/>
      <protection locked="0"/>
    </xf>
    <xf numFmtId="0" fontId="10" fillId="0" borderId="83" xfId="91" applyFont="1" applyBorder="1" applyAlignment="1" applyProtection="1">
      <alignment horizontal="center" vertical="center" shrinkToFit="1"/>
      <protection locked="0"/>
    </xf>
    <xf numFmtId="0" fontId="10" fillId="0" borderId="98" xfId="91" applyFont="1" applyBorder="1" applyAlignment="1" applyProtection="1">
      <alignment horizontal="center" vertical="center" shrinkToFit="1"/>
      <protection locked="0"/>
    </xf>
    <xf numFmtId="0" fontId="10" fillId="0" borderId="8" xfId="91" applyFont="1" applyBorder="1" applyAlignment="1">
      <alignment horizontal="distributed" vertical="center" justifyLastLine="1"/>
    </xf>
    <xf numFmtId="0" fontId="10" fillId="0" borderId="6" xfId="91" applyFont="1" applyBorder="1" applyAlignment="1">
      <alignment horizontal="distributed" vertical="center" justifyLastLine="1"/>
    </xf>
    <xf numFmtId="0" fontId="10" fillId="0" borderId="8" xfId="91" applyFont="1" applyBorder="1" applyAlignment="1" applyProtection="1">
      <alignment horizontal="center" vertical="center"/>
      <protection locked="0"/>
    </xf>
    <xf numFmtId="0" fontId="10" fillId="0" borderId="7" xfId="91" applyFont="1" applyBorder="1" applyAlignment="1" applyProtection="1">
      <alignment horizontal="center" vertical="center"/>
      <protection locked="0"/>
    </xf>
    <xf numFmtId="0" fontId="10" fillId="0" borderId="25" xfId="91" applyFont="1" applyBorder="1" applyAlignment="1" applyProtection="1">
      <alignment horizontal="center" vertical="center"/>
      <protection locked="0"/>
    </xf>
    <xf numFmtId="0" fontId="10" fillId="0" borderId="17" xfId="91" applyFont="1" applyBorder="1" applyAlignment="1">
      <alignment horizontal="center" vertical="center" justifyLastLine="1"/>
    </xf>
    <xf numFmtId="0" fontId="10" fillId="0" borderId="10" xfId="91" applyFont="1" applyBorder="1" applyAlignment="1">
      <alignment horizontal="center" vertical="center" justifyLastLine="1"/>
    </xf>
    <xf numFmtId="0" fontId="10" fillId="0" borderId="17" xfId="91" applyFont="1" applyBorder="1" applyAlignment="1" applyProtection="1">
      <alignment horizontal="center" vertical="center" shrinkToFit="1"/>
      <protection locked="0"/>
    </xf>
    <xf numFmtId="0" fontId="10" fillId="0" borderId="11" xfId="91" applyFont="1" applyBorder="1" applyAlignment="1" applyProtection="1">
      <alignment horizontal="center" vertical="center" shrinkToFit="1"/>
      <protection locked="0"/>
    </xf>
    <xf numFmtId="0" fontId="10" fillId="0" borderId="30" xfId="91" applyFont="1" applyBorder="1" applyAlignment="1" applyProtection="1">
      <alignment horizontal="center" vertical="center" shrinkToFit="1"/>
      <protection locked="0"/>
    </xf>
    <xf numFmtId="0" fontId="10" fillId="0" borderId="86" xfId="91" applyFont="1" applyBorder="1" applyAlignment="1">
      <alignment horizontal="center" vertical="center" justifyLastLine="1"/>
    </xf>
    <xf numFmtId="0" fontId="10" fillId="0" borderId="122" xfId="91" applyFont="1" applyBorder="1" applyAlignment="1">
      <alignment horizontal="center" vertical="center" justifyLastLine="1"/>
    </xf>
    <xf numFmtId="0" fontId="10" fillId="0" borderId="129" xfId="91" applyFont="1" applyBorder="1" applyAlignment="1">
      <alignment horizontal="center" vertical="center"/>
    </xf>
    <xf numFmtId="0" fontId="10" fillId="0" borderId="28" xfId="91" applyFont="1" applyBorder="1" applyAlignment="1">
      <alignment horizontal="center" vertical="center"/>
    </xf>
    <xf numFmtId="0" fontId="10" fillId="0" borderId="94" xfId="91" applyFont="1" applyBorder="1" applyAlignment="1">
      <alignment horizontal="center" vertical="center"/>
    </xf>
    <xf numFmtId="0" fontId="10" fillId="0" borderId="8" xfId="91" applyFont="1" applyBorder="1" applyAlignment="1" applyProtection="1">
      <alignment horizontal="center" vertical="center" shrinkToFit="1"/>
      <protection locked="0"/>
    </xf>
    <xf numFmtId="0" fontId="10" fillId="0" borderId="7" xfId="91" applyFont="1" applyBorder="1" applyAlignment="1" applyProtection="1">
      <alignment horizontal="center" vertical="center" shrinkToFit="1"/>
      <protection locked="0"/>
    </xf>
    <xf numFmtId="0" fontId="10" fillId="0" borderId="25" xfId="91" applyFont="1" applyBorder="1" applyAlignment="1" applyProtection="1">
      <alignment horizontal="center" vertical="center" shrinkToFit="1"/>
      <protection locked="0"/>
    </xf>
    <xf numFmtId="0" fontId="10" fillId="0" borderId="17" xfId="91" applyFont="1" applyBorder="1" applyAlignment="1">
      <alignment horizontal="distributed" vertical="center" justifyLastLine="1"/>
    </xf>
    <xf numFmtId="0" fontId="10" fillId="0" borderId="10" xfId="91" applyFont="1" applyBorder="1" applyAlignment="1">
      <alignment horizontal="distributed" vertical="center" justifyLastLine="1"/>
    </xf>
    <xf numFmtId="0" fontId="10" fillId="0" borderId="86" xfId="91" applyFont="1" applyBorder="1" applyAlignment="1">
      <alignment horizontal="distributed" vertical="center" justifyLastLine="1"/>
    </xf>
    <xf numFmtId="0" fontId="10" fillId="0" borderId="122" xfId="91" applyFont="1" applyBorder="1" applyAlignment="1">
      <alignment horizontal="distributed" vertical="center" justifyLastLine="1"/>
    </xf>
    <xf numFmtId="0" fontId="29" fillId="0" borderId="0" xfId="0" applyFont="1" applyAlignment="1">
      <alignment horizontal="center"/>
    </xf>
    <xf numFmtId="0" fontId="30" fillId="0" borderId="0" xfId="0" applyFont="1" applyAlignment="1">
      <alignment horizontal="center"/>
    </xf>
    <xf numFmtId="184" fontId="16" fillId="0" borderId="0" xfId="0" applyNumberFormat="1" applyFont="1" applyAlignment="1">
      <alignment horizontal="right" vertical="center"/>
    </xf>
    <xf numFmtId="0" fontId="16" fillId="0" borderId="0" xfId="0" applyFont="1" applyAlignment="1">
      <alignment horizontal="left" vertical="center" shrinkToFit="1"/>
    </xf>
    <xf numFmtId="0" fontId="16" fillId="0" borderId="0" xfId="0" applyFont="1" applyAlignment="1">
      <alignment horizontal="left" vertical="center"/>
    </xf>
    <xf numFmtId="49" fontId="3" fillId="0" borderId="16" xfId="0" applyNumberFormat="1" applyFont="1" applyBorder="1" applyAlignment="1">
      <alignment vertical="top" wrapText="1"/>
    </xf>
    <xf numFmtId="0" fontId="3" fillId="0" borderId="0" xfId="0" applyFont="1" applyAlignment="1">
      <alignment horizontal="left" vertical="top" wrapText="1"/>
    </xf>
    <xf numFmtId="0" fontId="3" fillId="0" borderId="12" xfId="0" applyFont="1" applyBorder="1" applyAlignment="1">
      <alignment horizontal="left" vertical="top" wrapText="1"/>
    </xf>
    <xf numFmtId="0" fontId="16" fillId="0" borderId="0" xfId="0" applyFont="1" applyAlignment="1">
      <alignment horizontal="left" vertical="justify" wrapText="1"/>
    </xf>
    <xf numFmtId="0" fontId="29" fillId="0" borderId="0" xfId="0" applyFont="1" applyAlignment="1">
      <alignment horizontal="center" vertical="top"/>
    </xf>
    <xf numFmtId="0" fontId="16" fillId="0" borderId="11" xfId="0" applyFont="1" applyBorder="1" applyAlignment="1">
      <alignment horizontal="left" wrapText="1"/>
    </xf>
    <xf numFmtId="0" fontId="16" fillId="0" borderId="10" xfId="0" applyFont="1" applyBorder="1" applyAlignment="1">
      <alignment horizontal="left" wrapText="1"/>
    </xf>
    <xf numFmtId="0" fontId="16" fillId="0" borderId="0" xfId="0" applyFont="1">
      <alignment vertical="center"/>
    </xf>
    <xf numFmtId="0" fontId="14" fillId="0" borderId="0" xfId="0" applyFont="1" applyAlignment="1">
      <alignment horizontal="left" vertical="top" wrapText="1"/>
    </xf>
    <xf numFmtId="0" fontId="14" fillId="0" borderId="12" xfId="0" applyFont="1" applyBorder="1" applyAlignment="1">
      <alignment horizontal="left" vertical="top" wrapText="1"/>
    </xf>
    <xf numFmtId="0" fontId="16" fillId="0" borderId="13" xfId="0" applyFont="1" applyBorder="1" applyAlignment="1">
      <alignment horizontal="center" vertical="center" shrinkToFit="1"/>
    </xf>
    <xf numFmtId="0" fontId="16" fillId="0" borderId="8" xfId="0" applyFont="1" applyBorder="1" applyAlignment="1">
      <alignment horizontal="center" vertical="center"/>
    </xf>
    <xf numFmtId="0" fontId="16" fillId="0" borderId="7" xfId="0" applyFont="1" applyBorder="1" applyAlignment="1">
      <alignment horizontal="center" vertical="center"/>
    </xf>
    <xf numFmtId="0" fontId="16" fillId="0" borderId="6" xfId="0" applyFont="1" applyBorder="1" applyAlignment="1">
      <alignment horizontal="center" vertical="center"/>
    </xf>
    <xf numFmtId="0" fontId="16" fillId="0" borderId="17" xfId="0" applyFont="1" applyBorder="1" applyAlignment="1">
      <alignment horizontal="center" vertical="center"/>
    </xf>
    <xf numFmtId="0" fontId="16" fillId="0" borderId="11" xfId="0" applyFont="1" applyBorder="1" applyAlignment="1">
      <alignment horizontal="center" vertical="center"/>
    </xf>
    <xf numFmtId="0" fontId="16" fillId="0" borderId="10" xfId="0" applyFont="1" applyBorder="1" applyAlignment="1">
      <alignment horizontal="center" vertical="center"/>
    </xf>
    <xf numFmtId="0" fontId="16" fillId="0" borderId="14" xfId="0" applyFont="1" applyBorder="1" applyAlignment="1">
      <alignment horizontal="center" vertical="center"/>
    </xf>
    <xf numFmtId="0" fontId="16" fillId="0" borderId="13" xfId="0" applyFont="1" applyBorder="1" applyAlignment="1">
      <alignment horizontal="center" vertical="center"/>
    </xf>
    <xf numFmtId="0" fontId="16" fillId="0" borderId="15" xfId="0" applyFont="1" applyBorder="1" applyAlignment="1">
      <alignment horizontal="center" vertical="center"/>
    </xf>
    <xf numFmtId="0" fontId="3" fillId="0" borderId="13" xfId="0" applyFont="1" applyBorder="1" applyAlignment="1">
      <alignment horizontal="left" vertical="top" wrapText="1"/>
    </xf>
    <xf numFmtId="0" fontId="3" fillId="0" borderId="15" xfId="0" applyFont="1" applyBorder="1" applyAlignment="1">
      <alignment horizontal="left" vertical="top" wrapText="1"/>
    </xf>
    <xf numFmtId="0" fontId="3" fillId="0" borderId="11" xfId="0" applyFont="1" applyBorder="1" applyAlignment="1">
      <alignment horizontal="right" wrapText="1"/>
    </xf>
    <xf numFmtId="49" fontId="3" fillId="0" borderId="0" xfId="0" applyNumberFormat="1" applyFont="1" applyAlignment="1">
      <alignment horizontal="center" vertical="center"/>
    </xf>
    <xf numFmtId="0" fontId="31" fillId="0" borderId="0" xfId="0" applyFont="1" applyAlignment="1">
      <alignment horizontal="center" vertical="center"/>
    </xf>
    <xf numFmtId="0" fontId="29" fillId="0" borderId="17" xfId="0" applyFont="1" applyBorder="1" applyAlignment="1">
      <alignment horizontal="center" vertical="center" shrinkToFit="1"/>
    </xf>
    <xf numFmtId="0" fontId="29" fillId="0" borderId="11" xfId="0" applyFont="1" applyBorder="1" applyAlignment="1">
      <alignment horizontal="center" vertical="center" shrinkToFit="1"/>
    </xf>
    <xf numFmtId="0" fontId="29" fillId="0" borderId="10" xfId="0" applyFont="1" applyBorder="1" applyAlignment="1">
      <alignment horizontal="center" vertical="center" shrinkToFit="1"/>
    </xf>
    <xf numFmtId="0" fontId="16" fillId="0" borderId="17" xfId="0" applyFont="1" applyBorder="1" applyAlignment="1">
      <alignment horizontal="center" vertical="center" shrinkToFit="1"/>
    </xf>
    <xf numFmtId="0" fontId="16" fillId="0" borderId="11" xfId="0" applyFont="1" applyBorder="1" applyAlignment="1">
      <alignment horizontal="center" vertical="center" shrinkToFit="1"/>
    </xf>
    <xf numFmtId="0" fontId="16" fillId="0" borderId="10" xfId="0" applyFont="1" applyBorder="1" applyAlignment="1">
      <alignment horizontal="center" vertical="center" shrinkToFit="1"/>
    </xf>
    <xf numFmtId="0" fontId="3" fillId="0" borderId="1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5" xfId="0" applyFont="1" applyBorder="1" applyAlignment="1">
      <alignment horizontal="center" vertical="center" wrapText="1"/>
    </xf>
    <xf numFmtId="0" fontId="29" fillId="0" borderId="14" xfId="0" applyFont="1" applyBorder="1" applyAlignment="1">
      <alignment horizontal="center" vertical="center" shrinkToFit="1"/>
    </xf>
    <xf numFmtId="0" fontId="29" fillId="0" borderId="13" xfId="0" applyFont="1" applyBorder="1" applyAlignment="1">
      <alignment horizontal="center" vertical="center" shrinkToFit="1"/>
    </xf>
    <xf numFmtId="0" fontId="29" fillId="0" borderId="15" xfId="0" applyFont="1" applyBorder="1" applyAlignment="1">
      <alignment horizontal="center" vertical="center" shrinkToFit="1"/>
    </xf>
    <xf numFmtId="179" fontId="16" fillId="0" borderId="14" xfId="0" applyNumberFormat="1" applyFont="1" applyBorder="1" applyAlignment="1">
      <alignment horizontal="center" vertical="center" shrinkToFit="1"/>
    </xf>
    <xf numFmtId="179" fontId="16" fillId="0" borderId="13" xfId="0" applyNumberFormat="1" applyFont="1" applyBorder="1" applyAlignment="1">
      <alignment horizontal="center" vertical="center" shrinkToFit="1"/>
    </xf>
    <xf numFmtId="179" fontId="16" fillId="0" borderId="15" xfId="0" applyNumberFormat="1" applyFont="1" applyBorder="1" applyAlignment="1">
      <alignment horizontal="center" vertical="center" shrinkToFit="1"/>
    </xf>
    <xf numFmtId="0" fontId="3" fillId="0" borderId="17"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56" fillId="0" borderId="0" xfId="89" applyFont="1" applyAlignment="1">
      <alignment horizontal="center" vertical="center"/>
    </xf>
    <xf numFmtId="183" fontId="56" fillId="33" borderId="8" xfId="89" applyNumberFormat="1" applyFont="1" applyFill="1" applyBorder="1" applyAlignment="1">
      <alignment horizontal="center" vertical="center"/>
    </xf>
    <xf numFmtId="183" fontId="56" fillId="33" borderId="6" xfId="89" applyNumberFormat="1" applyFont="1" applyFill="1" applyBorder="1" applyAlignment="1">
      <alignment horizontal="center" vertical="center"/>
    </xf>
    <xf numFmtId="0" fontId="56" fillId="0" borderId="8" xfId="89" applyFont="1" applyBorder="1" applyAlignment="1" applyProtection="1">
      <alignment horizontal="center" vertical="center"/>
      <protection locked="0"/>
    </xf>
    <xf numFmtId="0" fontId="56" fillId="0" borderId="6" xfId="89" applyFont="1" applyBorder="1" applyAlignment="1" applyProtection="1">
      <alignment horizontal="center" vertical="center"/>
      <protection locked="0"/>
    </xf>
    <xf numFmtId="0" fontId="56" fillId="0" borderId="157" xfId="89" applyFont="1" applyBorder="1" applyAlignment="1" applyProtection="1">
      <alignment horizontal="center" vertical="center"/>
      <protection locked="0"/>
    </xf>
    <xf numFmtId="0" fontId="56" fillId="0" borderId="185" xfId="89" applyFont="1" applyBorder="1" applyAlignment="1" applyProtection="1">
      <alignment horizontal="center" vertical="center"/>
      <protection locked="0"/>
    </xf>
    <xf numFmtId="178" fontId="56" fillId="0" borderId="186" xfId="94" applyNumberFormat="1" applyFont="1" applyFill="1" applyBorder="1" applyAlignment="1" applyProtection="1">
      <alignment vertical="center"/>
      <protection locked="0"/>
    </xf>
    <xf numFmtId="178" fontId="56" fillId="0" borderId="187" xfId="94" applyNumberFormat="1" applyFont="1" applyFill="1" applyBorder="1" applyAlignment="1" applyProtection="1">
      <alignment vertical="center"/>
      <protection locked="0"/>
    </xf>
    <xf numFmtId="178" fontId="56" fillId="42" borderId="186" xfId="94" applyNumberFormat="1" applyFont="1" applyFill="1" applyBorder="1" applyAlignment="1" applyProtection="1">
      <alignment vertical="center"/>
    </xf>
    <xf numFmtId="178" fontId="56" fillId="42" borderId="187" xfId="94" applyNumberFormat="1" applyFont="1" applyFill="1" applyBorder="1" applyAlignment="1" applyProtection="1">
      <alignment vertical="center"/>
    </xf>
    <xf numFmtId="178" fontId="56" fillId="0" borderId="8" xfId="94" applyNumberFormat="1" applyFont="1" applyFill="1" applyBorder="1" applyAlignment="1" applyProtection="1">
      <alignment vertical="center"/>
      <protection locked="0"/>
    </xf>
    <xf numFmtId="178" fontId="56" fillId="0" borderId="6" xfId="94" applyNumberFormat="1" applyFont="1" applyFill="1" applyBorder="1" applyAlignment="1" applyProtection="1">
      <alignment vertical="center"/>
      <protection locked="0"/>
    </xf>
    <xf numFmtId="178" fontId="56" fillId="42" borderId="8" xfId="94" applyNumberFormat="1" applyFont="1" applyFill="1" applyBorder="1" applyAlignment="1" applyProtection="1">
      <alignment vertical="center"/>
    </xf>
    <xf numFmtId="178" fontId="56" fillId="42" borderId="6" xfId="94" applyNumberFormat="1" applyFont="1" applyFill="1" applyBorder="1" applyAlignment="1" applyProtection="1">
      <alignment vertical="center"/>
    </xf>
    <xf numFmtId="0" fontId="56" fillId="0" borderId="2" xfId="89" applyFont="1" applyBorder="1" applyAlignment="1">
      <alignment vertical="center" textRotation="255"/>
    </xf>
    <xf numFmtId="0" fontId="56" fillId="0" borderId="21" xfId="89" applyFont="1" applyBorder="1" applyAlignment="1">
      <alignment vertical="center" textRotation="255"/>
    </xf>
    <xf numFmtId="0" fontId="56" fillId="0" borderId="9" xfId="89" applyFont="1" applyBorder="1" applyAlignment="1">
      <alignment vertical="center" textRotation="255"/>
    </xf>
    <xf numFmtId="0" fontId="56" fillId="0" borderId="1" xfId="89" applyFont="1" applyBorder="1" applyAlignment="1">
      <alignment vertical="center" textRotation="255"/>
    </xf>
    <xf numFmtId="0" fontId="56" fillId="0" borderId="2" xfId="89" applyFont="1" applyBorder="1" applyAlignment="1" applyProtection="1">
      <alignment horizontal="center" vertical="center" shrinkToFit="1"/>
      <protection locked="0"/>
    </xf>
    <xf numFmtId="0" fontId="56" fillId="0" borderId="2" xfId="89" applyFont="1" applyBorder="1" applyAlignment="1" applyProtection="1">
      <alignment vertical="center" shrinkToFit="1"/>
      <protection locked="0"/>
    </xf>
    <xf numFmtId="0" fontId="56" fillId="0" borderId="0" xfId="89" applyFont="1" applyAlignment="1">
      <alignment vertical="center" wrapText="1"/>
    </xf>
    <xf numFmtId="0" fontId="56" fillId="43" borderId="2" xfId="89" applyFont="1" applyFill="1" applyBorder="1" applyAlignment="1" applyProtection="1">
      <alignment horizontal="center" vertical="center" shrinkToFit="1"/>
      <protection locked="0"/>
    </xf>
    <xf numFmtId="0" fontId="56" fillId="0" borderId="1" xfId="89" applyFont="1" applyBorder="1" applyAlignment="1" applyProtection="1">
      <alignment horizontal="center" vertical="center" shrinkToFit="1"/>
      <protection locked="0"/>
    </xf>
    <xf numFmtId="0" fontId="47" fillId="0" borderId="0" xfId="80" applyFont="1" applyAlignment="1">
      <alignment horizontal="center" vertical="center"/>
    </xf>
    <xf numFmtId="0" fontId="59" fillId="0" borderId="0" xfId="80" applyFont="1" applyAlignment="1">
      <alignment horizontal="center" vertical="center"/>
    </xf>
    <xf numFmtId="0" fontId="62" fillId="0" borderId="46" xfId="80" applyFont="1" applyBorder="1" applyAlignment="1">
      <alignment horizontal="center" vertical="center" textRotation="255" wrapText="1"/>
    </xf>
    <xf numFmtId="0" fontId="62" fillId="0" borderId="38" xfId="80" applyFont="1" applyBorder="1" applyAlignment="1">
      <alignment vertical="center" textRotation="255"/>
    </xf>
    <xf numFmtId="0" fontId="62" fillId="0" borderId="105" xfId="80" applyFont="1" applyBorder="1" applyAlignment="1">
      <alignment vertical="center" textRotation="255"/>
    </xf>
    <xf numFmtId="0" fontId="47" fillId="0" borderId="84" xfId="80" applyFont="1" applyBorder="1" applyAlignment="1">
      <alignment horizontal="center" vertical="center"/>
    </xf>
    <xf numFmtId="0" fontId="47" fillId="0" borderId="83" xfId="80" applyFont="1" applyBorder="1" applyAlignment="1">
      <alignment horizontal="center" vertical="center"/>
    </xf>
    <xf numFmtId="0" fontId="47" fillId="0" borderId="45" xfId="80" applyFont="1" applyBorder="1" applyAlignment="1">
      <alignment horizontal="center" vertical="center"/>
    </xf>
    <xf numFmtId="0" fontId="53" fillId="0" borderId="84" xfId="80" applyFont="1" applyBorder="1" applyAlignment="1">
      <alignment horizontal="center" vertical="center" shrinkToFit="1"/>
    </xf>
    <xf numFmtId="0" fontId="53" fillId="0" borderId="83" xfId="80" applyFont="1" applyBorder="1" applyAlignment="1">
      <alignment horizontal="center" vertical="center" shrinkToFit="1"/>
    </xf>
    <xf numFmtId="0" fontId="53" fillId="0" borderId="98" xfId="80" applyFont="1" applyBorder="1" applyAlignment="1">
      <alignment horizontal="center" vertical="center" shrinkToFit="1"/>
    </xf>
    <xf numFmtId="0" fontId="60" fillId="0" borderId="46" xfId="80" applyFont="1" applyBorder="1" applyAlignment="1">
      <alignment vertical="center" textRotation="255" wrapText="1"/>
    </xf>
    <xf numFmtId="0" fontId="60" fillId="0" borderId="38" xfId="80" applyFont="1" applyBorder="1" applyAlignment="1">
      <alignment vertical="center" textRotation="255"/>
    </xf>
    <xf numFmtId="0" fontId="60" fillId="0" borderId="105" xfId="80" applyFont="1" applyBorder="1" applyAlignment="1">
      <alignment vertical="center" textRotation="255"/>
    </xf>
    <xf numFmtId="0" fontId="53" fillId="0" borderId="45" xfId="80" applyFont="1" applyBorder="1" applyAlignment="1">
      <alignment horizontal="center" vertical="center" shrinkToFit="1"/>
    </xf>
    <xf numFmtId="0" fontId="47" fillId="0" borderId="84" xfId="80" applyFont="1" applyBorder="1" applyAlignment="1">
      <alignment horizontal="center" vertical="center" shrinkToFit="1"/>
    </xf>
    <xf numFmtId="0" fontId="47" fillId="0" borderId="45" xfId="80" applyFont="1" applyBorder="1" applyAlignment="1">
      <alignment horizontal="center" vertical="center" shrinkToFit="1"/>
    </xf>
    <xf numFmtId="0" fontId="47" fillId="0" borderId="98" xfId="80" applyFont="1" applyBorder="1" applyAlignment="1">
      <alignment horizontal="center" vertical="center"/>
    </xf>
    <xf numFmtId="0" fontId="47" fillId="0" borderId="8" xfId="80" applyFont="1" applyBorder="1" applyAlignment="1">
      <alignment horizontal="center" vertical="center"/>
    </xf>
    <xf numFmtId="0" fontId="47" fillId="0" borderId="7" xfId="80" applyFont="1" applyBorder="1" applyAlignment="1">
      <alignment horizontal="center" vertical="center"/>
    </xf>
    <xf numFmtId="0" fontId="47" fillId="0" borderId="6" xfId="80" applyFont="1" applyBorder="1" applyAlignment="1">
      <alignment horizontal="center" vertical="center"/>
    </xf>
    <xf numFmtId="0" fontId="53" fillId="0" borderId="8" xfId="80" applyFont="1" applyBorder="1" applyAlignment="1">
      <alignment horizontal="left" vertical="center" wrapText="1"/>
    </xf>
    <xf numFmtId="0" fontId="53" fillId="0" borderId="7" xfId="80" applyFont="1" applyBorder="1" applyAlignment="1">
      <alignment horizontal="left" vertical="center" wrapText="1"/>
    </xf>
    <xf numFmtId="0" fontId="53" fillId="0" borderId="25" xfId="80" applyFont="1" applyBorder="1" applyAlignment="1">
      <alignment horizontal="left" vertical="center" wrapText="1"/>
    </xf>
    <xf numFmtId="0" fontId="53" fillId="0" borderId="8" xfId="80" applyFont="1" applyBorder="1" applyAlignment="1">
      <alignment horizontal="center" vertical="center" shrinkToFit="1"/>
    </xf>
    <xf numFmtId="0" fontId="53" fillId="0" borderId="7" xfId="80" applyFont="1" applyBorder="1" applyAlignment="1">
      <alignment horizontal="center" vertical="center" shrinkToFit="1"/>
    </xf>
    <xf numFmtId="0" fontId="53" fillId="0" borderId="25" xfId="80" applyFont="1" applyBorder="1" applyAlignment="1">
      <alignment horizontal="center" vertical="center" shrinkToFit="1"/>
    </xf>
    <xf numFmtId="0" fontId="47" fillId="0" borderId="86" xfId="80" applyFont="1" applyBorder="1" applyAlignment="1">
      <alignment horizontal="center" vertical="center"/>
    </xf>
    <xf numFmtId="0" fontId="47" fillId="0" borderId="87" xfId="80" applyFont="1" applyBorder="1" applyAlignment="1">
      <alignment horizontal="center" vertical="center"/>
    </xf>
    <xf numFmtId="0" fontId="47" fillId="0" borderId="122" xfId="80" applyFont="1" applyBorder="1" applyAlignment="1">
      <alignment horizontal="center" vertical="center"/>
    </xf>
    <xf numFmtId="0" fontId="53" fillId="0" borderId="86" xfId="80" applyFont="1" applyBorder="1" applyAlignment="1">
      <alignment horizontal="center" vertical="center"/>
    </xf>
    <xf numFmtId="0" fontId="53" fillId="0" borderId="87" xfId="80" applyFont="1" applyBorder="1" applyAlignment="1">
      <alignment horizontal="center" vertical="center"/>
    </xf>
    <xf numFmtId="0" fontId="53" fillId="0" borderId="88" xfId="80" applyFont="1" applyBorder="1" applyAlignment="1">
      <alignment horizontal="center" vertical="center"/>
    </xf>
    <xf numFmtId="0" fontId="63" fillId="0" borderId="46" xfId="80" applyFont="1" applyBorder="1" applyAlignment="1">
      <alignment horizontal="center" vertical="center"/>
    </xf>
    <xf numFmtId="0" fontId="63" fillId="0" borderId="105" xfId="80" applyFont="1" applyBorder="1" applyAlignment="1">
      <alignment horizontal="center" vertical="center"/>
    </xf>
    <xf numFmtId="0" fontId="48" fillId="0" borderId="53" xfId="80" applyFont="1" applyBorder="1" applyAlignment="1">
      <alignment horizontal="left" vertical="center" wrapText="1"/>
    </xf>
    <xf numFmtId="0" fontId="48" fillId="0" borderId="52" xfId="80" applyFont="1" applyBorder="1" applyAlignment="1">
      <alignment horizontal="left" vertical="center" wrapText="1"/>
    </xf>
    <xf numFmtId="0" fontId="48" fillId="0" borderId="85" xfId="80" applyFont="1" applyBorder="1" applyAlignment="1">
      <alignment horizontal="left" vertical="center" wrapText="1"/>
    </xf>
    <xf numFmtId="0" fontId="48" fillId="0" borderId="61" xfId="80" applyFont="1" applyBorder="1" applyAlignment="1">
      <alignment horizontal="left" vertical="center" wrapText="1"/>
    </xf>
    <xf numFmtId="0" fontId="48" fillId="0" borderId="47" xfId="80" applyFont="1" applyBorder="1" applyAlignment="1">
      <alignment horizontal="left" vertical="center" wrapText="1"/>
    </xf>
    <xf numFmtId="0" fontId="48" fillId="0" borderId="128" xfId="80" applyFont="1" applyBorder="1" applyAlignment="1">
      <alignment horizontal="left" vertical="center" wrapText="1"/>
    </xf>
    <xf numFmtId="0" fontId="48" fillId="0" borderId="84" xfId="80" applyFont="1" applyBorder="1" applyAlignment="1">
      <alignment horizontal="center" vertical="center"/>
    </xf>
    <xf numFmtId="0" fontId="48" fillId="0" borderId="83" xfId="80" applyFont="1" applyBorder="1" applyAlignment="1">
      <alignment horizontal="center" vertical="center"/>
    </xf>
    <xf numFmtId="0" fontId="48" fillId="0" borderId="45" xfId="80" applyFont="1" applyBorder="1" applyAlignment="1">
      <alignment horizontal="center" vertical="center"/>
    </xf>
    <xf numFmtId="0" fontId="48" fillId="0" borderId="98" xfId="80" applyFont="1" applyBorder="1" applyAlignment="1">
      <alignment horizontal="center" vertical="center"/>
    </xf>
    <xf numFmtId="0" fontId="47" fillId="33" borderId="61" xfId="80" applyFont="1" applyFill="1" applyBorder="1" applyAlignment="1">
      <alignment horizontal="center" vertical="center"/>
    </xf>
    <xf numFmtId="0" fontId="47" fillId="33" borderId="47" xfId="80" applyFont="1" applyFill="1" applyBorder="1" applyAlignment="1">
      <alignment horizontal="center" vertical="center"/>
    </xf>
    <xf numFmtId="0" fontId="47" fillId="33" borderId="128" xfId="80" applyFont="1" applyFill="1" applyBorder="1" applyAlignment="1">
      <alignment horizontal="center" vertical="center"/>
    </xf>
    <xf numFmtId="0" fontId="47" fillId="33" borderId="86" xfId="80" applyFont="1" applyFill="1" applyBorder="1" applyAlignment="1">
      <alignment vertical="center" wrapText="1"/>
    </xf>
    <xf numFmtId="0" fontId="47" fillId="33" borderId="87" xfId="80" applyFont="1" applyFill="1" applyBorder="1" applyAlignment="1">
      <alignment vertical="center" wrapText="1"/>
    </xf>
    <xf numFmtId="0" fontId="47" fillId="33" borderId="122" xfId="80" applyFont="1" applyFill="1" applyBorder="1" applyAlignment="1">
      <alignment vertical="center" wrapText="1"/>
    </xf>
    <xf numFmtId="0" fontId="47" fillId="0" borderId="86" xfId="80" applyFont="1" applyBorder="1" applyAlignment="1">
      <alignment horizontal="left" vertical="center" wrapText="1" shrinkToFit="1"/>
    </xf>
    <xf numFmtId="0" fontId="47" fillId="0" borderId="87" xfId="80" applyFont="1" applyBorder="1" applyAlignment="1">
      <alignment horizontal="left" vertical="center" wrapText="1" shrinkToFit="1"/>
    </xf>
    <xf numFmtId="0" fontId="47" fillId="0" borderId="88" xfId="80" applyFont="1" applyBorder="1" applyAlignment="1">
      <alignment horizontal="left" vertical="center" wrapText="1" shrinkToFit="1"/>
    </xf>
    <xf numFmtId="0" fontId="63" fillId="0" borderId="38" xfId="80" applyFont="1" applyBorder="1" applyAlignment="1">
      <alignment horizontal="center" vertical="center"/>
    </xf>
    <xf numFmtId="0" fontId="47" fillId="0" borderId="53" xfId="80" applyFont="1" applyBorder="1" applyAlignment="1">
      <alignment horizontal="left" vertical="center" wrapText="1"/>
    </xf>
    <xf numFmtId="0" fontId="47" fillId="0" borderId="52" xfId="80" applyFont="1" applyBorder="1" applyAlignment="1">
      <alignment horizontal="left" vertical="center" wrapText="1"/>
    </xf>
    <xf numFmtId="0" fontId="47" fillId="0" borderId="85" xfId="80" applyFont="1" applyBorder="1" applyAlignment="1">
      <alignment horizontal="left" vertical="center" wrapText="1"/>
    </xf>
    <xf numFmtId="0" fontId="47" fillId="0" borderId="16" xfId="80" applyFont="1" applyBorder="1" applyAlignment="1">
      <alignment horizontal="left" vertical="center" wrapText="1"/>
    </xf>
    <xf numFmtId="0" fontId="47" fillId="0" borderId="0" xfId="80" applyFont="1" applyAlignment="1">
      <alignment horizontal="left" vertical="center" wrapText="1"/>
    </xf>
    <xf numFmtId="0" fontId="47" fillId="0" borderId="12" xfId="80" applyFont="1" applyBorder="1" applyAlignment="1">
      <alignment horizontal="left" vertical="center" wrapText="1"/>
    </xf>
    <xf numFmtId="49" fontId="47" fillId="0" borderId="8" xfId="80" applyNumberFormat="1" applyFont="1" applyBorder="1" applyAlignment="1">
      <alignment horizontal="center" vertical="center"/>
    </xf>
    <xf numFmtId="49" fontId="47" fillId="0" borderId="7" xfId="80" applyNumberFormat="1" applyFont="1" applyBorder="1" applyAlignment="1">
      <alignment horizontal="center" vertical="center"/>
    </xf>
    <xf numFmtId="49" fontId="47" fillId="0" borderId="6" xfId="80" applyNumberFormat="1" applyFont="1" applyBorder="1" applyAlignment="1">
      <alignment horizontal="center" vertical="center"/>
    </xf>
    <xf numFmtId="0" fontId="47" fillId="0" borderId="8" xfId="80" applyFont="1" applyBorder="1" applyAlignment="1">
      <alignment horizontal="center" vertical="center" shrinkToFit="1"/>
    </xf>
    <xf numFmtId="0" fontId="47" fillId="0" borderId="7" xfId="80" applyFont="1" applyBorder="1" applyAlignment="1">
      <alignment horizontal="center" vertical="center" shrinkToFit="1"/>
    </xf>
    <xf numFmtId="0" fontId="47" fillId="0" borderId="6" xfId="80" applyFont="1" applyBorder="1" applyAlignment="1">
      <alignment horizontal="center" vertical="center" shrinkToFit="1"/>
    </xf>
    <xf numFmtId="0" fontId="47" fillId="0" borderId="25" xfId="80" applyFont="1" applyBorder="1" applyAlignment="1">
      <alignment horizontal="center" vertical="center"/>
    </xf>
    <xf numFmtId="0" fontId="47" fillId="0" borderId="61" xfId="80" applyFont="1" applyBorder="1" applyAlignment="1">
      <alignment horizontal="left" vertical="center" wrapText="1"/>
    </xf>
    <xf numFmtId="0" fontId="47" fillId="0" borderId="47" xfId="80" applyFont="1" applyBorder="1" applyAlignment="1">
      <alignment horizontal="left" vertical="center" wrapText="1"/>
    </xf>
    <xf numFmtId="0" fontId="47" fillId="0" borderId="128" xfId="80" applyFont="1" applyBorder="1" applyAlignment="1">
      <alignment horizontal="left" vertical="center" wrapText="1"/>
    </xf>
    <xf numFmtId="0" fontId="65" fillId="0" borderId="0" xfId="80" applyFont="1" applyAlignment="1">
      <alignment horizontal="right" vertical="center"/>
    </xf>
    <xf numFmtId="0" fontId="65" fillId="0" borderId="33" xfId="80" applyFont="1" applyBorder="1" applyAlignment="1">
      <alignment horizontal="right" vertical="center"/>
    </xf>
    <xf numFmtId="0" fontId="47" fillId="0" borderId="16" xfId="80" applyFont="1" applyBorder="1" applyAlignment="1">
      <alignment horizontal="left" vertical="center"/>
    </xf>
    <xf numFmtId="0" fontId="47" fillId="0" borderId="0" xfId="80" applyFont="1" applyAlignment="1">
      <alignment horizontal="left" vertical="center"/>
    </xf>
    <xf numFmtId="0" fontId="47" fillId="0" borderId="33" xfId="80" applyFont="1" applyBorder="1" applyAlignment="1">
      <alignment horizontal="left" vertical="center"/>
    </xf>
    <xf numFmtId="0" fontId="47" fillId="0" borderId="0" xfId="80" applyFont="1" applyAlignment="1">
      <alignment vertical="center" wrapText="1"/>
    </xf>
    <xf numFmtId="0" fontId="47" fillId="0" borderId="12" xfId="80" applyFont="1" applyBorder="1" applyAlignment="1">
      <alignment vertical="center" wrapText="1"/>
    </xf>
    <xf numFmtId="0" fontId="47" fillId="0" borderId="13" xfId="80" applyFont="1" applyBorder="1" applyAlignment="1">
      <alignment vertical="center" wrapText="1"/>
    </xf>
    <xf numFmtId="0" fontId="47" fillId="0" borderId="15" xfId="80" applyFont="1" applyBorder="1" applyAlignment="1">
      <alignment vertical="center" wrapText="1"/>
    </xf>
    <xf numFmtId="0" fontId="47" fillId="0" borderId="16" xfId="80" applyFont="1" applyBorder="1" applyAlignment="1">
      <alignment horizontal="center" vertical="center"/>
    </xf>
    <xf numFmtId="0" fontId="47" fillId="0" borderId="33" xfId="80" applyFont="1" applyBorder="1" applyAlignment="1">
      <alignment horizontal="center" vertical="center"/>
    </xf>
    <xf numFmtId="0" fontId="47" fillId="0" borderId="17" xfId="80" applyFont="1" applyBorder="1" applyAlignment="1">
      <alignment horizontal="center" vertical="center"/>
    </xf>
    <xf numFmtId="0" fontId="47" fillId="0" borderId="11" xfId="80" applyFont="1" applyBorder="1" applyAlignment="1">
      <alignment horizontal="center" vertical="center"/>
    </xf>
    <xf numFmtId="0" fontId="47" fillId="0" borderId="30" xfId="80" applyFont="1" applyBorder="1" applyAlignment="1">
      <alignment horizontal="center" vertical="center"/>
    </xf>
    <xf numFmtId="0" fontId="47" fillId="0" borderId="17" xfId="80" applyFont="1" applyBorder="1" applyAlignment="1">
      <alignment horizontal="right" vertical="center"/>
    </xf>
    <xf numFmtId="0" fontId="47" fillId="0" borderId="11" xfId="80" applyFont="1" applyBorder="1" applyAlignment="1">
      <alignment horizontal="right" vertical="center"/>
    </xf>
    <xf numFmtId="0" fontId="47" fillId="0" borderId="14" xfId="80" applyFont="1" applyBorder="1" applyAlignment="1">
      <alignment horizontal="right" vertical="center"/>
    </xf>
    <xf numFmtId="0" fontId="47" fillId="0" borderId="13" xfId="80" applyFont="1" applyBorder="1" applyAlignment="1">
      <alignment horizontal="right" vertical="center"/>
    </xf>
    <xf numFmtId="0" fontId="47" fillId="0" borderId="11" xfId="80" applyFont="1" applyBorder="1" applyAlignment="1">
      <alignment horizontal="left" vertical="center" wrapText="1"/>
    </xf>
    <xf numFmtId="0" fontId="47" fillId="0" borderId="10" xfId="80" applyFont="1" applyBorder="1" applyAlignment="1">
      <alignment horizontal="left" vertical="center" wrapText="1"/>
    </xf>
    <xf numFmtId="0" fontId="47" fillId="0" borderId="13" xfId="80" applyFont="1" applyBorder="1" applyAlignment="1">
      <alignment horizontal="left" vertical="center" wrapText="1"/>
    </xf>
    <xf numFmtId="0" fontId="47" fillId="0" borderId="15" xfId="80" applyFont="1" applyBorder="1" applyAlignment="1">
      <alignment horizontal="left" vertical="center" wrapText="1"/>
    </xf>
    <xf numFmtId="0" fontId="57" fillId="0" borderId="0" xfId="80" applyFont="1" applyAlignment="1">
      <alignment horizontal="center" vertical="center"/>
    </xf>
    <xf numFmtId="0" fontId="66" fillId="0" borderId="0" xfId="80" applyFont="1" applyAlignment="1">
      <alignment horizontal="right" vertical="center"/>
    </xf>
    <xf numFmtId="0" fontId="154" fillId="0" borderId="0" xfId="80" applyFont="1" applyAlignment="1">
      <alignment horizontal="right" vertical="center"/>
    </xf>
    <xf numFmtId="0" fontId="154" fillId="0" borderId="33" xfId="80" applyFont="1" applyBorder="1" applyAlignment="1">
      <alignment horizontal="right" vertical="center"/>
    </xf>
    <xf numFmtId="0" fontId="150" fillId="0" borderId="0" xfId="80" applyFont="1" applyAlignment="1">
      <alignment horizontal="left" vertical="center"/>
    </xf>
    <xf numFmtId="0" fontId="154" fillId="0" borderId="47" xfId="80" applyFont="1" applyBorder="1" applyAlignment="1">
      <alignment horizontal="right" vertical="center"/>
    </xf>
    <xf numFmtId="0" fontId="154" fillId="0" borderId="62" xfId="80" applyFont="1" applyBorder="1" applyAlignment="1">
      <alignment horizontal="right" vertical="center"/>
    </xf>
    <xf numFmtId="0" fontId="150" fillId="0" borderId="0" xfId="80" applyFont="1" applyAlignment="1">
      <alignment horizontal="right" vertical="center"/>
    </xf>
    <xf numFmtId="0" fontId="150" fillId="0" borderId="0" xfId="80" applyFont="1" applyAlignment="1">
      <alignment horizontal="left" vertical="center" wrapText="1"/>
    </xf>
    <xf numFmtId="0" fontId="47" fillId="0" borderId="33" xfId="80" applyFont="1" applyBorder="1" applyAlignment="1">
      <alignment vertical="center" wrapText="1"/>
    </xf>
    <xf numFmtId="0" fontId="47" fillId="0" borderId="32" xfId="80" applyFont="1" applyBorder="1" applyAlignment="1">
      <alignment horizontal="left" vertical="center" wrapText="1"/>
    </xf>
    <xf numFmtId="0" fontId="47" fillId="0" borderId="87" xfId="80" applyFont="1" applyBorder="1" applyAlignment="1">
      <alignment vertical="center" shrinkToFit="1"/>
    </xf>
    <xf numFmtId="0" fontId="65" fillId="0" borderId="14" xfId="80" applyFont="1" applyBorder="1" applyAlignment="1">
      <alignment horizontal="right" vertical="center"/>
    </xf>
    <xf numFmtId="0" fontId="65" fillId="0" borderId="13" xfId="80" applyFont="1" applyBorder="1" applyAlignment="1">
      <alignment horizontal="right" vertical="center"/>
    </xf>
    <xf numFmtId="0" fontId="65" fillId="0" borderId="32" xfId="80" applyFont="1" applyBorder="1" applyAlignment="1">
      <alignment horizontal="right" vertical="center"/>
    </xf>
    <xf numFmtId="0" fontId="47" fillId="0" borderId="52" xfId="80" applyFont="1" applyBorder="1" applyAlignment="1">
      <alignment horizontal="right" vertical="center" wrapText="1"/>
    </xf>
    <xf numFmtId="0" fontId="7" fillId="0" borderId="52" xfId="80" applyBorder="1" applyAlignment="1">
      <alignment horizontal="right" vertical="center"/>
    </xf>
    <xf numFmtId="0" fontId="100" fillId="0" borderId="0" xfId="0" applyFont="1" applyAlignment="1">
      <alignment horizontal="center" vertical="center"/>
    </xf>
    <xf numFmtId="0" fontId="101" fillId="0" borderId="0" xfId="0" applyFont="1" applyAlignment="1">
      <alignment horizontal="center" vertical="center" wrapText="1"/>
    </xf>
    <xf numFmtId="0" fontId="101" fillId="0" borderId="2" xfId="0" applyFont="1" applyBorder="1" applyAlignment="1">
      <alignment horizontal="center" vertical="center" wrapText="1"/>
    </xf>
    <xf numFmtId="0" fontId="101" fillId="0" borderId="2" xfId="0" applyFont="1" applyBorder="1" applyAlignment="1">
      <alignment vertical="center" wrapText="1"/>
    </xf>
    <xf numFmtId="0" fontId="101" fillId="0" borderId="21" xfId="0" applyFont="1" applyBorder="1" applyAlignment="1">
      <alignment vertical="center" wrapText="1"/>
    </xf>
    <xf numFmtId="0" fontId="101" fillId="0" borderId="9" xfId="0" applyFont="1" applyBorder="1" applyAlignment="1">
      <alignment vertical="center" wrapText="1"/>
    </xf>
    <xf numFmtId="0" fontId="101" fillId="0" borderId="1" xfId="0" applyFont="1" applyBorder="1" applyAlignment="1">
      <alignment vertical="center" wrapText="1"/>
    </xf>
    <xf numFmtId="0" fontId="101" fillId="0" borderId="2" xfId="0" applyFont="1" applyBorder="1" applyAlignment="1">
      <alignment horizontal="center" vertical="center" shrinkToFit="1"/>
    </xf>
    <xf numFmtId="0" fontId="101" fillId="31" borderId="2" xfId="0" applyFont="1" applyFill="1" applyBorder="1" applyAlignment="1">
      <alignment horizontal="center" vertical="center" shrinkToFit="1"/>
    </xf>
    <xf numFmtId="0" fontId="101" fillId="0" borderId="0" xfId="0" applyFont="1">
      <alignment vertical="center"/>
    </xf>
    <xf numFmtId="179" fontId="101" fillId="0" borderId="2" xfId="0" applyNumberFormat="1" applyFont="1" applyBorder="1" applyAlignment="1">
      <alignment horizontal="center" vertical="center"/>
    </xf>
    <xf numFmtId="0" fontId="101" fillId="0" borderId="2" xfId="0" applyFont="1" applyBorder="1" applyAlignment="1">
      <alignment vertical="center" shrinkToFit="1"/>
    </xf>
    <xf numFmtId="0" fontId="56" fillId="0" borderId="8" xfId="81" applyFont="1" applyBorder="1" applyAlignment="1">
      <alignment horizontal="center" vertical="center"/>
    </xf>
    <xf numFmtId="0" fontId="56" fillId="0" borderId="7" xfId="81" applyFont="1" applyBorder="1" applyAlignment="1">
      <alignment horizontal="center" vertical="center"/>
    </xf>
    <xf numFmtId="0" fontId="56" fillId="0" borderId="6" xfId="81" applyFont="1" applyBorder="1" applyAlignment="1">
      <alignment horizontal="center" vertical="center"/>
    </xf>
    <xf numFmtId="0" fontId="160" fillId="44" borderId="8" xfId="81" applyFont="1" applyFill="1" applyBorder="1">
      <alignment vertical="center"/>
    </xf>
    <xf numFmtId="0" fontId="160" fillId="44" borderId="7" xfId="81" applyFont="1" applyFill="1" applyBorder="1">
      <alignment vertical="center"/>
    </xf>
    <xf numFmtId="0" fontId="160" fillId="44" borderId="6" xfId="81" applyFont="1" applyFill="1" applyBorder="1">
      <alignment vertical="center"/>
    </xf>
    <xf numFmtId="0" fontId="80" fillId="0" borderId="0" xfId="81" applyFont="1" applyAlignment="1">
      <alignment horizontal="center" vertical="center" wrapText="1"/>
    </xf>
    <xf numFmtId="0" fontId="80" fillId="0" borderId="0" xfId="81" applyFont="1" applyAlignment="1">
      <alignment horizontal="center" vertical="center"/>
    </xf>
    <xf numFmtId="179" fontId="80" fillId="0" borderId="0" xfId="81" applyNumberFormat="1" applyFont="1" applyAlignment="1">
      <alignment horizontal="right" vertical="center"/>
    </xf>
    <xf numFmtId="0" fontId="80" fillId="0" borderId="0" xfId="81" applyFont="1" applyAlignment="1">
      <alignment horizontal="distributed" vertical="center"/>
    </xf>
    <xf numFmtId="0" fontId="56" fillId="0" borderId="0" xfId="81" applyFont="1" applyAlignment="1">
      <alignment horizontal="left" vertical="center" wrapText="1"/>
    </xf>
    <xf numFmtId="0" fontId="80" fillId="0" borderId="199" xfId="81" applyFont="1" applyBorder="1" applyAlignment="1">
      <alignment horizontal="left" vertical="center"/>
    </xf>
    <xf numFmtId="0" fontId="80" fillId="0" borderId="200" xfId="81" applyFont="1" applyBorder="1" applyAlignment="1">
      <alignment horizontal="left" vertical="center"/>
    </xf>
    <xf numFmtId="0" fontId="80" fillId="0" borderId="201" xfId="81" applyFont="1" applyBorder="1" applyAlignment="1">
      <alignment horizontal="left" vertical="center"/>
    </xf>
    <xf numFmtId="0" fontId="80" fillId="0" borderId="202" xfId="81" applyFont="1" applyBorder="1" applyAlignment="1">
      <alignment horizontal="center" vertical="center"/>
    </xf>
    <xf numFmtId="0" fontId="80" fillId="0" borderId="203" xfId="81" applyFont="1" applyBorder="1" applyAlignment="1">
      <alignment horizontal="center" vertical="center"/>
    </xf>
    <xf numFmtId="49" fontId="80" fillId="0" borderId="2" xfId="81" applyNumberFormat="1" applyFont="1" applyBorder="1" applyAlignment="1">
      <alignment horizontal="center" vertical="center"/>
    </xf>
    <xf numFmtId="49" fontId="80" fillId="0" borderId="8" xfId="81" applyNumberFormat="1" applyFont="1" applyBorder="1" applyAlignment="1">
      <alignment horizontal="center" vertical="center"/>
    </xf>
    <xf numFmtId="0" fontId="7" fillId="0" borderId="189" xfId="81" applyBorder="1" applyAlignment="1">
      <alignment horizontal="center" vertical="center"/>
    </xf>
    <xf numFmtId="0" fontId="7" fillId="0" borderId="2" xfId="81" applyBorder="1" applyAlignment="1">
      <alignment horizontal="center" vertical="center"/>
    </xf>
    <xf numFmtId="0" fontId="80" fillId="0" borderId="2" xfId="81" applyFont="1" applyBorder="1" applyAlignment="1">
      <alignment horizontal="left" vertical="center"/>
    </xf>
    <xf numFmtId="0" fontId="80" fillId="0" borderId="0" xfId="81" applyFont="1" applyAlignment="1">
      <alignment horizontal="left" vertical="center" shrinkToFit="1"/>
    </xf>
    <xf numFmtId="0" fontId="80" fillId="0" borderId="0" xfId="81" applyFont="1" applyAlignment="1">
      <alignment vertical="center" shrinkToFit="1"/>
    </xf>
    <xf numFmtId="0" fontId="80" fillId="0" borderId="0" xfId="81" applyFont="1" applyAlignment="1">
      <alignment horizontal="left" vertical="center"/>
    </xf>
    <xf numFmtId="0" fontId="56" fillId="0" borderId="17" xfId="81" applyFont="1" applyBorder="1" applyAlignment="1">
      <alignment horizontal="center" vertical="center"/>
    </xf>
    <xf numFmtId="0" fontId="56" fillId="0" borderId="11" xfId="81" applyFont="1" applyBorder="1" applyAlignment="1">
      <alignment horizontal="center" vertical="center"/>
    </xf>
    <xf numFmtId="0" fontId="80" fillId="0" borderId="207" xfId="81" applyFont="1" applyBorder="1" applyAlignment="1">
      <alignment horizontal="center" vertical="center"/>
    </xf>
    <xf numFmtId="0" fontId="80" fillId="0" borderId="208" xfId="81" applyFont="1" applyBorder="1" applyAlignment="1">
      <alignment horizontal="center" vertical="center"/>
    </xf>
    <xf numFmtId="0" fontId="80" fillId="0" borderId="208" xfId="81" applyFont="1" applyBorder="1" applyAlignment="1">
      <alignment vertical="center" shrinkToFit="1"/>
    </xf>
    <xf numFmtId="0" fontId="56" fillId="0" borderId="223" xfId="81" applyFont="1" applyBorder="1" applyAlignment="1">
      <alignment horizontal="center" vertical="center"/>
    </xf>
    <xf numFmtId="0" fontId="56" fillId="0" borderId="224" xfId="81" applyFont="1" applyBorder="1" applyAlignment="1">
      <alignment horizontal="center" vertical="center"/>
    </xf>
    <xf numFmtId="0" fontId="56" fillId="0" borderId="225" xfId="81" applyFont="1" applyBorder="1" applyAlignment="1">
      <alignment horizontal="center" vertical="center"/>
    </xf>
    <xf numFmtId="0" fontId="80" fillId="0" borderId="208" xfId="81" applyFont="1" applyBorder="1" applyAlignment="1">
      <alignment horizontal="center" vertical="center" shrinkToFit="1"/>
    </xf>
    <xf numFmtId="0" fontId="56" fillId="0" borderId="226" xfId="81" applyFont="1" applyBorder="1" applyAlignment="1">
      <alignment horizontal="center" vertical="center"/>
    </xf>
    <xf numFmtId="0" fontId="80" fillId="0" borderId="216" xfId="81" applyFont="1" applyBorder="1" applyAlignment="1">
      <alignment horizontal="center" vertical="center"/>
    </xf>
    <xf numFmtId="0" fontId="7" fillId="0" borderId="217" xfId="81" applyBorder="1" applyAlignment="1">
      <alignment horizontal="center" vertical="center"/>
    </xf>
    <xf numFmtId="0" fontId="80" fillId="0" borderId="217" xfId="81" applyFont="1" applyBorder="1">
      <alignment vertical="center"/>
    </xf>
    <xf numFmtId="0" fontId="80" fillId="0" borderId="218" xfId="81" applyFont="1" applyBorder="1">
      <alignment vertical="center"/>
    </xf>
    <xf numFmtId="0" fontId="80" fillId="0" borderId="204" xfId="81" applyFont="1" applyBorder="1" applyAlignment="1">
      <alignment vertical="center" textRotation="255" wrapText="1"/>
    </xf>
    <xf numFmtId="0" fontId="80" fillId="0" borderId="202" xfId="81" applyFont="1" applyBorder="1" applyAlignment="1">
      <alignment vertical="center" textRotation="255" wrapText="1"/>
    </xf>
    <xf numFmtId="0" fontId="80" fillId="0" borderId="203" xfId="81" applyFont="1" applyBorder="1" applyAlignment="1">
      <alignment vertical="center" textRotation="255" wrapText="1"/>
    </xf>
    <xf numFmtId="0" fontId="56" fillId="0" borderId="205" xfId="81" applyFont="1" applyBorder="1" applyAlignment="1">
      <alignment horizontal="center" vertical="center"/>
    </xf>
    <xf numFmtId="0" fontId="14" fillId="0" borderId="205" xfId="81" applyFont="1" applyBorder="1" applyAlignment="1">
      <alignment horizontal="center" vertical="center"/>
    </xf>
    <xf numFmtId="0" fontId="80" fillId="0" borderId="205" xfId="81" applyFont="1" applyBorder="1" applyAlignment="1">
      <alignment horizontal="left" vertical="center" shrinkToFit="1"/>
    </xf>
    <xf numFmtId="0" fontId="80" fillId="0" borderId="206" xfId="81" applyFont="1" applyBorder="1" applyAlignment="1">
      <alignment horizontal="center" vertical="center"/>
    </xf>
    <xf numFmtId="0" fontId="7" fillId="0" borderId="206" xfId="81" applyBorder="1" applyAlignment="1">
      <alignment horizontal="center" vertical="center"/>
    </xf>
    <xf numFmtId="0" fontId="80" fillId="0" borderId="206" xfId="81" applyFont="1" applyBorder="1" applyAlignment="1">
      <alignment horizontal="left" vertical="center" shrinkToFit="1"/>
    </xf>
    <xf numFmtId="0" fontId="80" fillId="0" borderId="207" xfId="81" applyFont="1" applyBorder="1" applyAlignment="1">
      <alignment horizontal="center" vertical="center" wrapText="1"/>
    </xf>
    <xf numFmtId="0" fontId="80" fillId="0" borderId="208" xfId="81" applyFont="1" applyBorder="1" applyAlignment="1">
      <alignment horizontal="center" vertical="center" wrapText="1"/>
    </xf>
    <xf numFmtId="0" fontId="80" fillId="0" borderId="209" xfId="81" applyFont="1" applyBorder="1" applyAlignment="1">
      <alignment horizontal="center" vertical="center" wrapText="1"/>
    </xf>
    <xf numFmtId="0" fontId="80" fillId="0" borderId="210" xfId="81" applyFont="1" applyBorder="1" applyAlignment="1">
      <alignment horizontal="center" vertical="center" wrapText="1"/>
    </xf>
    <xf numFmtId="0" fontId="80" fillId="0" borderId="211" xfId="81" applyFont="1" applyBorder="1" applyAlignment="1">
      <alignment horizontal="center" vertical="center" wrapText="1"/>
    </xf>
    <xf numFmtId="0" fontId="80" fillId="0" borderId="212" xfId="81" applyFont="1" applyBorder="1" applyAlignment="1">
      <alignment horizontal="center" vertical="center" wrapText="1"/>
    </xf>
    <xf numFmtId="0" fontId="80" fillId="0" borderId="216" xfId="81" applyFont="1" applyBorder="1" applyAlignment="1">
      <alignment horizontal="center" vertical="center" wrapText="1"/>
    </xf>
    <xf numFmtId="0" fontId="80" fillId="0" borderId="217" xfId="81" applyFont="1" applyBorder="1" applyAlignment="1">
      <alignment horizontal="center" vertical="center" wrapText="1"/>
    </xf>
    <xf numFmtId="0" fontId="80" fillId="0" borderId="218" xfId="81" applyFont="1" applyBorder="1" applyAlignment="1">
      <alignment horizontal="center" vertical="center" wrapText="1"/>
    </xf>
    <xf numFmtId="0" fontId="56" fillId="0" borderId="17" xfId="81" applyFont="1" applyBorder="1" applyAlignment="1">
      <alignment horizontal="left" vertical="center"/>
    </xf>
    <xf numFmtId="0" fontId="56" fillId="0" borderId="11" xfId="81" applyFont="1" applyBorder="1" applyAlignment="1">
      <alignment horizontal="left" vertical="center"/>
    </xf>
    <xf numFmtId="0" fontId="56" fillId="0" borderId="10" xfId="81" applyFont="1" applyBorder="1" applyAlignment="1">
      <alignment horizontal="left" vertical="center"/>
    </xf>
    <xf numFmtId="0" fontId="56" fillId="0" borderId="16" xfId="81" applyFont="1" applyBorder="1" applyAlignment="1">
      <alignment horizontal="left" vertical="center" wrapText="1"/>
    </xf>
    <xf numFmtId="0" fontId="56" fillId="0" borderId="12" xfId="81" applyFont="1" applyBorder="1" applyAlignment="1">
      <alignment horizontal="left" vertical="center" wrapText="1"/>
    </xf>
    <xf numFmtId="0" fontId="56" fillId="0" borderId="213" xfId="81" applyFont="1" applyBorder="1" applyAlignment="1">
      <alignment horizontal="left" vertical="center" wrapText="1"/>
    </xf>
    <xf numFmtId="0" fontId="56" fillId="0" borderId="214" xfId="81" applyFont="1" applyBorder="1" applyAlignment="1">
      <alignment horizontal="left" vertical="center" wrapText="1"/>
    </xf>
    <xf numFmtId="0" fontId="56" fillId="0" borderId="215" xfId="81" applyFont="1" applyBorder="1" applyAlignment="1">
      <alignment horizontal="left" vertical="center" wrapText="1"/>
    </xf>
    <xf numFmtId="0" fontId="56" fillId="0" borderId="219" xfId="81" applyFont="1" applyBorder="1" applyAlignment="1">
      <alignment horizontal="center" vertical="center"/>
    </xf>
    <xf numFmtId="0" fontId="80" fillId="0" borderId="220" xfId="81" applyFont="1" applyBorder="1" applyAlignment="1">
      <alignment horizontal="left" vertical="center" shrinkToFit="1"/>
    </xf>
    <xf numFmtId="0" fontId="80" fillId="0" borderId="221" xfId="81" applyFont="1" applyBorder="1" applyAlignment="1">
      <alignment horizontal="left" vertical="center" shrinkToFit="1"/>
    </xf>
    <xf numFmtId="0" fontId="80" fillId="0" borderId="222" xfId="81" applyFont="1" applyBorder="1" applyAlignment="1">
      <alignment horizontal="left" vertical="center" shrinkToFit="1"/>
    </xf>
    <xf numFmtId="0" fontId="56" fillId="0" borderId="226" xfId="81" applyFont="1" applyBorder="1" applyAlignment="1">
      <alignment horizontal="left" vertical="center" shrinkToFit="1"/>
    </xf>
    <xf numFmtId="0" fontId="56" fillId="0" borderId="231" xfId="81" applyFont="1" applyBorder="1" applyAlignment="1">
      <alignment horizontal="left" vertical="center" shrinkToFit="1"/>
    </xf>
    <xf numFmtId="0" fontId="80" fillId="0" borderId="228" xfId="81" applyFont="1" applyBorder="1" applyAlignment="1">
      <alignment horizontal="center" vertical="center" shrinkToFit="1"/>
    </xf>
    <xf numFmtId="0" fontId="7" fillId="0" borderId="208" xfId="81" applyBorder="1" applyAlignment="1">
      <alignment horizontal="center" vertical="center"/>
    </xf>
    <xf numFmtId="0" fontId="7" fillId="0" borderId="223" xfId="81" applyBorder="1" applyAlignment="1">
      <alignment horizontal="center" vertical="center"/>
    </xf>
    <xf numFmtId="0" fontId="7" fillId="0" borderId="210" xfId="81" applyBorder="1" applyAlignment="1">
      <alignment horizontal="center" vertical="center"/>
    </xf>
    <xf numFmtId="0" fontId="7" fillId="0" borderId="211" xfId="81" applyBorder="1" applyAlignment="1">
      <alignment horizontal="center" vertical="center"/>
    </xf>
    <xf numFmtId="0" fontId="7" fillId="0" borderId="233" xfId="81" applyBorder="1" applyAlignment="1">
      <alignment horizontal="center" vertical="center"/>
    </xf>
    <xf numFmtId="0" fontId="7" fillId="0" borderId="216" xfId="81" applyBorder="1" applyAlignment="1">
      <alignment horizontal="center" vertical="center"/>
    </xf>
    <xf numFmtId="0" fontId="7" fillId="0" borderId="229" xfId="81" applyBorder="1" applyAlignment="1">
      <alignment horizontal="center" vertical="center"/>
    </xf>
    <xf numFmtId="0" fontId="56" fillId="0" borderId="232" xfId="81" applyFont="1" applyBorder="1" applyAlignment="1">
      <alignment horizontal="left" vertical="center"/>
    </xf>
    <xf numFmtId="0" fontId="56" fillId="0" borderId="195" xfId="81" applyFont="1" applyBorder="1" applyAlignment="1">
      <alignment horizontal="left" vertical="center" wrapText="1"/>
    </xf>
    <xf numFmtId="0" fontId="56" fillId="0" borderId="234" xfId="81" applyFont="1" applyBorder="1" applyAlignment="1">
      <alignment horizontal="left" vertical="center" wrapText="1"/>
    </xf>
    <xf numFmtId="0" fontId="56" fillId="0" borderId="235" xfId="81" applyFont="1" applyBorder="1" applyAlignment="1">
      <alignment horizontal="center" vertical="center"/>
    </xf>
    <xf numFmtId="0" fontId="80" fillId="0" borderId="220" xfId="81" applyFont="1" applyBorder="1" applyAlignment="1">
      <alignment horizontal="left" vertical="center"/>
    </xf>
    <xf numFmtId="0" fontId="80" fillId="0" borderId="221" xfId="81" applyFont="1" applyBorder="1" applyAlignment="1">
      <alignment horizontal="left" vertical="center"/>
    </xf>
    <xf numFmtId="0" fontId="80" fillId="0" borderId="236" xfId="81" applyFont="1" applyBorder="1" applyAlignment="1">
      <alignment horizontal="left" vertical="center"/>
    </xf>
    <xf numFmtId="0" fontId="56" fillId="0" borderId="223" xfId="81" applyFont="1" applyBorder="1" applyAlignment="1">
      <alignment horizontal="center" vertical="center" wrapText="1"/>
    </xf>
    <xf numFmtId="0" fontId="56" fillId="0" borderId="224" xfId="81" applyFont="1" applyBorder="1" applyAlignment="1">
      <alignment horizontal="center" vertical="center" wrapText="1"/>
    </xf>
    <xf numFmtId="0" fontId="56" fillId="0" borderId="229" xfId="81" applyFont="1" applyBorder="1" applyAlignment="1">
      <alignment horizontal="center" vertical="center" wrapText="1"/>
    </xf>
    <xf numFmtId="0" fontId="56" fillId="0" borderId="230" xfId="81" applyFont="1" applyBorder="1" applyAlignment="1">
      <alignment horizontal="center" vertical="center" wrapText="1"/>
    </xf>
    <xf numFmtId="0" fontId="56" fillId="0" borderId="224" xfId="81" applyFont="1" applyBorder="1" applyAlignment="1">
      <alignment horizontal="left" vertical="center" wrapText="1"/>
    </xf>
    <xf numFmtId="0" fontId="56" fillId="0" borderId="230" xfId="81" applyFont="1" applyBorder="1" applyAlignment="1">
      <alignment horizontal="left" vertical="center" wrapText="1"/>
    </xf>
    <xf numFmtId="0" fontId="56" fillId="0" borderId="208" xfId="81" applyFont="1" applyBorder="1" applyAlignment="1">
      <alignment horizontal="center" vertical="center" textRotation="255" wrapText="1"/>
    </xf>
    <xf numFmtId="0" fontId="56" fillId="0" borderId="217" xfId="81" applyFont="1" applyBorder="1" applyAlignment="1">
      <alignment horizontal="center" vertical="center" textRotation="255" wrapText="1"/>
    </xf>
    <xf numFmtId="0" fontId="80" fillId="0" borderId="217" xfId="81" applyFont="1" applyBorder="1" applyAlignment="1">
      <alignment horizontal="center" vertical="center" shrinkToFit="1"/>
    </xf>
    <xf numFmtId="0" fontId="80" fillId="0" borderId="227" xfId="81" applyFont="1" applyBorder="1" applyAlignment="1">
      <alignment horizontal="center" vertical="center" shrinkToFit="1"/>
    </xf>
    <xf numFmtId="0" fontId="56" fillId="0" borderId="208" xfId="81" applyFont="1" applyBorder="1" applyAlignment="1">
      <alignment horizontal="center" vertical="center" wrapText="1"/>
    </xf>
    <xf numFmtId="0" fontId="56" fillId="0" borderId="217" xfId="81" applyFont="1" applyBorder="1" applyAlignment="1">
      <alignment horizontal="center" vertical="center" wrapText="1"/>
    </xf>
    <xf numFmtId="181" fontId="80" fillId="0" borderId="249" xfId="81" applyNumberFormat="1" applyFont="1" applyBorder="1" applyAlignment="1">
      <alignment horizontal="left" vertical="center"/>
    </xf>
    <xf numFmtId="181" fontId="7" fillId="0" borderId="9" xfId="81" applyNumberFormat="1" applyBorder="1" applyAlignment="1">
      <alignment horizontal="left" vertical="center"/>
    </xf>
    <xf numFmtId="0" fontId="80" fillId="0" borderId="9" xfId="81" applyFont="1" applyBorder="1" applyAlignment="1">
      <alignment horizontal="left" vertical="center"/>
    </xf>
    <xf numFmtId="0" fontId="7" fillId="0" borderId="9" xfId="81" applyBorder="1" applyAlignment="1">
      <alignment horizontal="left" vertical="center"/>
    </xf>
    <xf numFmtId="0" fontId="7" fillId="0" borderId="247" xfId="81" applyBorder="1" applyAlignment="1">
      <alignment horizontal="left" vertical="center"/>
    </xf>
    <xf numFmtId="0" fontId="7" fillId="0" borderId="248" xfId="81" applyBorder="1" applyAlignment="1">
      <alignment horizontal="left" vertical="center"/>
    </xf>
    <xf numFmtId="0" fontId="7" fillId="0" borderId="250" xfId="81" applyBorder="1" applyAlignment="1">
      <alignment horizontal="left" vertical="center"/>
    </xf>
    <xf numFmtId="0" fontId="56" fillId="0" borderId="237" xfId="81" applyFont="1" applyBorder="1" applyAlignment="1">
      <alignment vertical="center" wrapText="1"/>
    </xf>
    <xf numFmtId="0" fontId="56" fillId="0" borderId="238" xfId="81" applyFont="1" applyBorder="1">
      <alignment vertical="center"/>
    </xf>
    <xf numFmtId="0" fontId="56" fillId="0" borderId="239" xfId="81" applyFont="1" applyBorder="1">
      <alignment vertical="center"/>
    </xf>
    <xf numFmtId="0" fontId="56" fillId="0" borderId="237" xfId="81" applyFont="1" applyBorder="1">
      <alignment vertical="center"/>
    </xf>
    <xf numFmtId="0" fontId="56" fillId="0" borderId="211" xfId="81" applyFont="1" applyBorder="1">
      <alignment vertical="center"/>
    </xf>
    <xf numFmtId="0" fontId="56" fillId="0" borderId="233" xfId="81" applyFont="1" applyBorder="1">
      <alignment vertical="center"/>
    </xf>
    <xf numFmtId="0" fontId="56" fillId="0" borderId="251" xfId="81" applyFont="1" applyBorder="1">
      <alignment vertical="center"/>
    </xf>
    <xf numFmtId="0" fontId="56" fillId="0" borderId="243" xfId="81" applyFont="1" applyBorder="1">
      <alignment vertical="center"/>
    </xf>
    <xf numFmtId="0" fontId="56" fillId="0" borderId="252" xfId="81" applyFont="1" applyBorder="1">
      <alignment vertical="center"/>
    </xf>
    <xf numFmtId="0" fontId="80" fillId="0" borderId="209" xfId="81" applyFont="1" applyBorder="1" applyAlignment="1">
      <alignment horizontal="center" vertical="center" shrinkToFit="1"/>
    </xf>
    <xf numFmtId="0" fontId="80" fillId="0" borderId="240" xfId="81" applyFont="1" applyBorder="1" applyAlignment="1">
      <alignment horizontal="center" vertical="center" shrinkToFit="1"/>
    </xf>
    <xf numFmtId="0" fontId="80" fillId="0" borderId="240" xfId="81" applyFont="1" applyBorder="1" applyAlignment="1">
      <alignment horizontal="center" vertical="center" wrapText="1"/>
    </xf>
    <xf numFmtId="0" fontId="80" fillId="0" borderId="223" xfId="81" applyFont="1" applyBorder="1" applyAlignment="1">
      <alignment horizontal="center" vertical="center" readingOrder="1"/>
    </xf>
    <xf numFmtId="0" fontId="80" fillId="0" borderId="224" xfId="81" applyFont="1" applyBorder="1" applyAlignment="1">
      <alignment horizontal="center" vertical="center" readingOrder="1"/>
    </xf>
    <xf numFmtId="0" fontId="80" fillId="0" borderId="241" xfId="81" applyFont="1" applyBorder="1" applyAlignment="1">
      <alignment horizontal="center" vertical="center" readingOrder="1"/>
    </xf>
    <xf numFmtId="0" fontId="80" fillId="0" borderId="242" xfId="81" applyFont="1" applyBorder="1" applyAlignment="1">
      <alignment horizontal="left" vertical="center"/>
    </xf>
    <xf numFmtId="0" fontId="7" fillId="0" borderId="243" xfId="81" applyBorder="1" applyAlignment="1">
      <alignment horizontal="left" vertical="center"/>
    </xf>
    <xf numFmtId="181" fontId="80" fillId="0" borderId="244" xfId="81" applyNumberFormat="1" applyFont="1" applyBorder="1" applyAlignment="1">
      <alignment horizontal="left" vertical="center"/>
    </xf>
    <xf numFmtId="181" fontId="7" fillId="0" borderId="245" xfId="81" applyNumberFormat="1" applyBorder="1" applyAlignment="1">
      <alignment horizontal="left" vertical="center"/>
    </xf>
    <xf numFmtId="0" fontId="80" fillId="0" borderId="245" xfId="81" applyFont="1" applyBorder="1" applyAlignment="1">
      <alignment horizontal="left" vertical="center"/>
    </xf>
    <xf numFmtId="0" fontId="7" fillId="0" borderId="245" xfId="81" applyBorder="1" applyAlignment="1">
      <alignment horizontal="left" vertical="center"/>
    </xf>
    <xf numFmtId="0" fontId="7" fillId="0" borderId="242" xfId="81" applyBorder="1" applyAlignment="1">
      <alignment horizontal="left" vertical="center"/>
    </xf>
    <xf numFmtId="0" fontId="7" fillId="0" borderId="246" xfId="81" applyBorder="1" applyAlignment="1">
      <alignment horizontal="left" vertical="center"/>
    </xf>
    <xf numFmtId="0" fontId="80" fillId="0" borderId="247" xfId="81" applyFont="1" applyBorder="1" applyAlignment="1">
      <alignment horizontal="left" vertical="center"/>
    </xf>
    <xf numFmtId="0" fontId="56" fillId="0" borderId="254" xfId="81" applyFont="1" applyBorder="1" applyAlignment="1">
      <alignment vertical="center" wrapText="1"/>
    </xf>
    <xf numFmtId="49" fontId="80" fillId="0" borderId="255" xfId="81" applyNumberFormat="1" applyFont="1" applyBorder="1" applyAlignment="1">
      <alignment horizontal="center" vertical="center"/>
    </xf>
    <xf numFmtId="0" fontId="7" fillId="0" borderId="256" xfId="0" applyFont="1" applyBorder="1" applyAlignment="1"/>
    <xf numFmtId="0" fontId="7" fillId="31" borderId="189" xfId="81" applyFill="1" applyBorder="1" applyAlignment="1">
      <alignment horizontal="center" vertical="center"/>
    </xf>
    <xf numFmtId="0" fontId="7" fillId="31" borderId="2" xfId="81" applyFill="1" applyBorder="1" applyAlignment="1">
      <alignment horizontal="center" vertical="center"/>
    </xf>
    <xf numFmtId="0" fontId="47" fillId="0" borderId="257" xfId="81" applyFont="1" applyBorder="1">
      <alignment vertical="center"/>
    </xf>
    <xf numFmtId="0" fontId="7" fillId="0" borderId="258" xfId="0" applyFont="1" applyBorder="1">
      <alignment vertical="center"/>
    </xf>
    <xf numFmtId="0" fontId="7" fillId="0" borderId="259" xfId="0" applyFont="1" applyBorder="1">
      <alignment vertical="center"/>
    </xf>
    <xf numFmtId="49" fontId="80" fillId="0" borderId="257" xfId="81" applyNumberFormat="1" applyFont="1" applyBorder="1" applyAlignment="1">
      <alignment horizontal="center" vertical="center"/>
    </xf>
    <xf numFmtId="0" fontId="7" fillId="0" borderId="260" xfId="0" applyFont="1" applyBorder="1" applyAlignment="1"/>
    <xf numFmtId="0" fontId="7" fillId="0" borderId="258" xfId="0" applyFont="1" applyBorder="1" applyAlignment="1"/>
    <xf numFmtId="0" fontId="7" fillId="0" borderId="259" xfId="0" applyFont="1" applyBorder="1" applyAlignment="1"/>
    <xf numFmtId="0" fontId="80" fillId="0" borderId="254" xfId="81" applyFont="1" applyBorder="1" applyAlignment="1">
      <alignment horizontal="center" vertical="center" textRotation="255" wrapText="1"/>
    </xf>
    <xf numFmtId="0" fontId="80" fillId="0" borderId="254" xfId="81" applyFont="1" applyBorder="1" applyAlignment="1">
      <alignment vertical="center" shrinkToFit="1"/>
    </xf>
    <xf numFmtId="0" fontId="80" fillId="0" borderId="254" xfId="81" applyFont="1" applyBorder="1">
      <alignment vertical="center"/>
    </xf>
    <xf numFmtId="0" fontId="80" fillId="0" borderId="254" xfId="81" applyFont="1" applyBorder="1" applyAlignment="1">
      <alignment horizontal="left" vertical="center"/>
    </xf>
    <xf numFmtId="0" fontId="80" fillId="0" borderId="263" xfId="81" applyFont="1" applyBorder="1">
      <alignment vertical="center"/>
    </xf>
    <xf numFmtId="0" fontId="7" fillId="0" borderId="263" xfId="81" applyBorder="1">
      <alignment vertical="center"/>
    </xf>
    <xf numFmtId="0" fontId="56" fillId="0" borderId="254" xfId="81" applyFont="1" applyBorder="1" applyAlignment="1">
      <alignment horizontal="center" vertical="center"/>
    </xf>
    <xf numFmtId="0" fontId="14" fillId="0" borderId="257" xfId="81" applyFont="1" applyBorder="1">
      <alignment vertical="center"/>
    </xf>
    <xf numFmtId="0" fontId="14" fillId="0" borderId="254" xfId="81" applyFont="1" applyBorder="1">
      <alignment vertical="center"/>
    </xf>
    <xf numFmtId="0" fontId="80" fillId="0" borderId="261" xfId="81" applyFont="1" applyBorder="1" applyAlignment="1">
      <alignment horizontal="center" vertical="center"/>
    </xf>
    <xf numFmtId="0" fontId="7" fillId="0" borderId="254" xfId="81" applyBorder="1">
      <alignment vertical="center"/>
    </xf>
    <xf numFmtId="0" fontId="7" fillId="0" borderId="261" xfId="81" applyBorder="1">
      <alignment vertical="center"/>
    </xf>
    <xf numFmtId="0" fontId="80" fillId="0" borderId="254" xfId="81" applyFont="1" applyBorder="1" applyAlignment="1">
      <alignment horizontal="center" vertical="center" wrapText="1"/>
    </xf>
    <xf numFmtId="0" fontId="80" fillId="0" borderId="254" xfId="81" applyFont="1" applyBorder="1" applyAlignment="1">
      <alignment horizontal="center" vertical="center" shrinkToFit="1"/>
    </xf>
    <xf numFmtId="0" fontId="80" fillId="0" borderId="257" xfId="81" applyFont="1" applyBorder="1" applyAlignment="1">
      <alignment horizontal="center" vertical="center" wrapText="1"/>
    </xf>
    <xf numFmtId="0" fontId="80" fillId="0" borderId="258" xfId="81" applyFont="1" applyBorder="1" applyAlignment="1">
      <alignment horizontal="center" vertical="center" wrapText="1"/>
    </xf>
    <xf numFmtId="0" fontId="80" fillId="0" borderId="107" xfId="81" applyFont="1" applyBorder="1" applyAlignment="1">
      <alignment horizontal="right"/>
    </xf>
    <xf numFmtId="0" fontId="80" fillId="0" borderId="254" xfId="81" applyFont="1" applyBorder="1" applyAlignment="1">
      <alignment horizontal="left" vertical="center" wrapText="1"/>
    </xf>
    <xf numFmtId="0" fontId="80" fillId="0" borderId="254" xfId="81" applyFont="1" applyBorder="1" applyAlignment="1">
      <alignment horizontal="left" vertical="center" shrinkToFit="1"/>
    </xf>
    <xf numFmtId="0" fontId="56" fillId="0" borderId="254" xfId="81" applyFont="1" applyBorder="1" applyAlignment="1">
      <alignment horizontal="left" vertical="center"/>
    </xf>
    <xf numFmtId="0" fontId="101" fillId="0" borderId="17" xfId="104" applyFont="1" applyBorder="1" applyAlignment="1">
      <alignment horizontal="center" vertical="center"/>
    </xf>
    <xf numFmtId="0" fontId="101" fillId="0" borderId="11" xfId="104" applyFont="1" applyBorder="1" applyAlignment="1">
      <alignment horizontal="center" vertical="center"/>
    </xf>
    <xf numFmtId="0" fontId="101" fillId="0" borderId="10" xfId="104" applyFont="1" applyBorder="1" applyAlignment="1">
      <alignment horizontal="center" vertical="center"/>
    </xf>
    <xf numFmtId="0" fontId="101" fillId="0" borderId="16" xfId="104" applyFont="1" applyBorder="1" applyAlignment="1">
      <alignment horizontal="center" vertical="center"/>
    </xf>
    <xf numFmtId="0" fontId="101" fillId="0" borderId="0" xfId="104" applyFont="1" applyBorder="1" applyAlignment="1">
      <alignment horizontal="center" vertical="center"/>
    </xf>
    <xf numFmtId="0" fontId="101" fillId="0" borderId="12" xfId="104" applyFont="1" applyBorder="1" applyAlignment="1">
      <alignment horizontal="center" vertical="center"/>
    </xf>
    <xf numFmtId="0" fontId="101" fillId="0" borderId="14" xfId="104" applyFont="1" applyBorder="1" applyAlignment="1">
      <alignment horizontal="center" vertical="center"/>
    </xf>
    <xf numFmtId="0" fontId="101" fillId="0" borderId="13" xfId="104" applyFont="1" applyBorder="1" applyAlignment="1">
      <alignment horizontal="center" vertical="center"/>
    </xf>
    <xf numFmtId="0" fontId="101" fillId="0" borderId="15" xfId="104" applyFont="1" applyBorder="1" applyAlignment="1">
      <alignment horizontal="center" vertical="center"/>
    </xf>
    <xf numFmtId="184" fontId="132" fillId="0" borderId="0" xfId="104" applyNumberFormat="1" applyFont="1" applyAlignment="1">
      <alignment horizontal="right"/>
    </xf>
    <xf numFmtId="184" fontId="101" fillId="0" borderId="0" xfId="104" applyNumberFormat="1" applyFont="1" applyAlignment="1">
      <alignment horizontal="right"/>
    </xf>
    <xf numFmtId="0" fontId="101" fillId="0" borderId="0" xfId="104" applyFont="1" applyAlignment="1">
      <alignment horizontal="center"/>
    </xf>
    <xf numFmtId="0" fontId="101" fillId="0" borderId="13" xfId="104" applyFont="1" applyBorder="1" applyAlignment="1">
      <alignment horizontal="center"/>
    </xf>
    <xf numFmtId="0" fontId="101" fillId="0" borderId="0" xfId="104" applyFont="1" applyAlignment="1">
      <alignment horizontal="left" vertical="center" wrapText="1"/>
    </xf>
    <xf numFmtId="0" fontId="101" fillId="0" borderId="12" xfId="104" applyFont="1" applyBorder="1" applyAlignment="1">
      <alignment horizontal="left" vertical="center" wrapText="1"/>
    </xf>
    <xf numFmtId="0" fontId="101" fillId="0" borderId="13" xfId="104" applyFont="1" applyBorder="1" applyAlignment="1">
      <alignment horizontal="left" vertical="center" wrapText="1"/>
    </xf>
    <xf numFmtId="0" fontId="101" fillId="0" borderId="15" xfId="104" applyFont="1" applyBorder="1" applyAlignment="1">
      <alignment horizontal="left" vertical="center" wrapText="1"/>
    </xf>
    <xf numFmtId="0" fontId="101" fillId="0" borderId="2" xfId="104" applyFont="1" applyBorder="1" applyAlignment="1">
      <alignment horizontal="center" vertical="top" wrapText="1"/>
    </xf>
    <xf numFmtId="0" fontId="101" fillId="0" borderId="17" xfId="104" applyFont="1" applyBorder="1" applyAlignment="1">
      <alignment horizontal="center" vertical="top" wrapText="1"/>
    </xf>
    <xf numFmtId="0" fontId="101" fillId="0" borderId="11" xfId="104" applyFont="1" applyBorder="1" applyAlignment="1">
      <alignment horizontal="center" vertical="top" wrapText="1"/>
    </xf>
    <xf numFmtId="49" fontId="101" fillId="0" borderId="11" xfId="104" applyNumberFormat="1" applyFont="1" applyBorder="1" applyAlignment="1">
      <alignment vertical="center" wrapText="1"/>
    </xf>
    <xf numFmtId="0" fontId="101" fillId="0" borderId="11" xfId="104" applyFont="1" applyBorder="1" applyAlignment="1">
      <alignment vertical="center" wrapText="1"/>
    </xf>
    <xf numFmtId="0" fontId="132" fillId="0" borderId="17" xfId="104" applyFont="1" applyBorder="1" applyAlignment="1">
      <alignment vertical="center"/>
    </xf>
    <xf numFmtId="0" fontId="132" fillId="0" borderId="11" xfId="104" applyFont="1" applyBorder="1" applyAlignment="1">
      <alignment vertical="center"/>
    </xf>
    <xf numFmtId="0" fontId="132" fillId="0" borderId="10" xfId="104" applyFont="1" applyBorder="1" applyAlignment="1">
      <alignment vertical="center"/>
    </xf>
    <xf numFmtId="0" fontId="132" fillId="0" borderId="14" xfId="104" applyFont="1" applyBorder="1" applyAlignment="1">
      <alignment vertical="center"/>
    </xf>
    <xf numFmtId="0" fontId="132" fillId="0" borderId="13" xfId="104" applyFont="1" applyBorder="1" applyAlignment="1">
      <alignment vertical="center"/>
    </xf>
    <xf numFmtId="0" fontId="132" fillId="0" borderId="15" xfId="104" applyFont="1" applyBorder="1" applyAlignment="1">
      <alignment vertical="center"/>
    </xf>
    <xf numFmtId="0" fontId="101" fillId="0" borderId="8" xfId="104" applyFont="1" applyBorder="1" applyAlignment="1">
      <alignment horizontal="center"/>
    </xf>
    <xf numFmtId="0" fontId="101" fillId="0" borderId="7" xfId="104" applyFont="1" applyBorder="1" applyAlignment="1">
      <alignment horizontal="center"/>
    </xf>
    <xf numFmtId="0" fontId="101" fillId="0" borderId="6" xfId="104" applyFont="1" applyBorder="1" applyAlignment="1">
      <alignment horizontal="center"/>
    </xf>
    <xf numFmtId="0" fontId="132" fillId="0" borderId="17" xfId="104" applyFont="1" applyBorder="1" applyAlignment="1">
      <alignment vertical="center" shrinkToFit="1"/>
    </xf>
    <xf numFmtId="0" fontId="132" fillId="0" borderId="11" xfId="104" applyFont="1" applyBorder="1" applyAlignment="1">
      <alignment vertical="center" shrinkToFit="1"/>
    </xf>
    <xf numFmtId="0" fontId="132" fillId="0" borderId="10" xfId="104" applyFont="1" applyBorder="1" applyAlignment="1">
      <alignment vertical="center" shrinkToFit="1"/>
    </xf>
    <xf numFmtId="0" fontId="132" fillId="0" borderId="14" xfId="104" applyFont="1" applyBorder="1" applyAlignment="1">
      <alignment vertical="center" shrinkToFit="1"/>
    </xf>
    <xf numFmtId="0" fontId="132" fillId="0" borderId="13" xfId="104" applyFont="1" applyBorder="1" applyAlignment="1">
      <alignment vertical="center" shrinkToFit="1"/>
    </xf>
    <xf numFmtId="0" fontId="132" fillId="0" borderId="15" xfId="104" applyFont="1" applyBorder="1" applyAlignment="1">
      <alignment vertical="center" shrinkToFit="1"/>
    </xf>
    <xf numFmtId="0" fontId="101" fillId="0" borderId="17" xfId="104" applyFont="1" applyBorder="1" applyAlignment="1">
      <alignment horizontal="left" vertical="center" wrapText="1"/>
    </xf>
    <xf numFmtId="0" fontId="101" fillId="0" borderId="11" xfId="104" applyFont="1" applyBorder="1" applyAlignment="1">
      <alignment horizontal="left" vertical="center" wrapText="1"/>
    </xf>
    <xf numFmtId="0" fontId="101" fillId="0" borderId="10" xfId="104" applyFont="1" applyBorder="1" applyAlignment="1">
      <alignment horizontal="left" vertical="center" wrapText="1"/>
    </xf>
    <xf numFmtId="0" fontId="101" fillId="0" borderId="16" xfId="104" applyFont="1" applyBorder="1" applyAlignment="1">
      <alignment horizontal="left" vertical="center" wrapText="1"/>
    </xf>
    <xf numFmtId="0" fontId="101" fillId="0" borderId="0" xfId="104" applyFont="1" applyBorder="1" applyAlignment="1">
      <alignment horizontal="left" vertical="center" wrapText="1"/>
    </xf>
    <xf numFmtId="0" fontId="101" fillId="0" borderId="14" xfId="104" applyFont="1" applyBorder="1" applyAlignment="1">
      <alignment horizontal="left" vertical="center" wrapText="1"/>
    </xf>
    <xf numFmtId="0" fontId="101" fillId="0" borderId="17" xfId="104" applyFont="1" applyBorder="1" applyAlignment="1">
      <alignment vertical="top"/>
    </xf>
    <xf numFmtId="0" fontId="101" fillId="0" borderId="11" xfId="104" applyFont="1" applyBorder="1" applyAlignment="1">
      <alignment vertical="top"/>
    </xf>
    <xf numFmtId="0" fontId="101" fillId="0" borderId="10" xfId="104" applyFont="1" applyBorder="1" applyAlignment="1">
      <alignment vertical="top"/>
    </xf>
    <xf numFmtId="0" fontId="101" fillId="0" borderId="14" xfId="104" applyFont="1" applyBorder="1" applyAlignment="1">
      <alignment vertical="top"/>
    </xf>
    <xf numFmtId="0" fontId="101" fillId="0" borderId="13" xfId="104" applyFont="1" applyBorder="1" applyAlignment="1">
      <alignment vertical="top"/>
    </xf>
    <xf numFmtId="0" fontId="101" fillId="0" borderId="15" xfId="104" applyFont="1" applyBorder="1" applyAlignment="1">
      <alignment vertical="top"/>
    </xf>
    <xf numFmtId="0" fontId="101" fillId="0" borderId="17" xfId="104" applyFont="1" applyBorder="1" applyAlignment="1">
      <alignment horizontal="center"/>
    </xf>
    <xf numFmtId="0" fontId="101" fillId="0" borderId="11" xfId="104" applyFont="1" applyBorder="1" applyAlignment="1">
      <alignment horizontal="center"/>
    </xf>
    <xf numFmtId="0" fontId="101" fillId="0" borderId="10" xfId="104" applyFont="1" applyBorder="1" applyAlignment="1">
      <alignment horizontal="center"/>
    </xf>
    <xf numFmtId="0" fontId="101" fillId="0" borderId="14" xfId="104" applyFont="1" applyBorder="1" applyAlignment="1">
      <alignment horizontal="center"/>
    </xf>
    <xf numFmtId="0" fontId="101" fillId="0" borderId="15" xfId="104" applyFont="1" applyBorder="1" applyAlignment="1">
      <alignment horizontal="center"/>
    </xf>
    <xf numFmtId="0" fontId="101" fillId="0" borderId="17" xfId="104" applyFont="1" applyBorder="1" applyAlignment="1">
      <alignment horizontal="left" vertical="top"/>
    </xf>
    <xf numFmtId="0" fontId="101" fillId="0" borderId="11" xfId="104" applyFont="1" applyBorder="1" applyAlignment="1">
      <alignment horizontal="left" vertical="top"/>
    </xf>
    <xf numFmtId="0" fontId="101" fillId="0" borderId="10" xfId="104" applyFont="1" applyBorder="1" applyAlignment="1">
      <alignment horizontal="left" vertical="top"/>
    </xf>
    <xf numFmtId="0" fontId="101" fillId="0" borderId="14" xfId="104" applyFont="1" applyBorder="1" applyAlignment="1">
      <alignment horizontal="left" vertical="top"/>
    </xf>
    <xf numFmtId="0" fontId="101" fillId="0" borderId="13" xfId="104" applyFont="1" applyBorder="1" applyAlignment="1">
      <alignment horizontal="left" vertical="top"/>
    </xf>
    <xf numFmtId="0" fontId="101" fillId="0" borderId="15" xfId="104" applyFont="1" applyBorder="1" applyAlignment="1">
      <alignment horizontal="left" vertical="top"/>
    </xf>
    <xf numFmtId="197" fontId="101" fillId="0" borderId="11" xfId="104" applyNumberFormat="1" applyFont="1" applyBorder="1" applyAlignment="1">
      <alignment horizontal="center"/>
    </xf>
    <xf numFmtId="197" fontId="101" fillId="0" borderId="10" xfId="104" applyNumberFormat="1" applyFont="1" applyBorder="1" applyAlignment="1">
      <alignment horizontal="center"/>
    </xf>
    <xf numFmtId="197" fontId="101" fillId="0" borderId="13" xfId="104" applyNumberFormat="1" applyFont="1" applyBorder="1" applyAlignment="1">
      <alignment horizontal="center"/>
    </xf>
    <xf numFmtId="197" fontId="101" fillId="0" borderId="15" xfId="104" applyNumberFormat="1" applyFont="1" applyBorder="1" applyAlignment="1">
      <alignment horizontal="center"/>
    </xf>
    <xf numFmtId="179" fontId="101" fillId="0" borderId="8" xfId="104" applyNumberFormat="1" applyFont="1" applyBorder="1" applyAlignment="1">
      <alignment horizontal="center"/>
    </xf>
    <xf numFmtId="179" fontId="101" fillId="0" borderId="7" xfId="104" applyNumberFormat="1" applyFont="1" applyBorder="1" applyAlignment="1">
      <alignment horizontal="center"/>
    </xf>
    <xf numFmtId="179" fontId="101" fillId="0" borderId="6" xfId="104" applyNumberFormat="1" applyFont="1" applyBorder="1" applyAlignment="1">
      <alignment horizontal="center"/>
    </xf>
    <xf numFmtId="0" fontId="101" fillId="0" borderId="8" xfId="104" applyFont="1" applyBorder="1" applyAlignment="1">
      <alignment horizontal="left"/>
    </xf>
    <xf numFmtId="0" fontId="101" fillId="0" borderId="7" xfId="104" applyFont="1" applyBorder="1" applyAlignment="1">
      <alignment horizontal="left"/>
    </xf>
    <xf numFmtId="0" fontId="101" fillId="0" borderId="6" xfId="104" applyFont="1" applyBorder="1" applyAlignment="1">
      <alignment horizontal="left"/>
    </xf>
    <xf numFmtId="0" fontId="101" fillId="0" borderId="2" xfId="104" applyFont="1" applyBorder="1" applyAlignment="1">
      <alignment horizontal="left" vertical="top"/>
    </xf>
    <xf numFmtId="0" fontId="101" fillId="0" borderId="14" xfId="104" applyFont="1" applyBorder="1" applyAlignment="1">
      <alignment horizontal="center" vertical="top" wrapText="1"/>
    </xf>
    <xf numFmtId="0" fontId="101" fillId="0" borderId="13" xfId="104" applyFont="1" applyBorder="1" applyAlignment="1">
      <alignment horizontal="center" vertical="top" wrapText="1"/>
    </xf>
    <xf numFmtId="0" fontId="101" fillId="0" borderId="2" xfId="104" applyFont="1" applyBorder="1" applyAlignment="1">
      <alignment horizontal="center" vertical="center" wrapText="1"/>
    </xf>
    <xf numFmtId="0" fontId="132" fillId="0" borderId="17" xfId="104" applyFont="1" applyBorder="1" applyAlignment="1">
      <alignment vertical="center" wrapText="1"/>
    </xf>
    <xf numFmtId="0" fontId="132" fillId="0" borderId="11" xfId="104" applyFont="1" applyBorder="1" applyAlignment="1">
      <alignment vertical="center" wrapText="1"/>
    </xf>
    <xf numFmtId="0" fontId="132" fillId="0" borderId="10" xfId="104" applyFont="1" applyBorder="1" applyAlignment="1">
      <alignment vertical="center" wrapText="1"/>
    </xf>
    <xf numFmtId="0" fontId="132" fillId="0" borderId="14" xfId="104" applyFont="1" applyBorder="1" applyAlignment="1">
      <alignment vertical="center" wrapText="1"/>
    </xf>
    <xf numFmtId="0" fontId="132" fillId="0" borderId="13" xfId="104" applyFont="1" applyBorder="1" applyAlignment="1">
      <alignment vertical="center" wrapText="1"/>
    </xf>
    <xf numFmtId="0" fontId="132" fillId="0" borderId="15" xfId="104" applyFont="1" applyBorder="1" applyAlignment="1">
      <alignment vertical="center" wrapText="1"/>
    </xf>
  </cellXfs>
  <cellStyles count="105">
    <cellStyle name="20% - アクセント 1 2" xfId="11" xr:uid="{00000000-0005-0000-0000-000000000000}"/>
    <cellStyle name="20% - アクセント 1 3" xfId="10" xr:uid="{00000000-0005-0000-0000-000001000000}"/>
    <cellStyle name="20% - アクセント 2 2" xfId="13" xr:uid="{00000000-0005-0000-0000-000002000000}"/>
    <cellStyle name="20% - アクセント 2 3" xfId="12" xr:uid="{00000000-0005-0000-0000-000003000000}"/>
    <cellStyle name="20% - アクセント 3 2" xfId="15" xr:uid="{00000000-0005-0000-0000-000004000000}"/>
    <cellStyle name="20% - アクセント 3 3" xfId="14" xr:uid="{00000000-0005-0000-0000-000005000000}"/>
    <cellStyle name="20% - アクセント 4 2" xfId="17" xr:uid="{00000000-0005-0000-0000-000006000000}"/>
    <cellStyle name="20% - アクセント 4 3" xfId="16" xr:uid="{00000000-0005-0000-0000-000007000000}"/>
    <cellStyle name="20% - アクセント 5 2" xfId="19" xr:uid="{00000000-0005-0000-0000-000008000000}"/>
    <cellStyle name="20% - アクセント 5 3" xfId="18" xr:uid="{00000000-0005-0000-0000-000009000000}"/>
    <cellStyle name="20% - アクセント 6 2" xfId="21" xr:uid="{00000000-0005-0000-0000-00000A000000}"/>
    <cellStyle name="20% - アクセント 6 3" xfId="20" xr:uid="{00000000-0005-0000-0000-00000B000000}"/>
    <cellStyle name="40% - アクセント 1 2" xfId="23" xr:uid="{00000000-0005-0000-0000-00000C000000}"/>
    <cellStyle name="40% - アクセント 1 3" xfId="22" xr:uid="{00000000-0005-0000-0000-00000D000000}"/>
    <cellStyle name="40% - アクセント 2 2" xfId="25" xr:uid="{00000000-0005-0000-0000-00000E000000}"/>
    <cellStyle name="40% - アクセント 2 3" xfId="24" xr:uid="{00000000-0005-0000-0000-00000F000000}"/>
    <cellStyle name="40% - アクセント 3 2" xfId="27" xr:uid="{00000000-0005-0000-0000-000010000000}"/>
    <cellStyle name="40% - アクセント 3 3" xfId="26" xr:uid="{00000000-0005-0000-0000-000011000000}"/>
    <cellStyle name="40% - アクセント 4 2" xfId="29" xr:uid="{00000000-0005-0000-0000-000012000000}"/>
    <cellStyle name="40% - アクセント 4 3" xfId="28" xr:uid="{00000000-0005-0000-0000-000013000000}"/>
    <cellStyle name="40% - アクセント 5 2" xfId="31" xr:uid="{00000000-0005-0000-0000-000014000000}"/>
    <cellStyle name="40% - アクセント 5 3" xfId="30" xr:uid="{00000000-0005-0000-0000-000015000000}"/>
    <cellStyle name="40% - アクセント 6 2" xfId="33" xr:uid="{00000000-0005-0000-0000-000016000000}"/>
    <cellStyle name="40% - アクセント 6 3" xfId="32" xr:uid="{00000000-0005-0000-0000-000017000000}"/>
    <cellStyle name="60% - アクセント 1 2" xfId="34" xr:uid="{00000000-0005-0000-0000-000018000000}"/>
    <cellStyle name="60% - アクセント 2 2" xfId="35" xr:uid="{00000000-0005-0000-0000-000019000000}"/>
    <cellStyle name="60% - アクセント 3 2" xfId="36" xr:uid="{00000000-0005-0000-0000-00001A000000}"/>
    <cellStyle name="60% - アクセント 4 2" xfId="37" xr:uid="{00000000-0005-0000-0000-00001B000000}"/>
    <cellStyle name="60% - アクセント 5 2" xfId="38" xr:uid="{00000000-0005-0000-0000-00001C000000}"/>
    <cellStyle name="60% - アクセント 6 2" xfId="39" xr:uid="{00000000-0005-0000-0000-00001D000000}"/>
    <cellStyle name="Normal 2" xfId="2" xr:uid="{00000000-0005-0000-0000-00001E000000}"/>
    <cellStyle name="アクセント 1 2" xfId="40" xr:uid="{00000000-0005-0000-0000-00001F000000}"/>
    <cellStyle name="アクセント 2 2" xfId="41" xr:uid="{00000000-0005-0000-0000-000020000000}"/>
    <cellStyle name="アクセント 3 2" xfId="42" xr:uid="{00000000-0005-0000-0000-000021000000}"/>
    <cellStyle name="アクセント 4 2" xfId="43" xr:uid="{00000000-0005-0000-0000-000022000000}"/>
    <cellStyle name="アクセント 5 2" xfId="44" xr:uid="{00000000-0005-0000-0000-000023000000}"/>
    <cellStyle name="アクセント 6 2" xfId="45" xr:uid="{00000000-0005-0000-0000-000024000000}"/>
    <cellStyle name="タイトル 2" xfId="46" xr:uid="{00000000-0005-0000-0000-000025000000}"/>
    <cellStyle name="チェック セル 2" xfId="47" xr:uid="{00000000-0005-0000-0000-000026000000}"/>
    <cellStyle name="どちらでもない 2" xfId="48" xr:uid="{00000000-0005-0000-0000-000027000000}"/>
    <cellStyle name="ハイパーリンク" xfId="95" builtinId="8"/>
    <cellStyle name="ハイパーリンク 2" xfId="100" xr:uid="{00000000-0005-0000-0000-000029000000}"/>
    <cellStyle name="メモ 2" xfId="49" xr:uid="{00000000-0005-0000-0000-00002A000000}"/>
    <cellStyle name="リンク セル 2" xfId="50" xr:uid="{00000000-0005-0000-0000-00002B000000}"/>
    <cellStyle name="悪い 2" xfId="51" xr:uid="{00000000-0005-0000-0000-00002C000000}"/>
    <cellStyle name="計算 2" xfId="52" xr:uid="{00000000-0005-0000-0000-00002D000000}"/>
    <cellStyle name="警告文 2" xfId="53" xr:uid="{00000000-0005-0000-0000-00002E000000}"/>
    <cellStyle name="桁区切り 2" xfId="54" xr:uid="{00000000-0005-0000-0000-00002F000000}"/>
    <cellStyle name="桁区切り 3" xfId="94" xr:uid="{00000000-0005-0000-0000-000030000000}"/>
    <cellStyle name="桁区切り 4" xfId="98" xr:uid="{00000000-0005-0000-0000-000031000000}"/>
    <cellStyle name="桁区切り 5" xfId="101" xr:uid="{00000000-0005-0000-0000-000032000000}"/>
    <cellStyle name="見出し 1 2" xfId="55" xr:uid="{00000000-0005-0000-0000-000033000000}"/>
    <cellStyle name="見出し 2 2" xfId="56" xr:uid="{00000000-0005-0000-0000-000034000000}"/>
    <cellStyle name="見出し 3 2" xfId="57" xr:uid="{00000000-0005-0000-0000-000035000000}"/>
    <cellStyle name="見出し 4 2" xfId="58" xr:uid="{00000000-0005-0000-0000-000036000000}"/>
    <cellStyle name="集計 2" xfId="59" xr:uid="{00000000-0005-0000-0000-000037000000}"/>
    <cellStyle name="出力 2" xfId="60" xr:uid="{00000000-0005-0000-0000-000038000000}"/>
    <cellStyle name="説明文 2" xfId="61" xr:uid="{00000000-0005-0000-0000-000039000000}"/>
    <cellStyle name="通貨 2" xfId="7" xr:uid="{00000000-0005-0000-0000-00003A000000}"/>
    <cellStyle name="通貨 2 2" xfId="9" xr:uid="{00000000-0005-0000-0000-00003B000000}"/>
    <cellStyle name="通貨 2 3" xfId="62" xr:uid="{00000000-0005-0000-0000-00003C000000}"/>
    <cellStyle name="入力 2" xfId="63" xr:uid="{00000000-0005-0000-0000-00003D000000}"/>
    <cellStyle name="標準" xfId="0" builtinId="0"/>
    <cellStyle name="標準 10" xfId="64" xr:uid="{00000000-0005-0000-0000-00003F000000}"/>
    <cellStyle name="標準 11" xfId="65" xr:uid="{00000000-0005-0000-0000-000040000000}"/>
    <cellStyle name="標準 12" xfId="66" xr:uid="{00000000-0005-0000-0000-000041000000}"/>
    <cellStyle name="標準 13" xfId="93" xr:uid="{00000000-0005-0000-0000-000042000000}"/>
    <cellStyle name="標準 14" xfId="99" xr:uid="{00000000-0005-0000-0000-000043000000}"/>
    <cellStyle name="標準 15" xfId="102" xr:uid="{00000000-0005-0000-0000-000044000000}"/>
    <cellStyle name="標準 17" xfId="67" xr:uid="{00000000-0005-0000-0000-000045000000}"/>
    <cellStyle name="標準 2" xfId="1" xr:uid="{00000000-0005-0000-0000-000046000000}"/>
    <cellStyle name="標準 2 2" xfId="6" xr:uid="{00000000-0005-0000-0000-000047000000}"/>
    <cellStyle name="標準 2 2 3" xfId="103" xr:uid="{00000000-0005-0000-0000-000048000000}"/>
    <cellStyle name="標準 2 3" xfId="68" xr:uid="{00000000-0005-0000-0000-000049000000}"/>
    <cellStyle name="標準 3" xfId="4" xr:uid="{00000000-0005-0000-0000-00004A000000}"/>
    <cellStyle name="標準 3 2" xfId="70" xr:uid="{00000000-0005-0000-0000-00004B000000}"/>
    <cellStyle name="標準 3 3" xfId="69" xr:uid="{00000000-0005-0000-0000-00004C000000}"/>
    <cellStyle name="標準 4" xfId="71" xr:uid="{00000000-0005-0000-0000-00004D000000}"/>
    <cellStyle name="標準 4 2" xfId="72" xr:uid="{00000000-0005-0000-0000-00004E000000}"/>
    <cellStyle name="標準 4 3" xfId="97" xr:uid="{00000000-0005-0000-0000-00004F000000}"/>
    <cellStyle name="標準 5" xfId="73" xr:uid="{00000000-0005-0000-0000-000050000000}"/>
    <cellStyle name="標準 6" xfId="74" xr:uid="{00000000-0005-0000-0000-000051000000}"/>
    <cellStyle name="標準 7" xfId="75" xr:uid="{00000000-0005-0000-0000-000052000000}"/>
    <cellStyle name="標準 7 2" xfId="76" xr:uid="{00000000-0005-0000-0000-000053000000}"/>
    <cellStyle name="標準 8" xfId="77" xr:uid="{00000000-0005-0000-0000-000054000000}"/>
    <cellStyle name="標準 9" xfId="78" xr:uid="{00000000-0005-0000-0000-000055000000}"/>
    <cellStyle name="標準_090401yoshiki5-1-13" xfId="79" xr:uid="{00000000-0005-0000-0000-000056000000}"/>
    <cellStyle name="標準_250531  （ＧＨ以外）耐震化調査票様式(障害部）" xfId="80" xr:uid="{00000000-0005-0000-0000-000057000000}"/>
    <cellStyle name="標準_2第9号様式" xfId="81" xr:uid="{00000000-0005-0000-0000-000058000000}"/>
    <cellStyle name="標準_③-２加算様式（就労）" xfId="82" xr:uid="{00000000-0005-0000-0000-000059000000}"/>
    <cellStyle name="標準_⑨指定申請様式（案）（多機能用総括表）" xfId="3" xr:uid="{00000000-0005-0000-0000-00005A000000}"/>
    <cellStyle name="標準_かさんくん1" xfId="83" xr:uid="{00000000-0005-0000-0000-00005B000000}"/>
    <cellStyle name="標準_サービス管理責任者経歴書" xfId="84" xr:uid="{00000000-0005-0000-0000-00005C000000}"/>
    <cellStyle name="標準_管理者経歴書" xfId="85" xr:uid="{00000000-0005-0000-0000-00005D000000}"/>
    <cellStyle name="標準_苦情解決措置" xfId="86" xr:uid="{00000000-0005-0000-0000-00005E000000}"/>
    <cellStyle name="標準_指定申請書（放課後デイ）仮受付用24.3.12" xfId="87" xr:uid="{00000000-0005-0000-0000-00005F000000}"/>
    <cellStyle name="標準_事業者指定様式（多機能用総括表）作業ファイル" xfId="5" xr:uid="{00000000-0005-0000-0000-000060000000}"/>
    <cellStyle name="標準_実務経験（見込）証明書" xfId="88" xr:uid="{00000000-0005-0000-0000-000061000000}"/>
    <cellStyle name="標準_収支予算表" xfId="89" xr:uid="{00000000-0005-0000-0000-000062000000}"/>
    <cellStyle name="標準_新規Microsoft Excel ワークシート" xfId="104" xr:uid="{00000000-0005-0000-0000-000063000000}"/>
    <cellStyle name="標準_総括表を変更しました（６／２３）" xfId="90" xr:uid="{00000000-0005-0000-0000-000064000000}"/>
    <cellStyle name="標準_第１号様式・付表" xfId="8" xr:uid="{00000000-0005-0000-0000-000065000000}"/>
    <cellStyle name="標準_別紙１・添付様式（障害児施設）" xfId="96" xr:uid="{00000000-0005-0000-0000-000066000000}"/>
    <cellStyle name="標準_本指定申請書（児童発達支援）24.11" xfId="91" xr:uid="{00000000-0005-0000-0000-000067000000}"/>
    <cellStyle name="良い 2" xfId="92" xr:uid="{00000000-0005-0000-0000-000068000000}"/>
  </cellStyles>
  <dxfs count="24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rgb="FFFF0000"/>
      </font>
    </dxf>
    <dxf>
      <font>
        <b/>
        <i val="0"/>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3499862666707357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34998626667073579"/>
        </patternFill>
      </fill>
    </dxf>
    <dxf>
      <fill>
        <patternFill>
          <bgColor rgb="FFFFFF00"/>
        </patternFill>
      </fill>
    </dxf>
    <dxf>
      <fill>
        <patternFill>
          <bgColor theme="0" tint="-0.34998626667073579"/>
        </patternFill>
      </fill>
    </dxf>
    <dxf>
      <fill>
        <patternFill>
          <bgColor rgb="FFFFFF00"/>
        </patternFill>
      </fill>
    </dxf>
    <dxf>
      <font>
        <color rgb="FFFF0000"/>
      </font>
      <fill>
        <patternFill>
          <bgColor theme="5"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34998626667073579"/>
        </patternFill>
      </fill>
    </dxf>
    <dxf>
      <fill>
        <patternFill>
          <bgColor rgb="FFFFFF00"/>
        </patternFill>
      </fill>
    </dxf>
    <dxf>
      <font>
        <color rgb="FFFF0000"/>
      </font>
      <fill>
        <patternFill>
          <bgColor theme="5"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3499862666707357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34998626667073579"/>
        </patternFill>
      </fill>
    </dxf>
    <dxf>
      <fill>
        <patternFill>
          <bgColor rgb="FFFFFF00"/>
        </patternFill>
      </fill>
    </dxf>
    <dxf>
      <fill>
        <patternFill>
          <bgColor rgb="FFFFFF00"/>
        </patternFill>
      </fill>
    </dxf>
    <dxf>
      <fill>
        <patternFill>
          <bgColor rgb="FFFFFF00"/>
        </patternFill>
      </fill>
    </dxf>
    <dxf>
      <fill>
        <patternFill>
          <bgColor theme="0" tint="-0.34998626667073579"/>
        </patternFill>
      </fill>
    </dxf>
    <dxf>
      <fill>
        <patternFill>
          <bgColor rgb="FFFFFF00"/>
        </patternFill>
      </fill>
    </dxf>
    <dxf>
      <fill>
        <patternFill>
          <bgColor rgb="FFFFFF00"/>
        </patternFill>
      </fill>
    </dxf>
    <dxf>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FF00"/>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3499862666707357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34998626667073579"/>
        </patternFill>
      </fill>
    </dxf>
    <dxf>
      <fill>
        <patternFill>
          <bgColor rgb="FFFFFF00"/>
        </patternFill>
      </fill>
    </dxf>
    <dxf>
      <fill>
        <patternFill>
          <bgColor rgb="FFFFFF00"/>
        </patternFill>
      </fill>
    </dxf>
    <dxf>
      <fill>
        <patternFill>
          <bgColor theme="0" tint="-0.34998626667073579"/>
        </patternFill>
      </fill>
    </dxf>
    <dxf>
      <fill>
        <patternFill>
          <bgColor rgb="FFFFFF00"/>
        </patternFill>
      </fill>
    </dxf>
    <dxf>
      <fill>
        <patternFill>
          <bgColor rgb="FFFFFF00"/>
        </patternFill>
      </fill>
    </dxf>
    <dxf>
      <fill>
        <patternFill>
          <bgColor theme="0" tint="-0.34998626667073579"/>
        </patternFill>
      </fill>
    </dxf>
    <dxf>
      <fill>
        <patternFill>
          <bgColor rgb="FFFFFF00"/>
        </patternFill>
      </fill>
    </dxf>
    <dxf>
      <fill>
        <patternFill>
          <bgColor rgb="FFFFFF00"/>
        </patternFill>
      </fill>
    </dxf>
    <dxf>
      <fill>
        <patternFill>
          <bgColor rgb="FFFFFF00"/>
        </patternFill>
      </fill>
    </dxf>
    <dxf>
      <fill>
        <patternFill>
          <bgColor theme="0" tint="-0.34998626667073579"/>
        </patternFill>
      </fill>
    </dxf>
    <dxf>
      <fill>
        <patternFill>
          <bgColor rgb="FFFFFF00"/>
        </patternFill>
      </fill>
    </dxf>
    <dxf>
      <font>
        <color rgb="FF9C0006"/>
      </font>
      <fill>
        <patternFill>
          <bgColor rgb="FFFFC7CE"/>
        </patternFill>
      </fill>
    </dxf>
    <dxf>
      <fill>
        <patternFill>
          <bgColor rgb="FFFFFF00"/>
        </patternFill>
      </fill>
    </dxf>
    <dxf>
      <fill>
        <patternFill>
          <bgColor rgb="FFFFFF00"/>
        </patternFill>
      </fill>
    </dxf>
    <dxf>
      <font>
        <b/>
        <i val="0"/>
        <color theme="0"/>
      </font>
      <fill>
        <patternFill>
          <bgColor rgb="FFFF0000"/>
        </patternFill>
      </fill>
    </dxf>
    <dxf>
      <font>
        <b/>
        <i val="0"/>
        <color theme="0"/>
      </font>
      <fill>
        <patternFill>
          <bgColor theme="3" tint="0.59996337778862885"/>
        </patternFill>
      </fill>
    </dxf>
    <dxf>
      <fill>
        <patternFill>
          <bgColor theme="3" tint="0.79998168889431442"/>
        </patternFill>
      </fill>
    </dxf>
    <dxf>
      <fill>
        <patternFill>
          <bgColor theme="4" tint="0.79998168889431442"/>
        </patternFill>
      </fill>
    </dxf>
    <dxf>
      <fill>
        <patternFill>
          <bgColor theme="5" tint="0.79998168889431442"/>
        </patternFill>
      </fill>
    </dxf>
    <dxf>
      <fill>
        <patternFill>
          <bgColor theme="5" tint="0.79998168889431442"/>
        </patternFill>
      </fill>
    </dxf>
    <dxf>
      <fill>
        <patternFill>
          <bgColor theme="6" tint="0.79998168889431442"/>
        </patternFill>
      </fill>
    </dxf>
    <dxf>
      <fill>
        <patternFill>
          <bgColor theme="7" tint="0.79998168889431442"/>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CheckBox" fmlaLink="$Q$8" lockText="1" noThreeD="1"/>
</file>

<file path=xl/ctrlProps/ctrlProp10.xml><?xml version="1.0" encoding="utf-8"?>
<formControlPr xmlns="http://schemas.microsoft.com/office/spreadsheetml/2009/9/main" objectType="CheckBox" fmlaLink="$AL$22" lockText="1" noThreeD="1"/>
</file>

<file path=xl/ctrlProps/ctrlProp11.xml><?xml version="1.0" encoding="utf-8"?>
<formControlPr xmlns="http://schemas.microsoft.com/office/spreadsheetml/2009/9/main" objectType="CheckBox" fmlaLink="$AL$23" lockText="1" noThreeD="1"/>
</file>

<file path=xl/ctrlProps/ctrlProp12.xml><?xml version="1.0" encoding="utf-8"?>
<formControlPr xmlns="http://schemas.microsoft.com/office/spreadsheetml/2009/9/main" objectType="CheckBox" fmlaLink="$AL$24" lockText="1" noThreeD="1"/>
</file>

<file path=xl/ctrlProps/ctrlProp13.xml><?xml version="1.0" encoding="utf-8"?>
<formControlPr xmlns="http://schemas.microsoft.com/office/spreadsheetml/2009/9/main" objectType="CheckBox" fmlaLink="$AL$25" lockText="1" noThreeD="1"/>
</file>

<file path=xl/ctrlProps/ctrlProp14.xml><?xml version="1.0" encoding="utf-8"?>
<formControlPr xmlns="http://schemas.microsoft.com/office/spreadsheetml/2009/9/main" objectType="CheckBox" fmlaLink="$AL$26" lockText="1" noThreeD="1"/>
</file>

<file path=xl/ctrlProps/ctrlProp15.xml><?xml version="1.0" encoding="utf-8"?>
<formControlPr xmlns="http://schemas.microsoft.com/office/spreadsheetml/2009/9/main" objectType="CheckBox" fmlaLink="$AL$35" lockText="1" noThreeD="1"/>
</file>

<file path=xl/ctrlProps/ctrlProp16.xml><?xml version="1.0" encoding="utf-8"?>
<formControlPr xmlns="http://schemas.microsoft.com/office/spreadsheetml/2009/9/main" objectType="CheckBox" fmlaLink="$AM$35" lockText="1" noThreeD="1"/>
</file>

<file path=xl/ctrlProps/ctrlProp17.xml><?xml version="1.0" encoding="utf-8"?>
<formControlPr xmlns="http://schemas.microsoft.com/office/spreadsheetml/2009/9/main" objectType="CheckBox" fmlaLink="$AL$39" lockText="1" noThreeD="1"/>
</file>

<file path=xl/ctrlProps/ctrlProp18.xml><?xml version="1.0" encoding="utf-8"?>
<formControlPr xmlns="http://schemas.microsoft.com/office/spreadsheetml/2009/9/main" objectType="CheckBox" fmlaLink="$AL$36" lockText="1" noThreeD="1"/>
</file>

<file path=xl/ctrlProps/ctrlProp19.xml><?xml version="1.0" encoding="utf-8"?>
<formControlPr xmlns="http://schemas.microsoft.com/office/spreadsheetml/2009/9/main" objectType="CheckBox" fmlaLink="$AL$41" lockText="1" noThreeD="1"/>
</file>

<file path=xl/ctrlProps/ctrlProp2.xml><?xml version="1.0" encoding="utf-8"?>
<formControlPr xmlns="http://schemas.microsoft.com/office/spreadsheetml/2009/9/main" objectType="CheckBox" fmlaLink="$Q$17" lockText="1" noThreeD="1"/>
</file>

<file path=xl/ctrlProps/ctrlProp20.xml><?xml version="1.0" encoding="utf-8"?>
<formControlPr xmlns="http://schemas.microsoft.com/office/spreadsheetml/2009/9/main" objectType="CheckBox" fmlaLink="$AL$43" lockText="1" noThreeD="1"/>
</file>

<file path=xl/ctrlProps/ctrlProp21.xml><?xml version="1.0" encoding="utf-8"?>
<formControlPr xmlns="http://schemas.microsoft.com/office/spreadsheetml/2009/9/main" objectType="CheckBox" fmlaLink="$AL$45" lockText="1" noThreeD="1"/>
</file>

<file path=xl/ctrlProps/ctrlProp22.xml><?xml version="1.0" encoding="utf-8"?>
<formControlPr xmlns="http://schemas.microsoft.com/office/spreadsheetml/2009/9/main" objectType="CheckBox" fmlaLink="$AL$46" lockText="1" noThreeD="1"/>
</file>

<file path=xl/ctrlProps/ctrlProp23.xml><?xml version="1.0" encoding="utf-8"?>
<formControlPr xmlns="http://schemas.microsoft.com/office/spreadsheetml/2009/9/main" objectType="CheckBox" fmlaLink="$AL$47" lockText="1" noThreeD="1"/>
</file>

<file path=xl/ctrlProps/ctrlProp24.xml><?xml version="1.0" encoding="utf-8"?>
<formControlPr xmlns="http://schemas.microsoft.com/office/spreadsheetml/2009/9/main" objectType="CheckBox" fmlaLink="$AL$48" lockText="1" noThreeD="1"/>
</file>

<file path=xl/ctrlProps/ctrlProp25.xml><?xml version="1.0" encoding="utf-8"?>
<formControlPr xmlns="http://schemas.microsoft.com/office/spreadsheetml/2009/9/main" objectType="CheckBox" fmlaLink="$AL$49" lockText="1" noThreeD="1"/>
</file>

<file path=xl/ctrlProps/ctrlProp26.xml><?xml version="1.0" encoding="utf-8"?>
<formControlPr xmlns="http://schemas.microsoft.com/office/spreadsheetml/2009/9/main" objectType="CheckBox" fmlaLink="$AL$50" lockText="1" noThreeD="1"/>
</file>

<file path=xl/ctrlProps/ctrlProp27.xml><?xml version="1.0" encoding="utf-8"?>
<formControlPr xmlns="http://schemas.microsoft.com/office/spreadsheetml/2009/9/main" objectType="CheckBox" fmlaLink="$AL$51" lockText="1" noThreeD="1"/>
</file>

<file path=xl/ctrlProps/ctrlProp28.xml><?xml version="1.0" encoding="utf-8"?>
<formControlPr xmlns="http://schemas.microsoft.com/office/spreadsheetml/2009/9/main" objectType="CheckBox" fmlaLink="$AL$52" lockText="1" noThreeD="1"/>
</file>

<file path=xl/ctrlProps/ctrlProp29.xml><?xml version="1.0" encoding="utf-8"?>
<formControlPr xmlns="http://schemas.microsoft.com/office/spreadsheetml/2009/9/main" objectType="CheckBox" fmlaLink="$AL$53" lockText="1" noThreeD="1"/>
</file>

<file path=xl/ctrlProps/ctrlProp3.xml><?xml version="1.0" encoding="utf-8"?>
<formControlPr xmlns="http://schemas.microsoft.com/office/spreadsheetml/2009/9/main" objectType="CheckBox" fmlaLink="$Q$18" lockText="1" noThreeD="1"/>
</file>

<file path=xl/ctrlProps/ctrlProp30.xml><?xml version="1.0" encoding="utf-8"?>
<formControlPr xmlns="http://schemas.microsoft.com/office/spreadsheetml/2009/9/main" objectType="CheckBox" fmlaLink="$AL$55" lockText="1" noThreeD="1"/>
</file>

<file path=xl/ctrlProps/ctrlProp31.xml><?xml version="1.0" encoding="utf-8"?>
<formControlPr xmlns="http://schemas.microsoft.com/office/spreadsheetml/2009/9/main" objectType="CheckBox" fmlaLink="$AL$56" lockText="1" noThreeD="1"/>
</file>

<file path=xl/ctrlProps/ctrlProp32.xml><?xml version="1.0" encoding="utf-8"?>
<formControlPr xmlns="http://schemas.microsoft.com/office/spreadsheetml/2009/9/main" objectType="CheckBox" fmlaLink="$AL$57" lockText="1" noThreeD="1"/>
</file>

<file path=xl/ctrlProps/ctrlProp33.xml><?xml version="1.0" encoding="utf-8"?>
<formControlPr xmlns="http://schemas.microsoft.com/office/spreadsheetml/2009/9/main" objectType="CheckBox" fmlaLink="$AL$63" lockText="1" noThreeD="1"/>
</file>

<file path=xl/ctrlProps/ctrlProp34.xml><?xml version="1.0" encoding="utf-8"?>
<formControlPr xmlns="http://schemas.microsoft.com/office/spreadsheetml/2009/9/main" objectType="CheckBox" fmlaLink="$AL$64" lockText="1" noThreeD="1"/>
</file>

<file path=xl/ctrlProps/ctrlProp35.xml><?xml version="1.0" encoding="utf-8"?>
<formControlPr xmlns="http://schemas.microsoft.com/office/spreadsheetml/2009/9/main" objectType="CheckBox" fmlaLink="$AL$65" lockText="1" noThreeD="1"/>
</file>

<file path=xl/ctrlProps/ctrlProp36.xml><?xml version="1.0" encoding="utf-8"?>
<formControlPr xmlns="http://schemas.microsoft.com/office/spreadsheetml/2009/9/main" objectType="CheckBox" fmlaLink="$AL$66" lockText="1" noThreeD="1"/>
</file>

<file path=xl/ctrlProps/ctrlProp37.xml><?xml version="1.0" encoding="utf-8"?>
<formControlPr xmlns="http://schemas.microsoft.com/office/spreadsheetml/2009/9/main" objectType="CheckBox" fmlaLink="$AL$67" lockText="1" noThreeD="1"/>
</file>

<file path=xl/ctrlProps/ctrlProp38.xml><?xml version="1.0" encoding="utf-8"?>
<formControlPr xmlns="http://schemas.microsoft.com/office/spreadsheetml/2009/9/main" objectType="CheckBox" fmlaLink="$AL$68" lockText="1" noThreeD="1"/>
</file>

<file path=xl/ctrlProps/ctrlProp39.xml><?xml version="1.0" encoding="utf-8"?>
<formControlPr xmlns="http://schemas.microsoft.com/office/spreadsheetml/2009/9/main" objectType="CheckBox" fmlaLink="$AL$69" lockText="1" noThreeD="1"/>
</file>

<file path=xl/ctrlProps/ctrlProp4.xml><?xml version="1.0" encoding="utf-8"?>
<formControlPr xmlns="http://schemas.microsoft.com/office/spreadsheetml/2009/9/main" objectType="CheckBox" fmlaLink="$Q$21" lockText="1" noThreeD="1"/>
</file>

<file path=xl/ctrlProps/ctrlProp40.xml><?xml version="1.0" encoding="utf-8"?>
<formControlPr xmlns="http://schemas.microsoft.com/office/spreadsheetml/2009/9/main" objectType="CheckBox" fmlaLink="$AL$70" lockText="1" noThreeD="1"/>
</file>

<file path=xl/ctrlProps/ctrlProp41.xml><?xml version="1.0" encoding="utf-8"?>
<formControlPr xmlns="http://schemas.microsoft.com/office/spreadsheetml/2009/9/main" objectType="CheckBox" fmlaLink="$AL$71" lockText="1" noThreeD="1"/>
</file>

<file path=xl/ctrlProps/ctrlProp42.xml><?xml version="1.0" encoding="utf-8"?>
<formControlPr xmlns="http://schemas.microsoft.com/office/spreadsheetml/2009/9/main" objectType="CheckBox" fmlaLink="$AL$72" lockText="1" noThreeD="1"/>
</file>

<file path=xl/ctrlProps/ctrlProp43.xml><?xml version="1.0" encoding="utf-8"?>
<formControlPr xmlns="http://schemas.microsoft.com/office/spreadsheetml/2009/9/main" objectType="CheckBox" fmlaLink="$AL$74" lockText="1" noThreeD="1"/>
</file>

<file path=xl/ctrlProps/ctrlProp44.xml><?xml version="1.0" encoding="utf-8"?>
<formControlPr xmlns="http://schemas.microsoft.com/office/spreadsheetml/2009/9/main" objectType="CheckBox" fmlaLink="$AL$75" lockText="1" noThreeD="1"/>
</file>

<file path=xl/ctrlProps/ctrlProp45.xml><?xml version="1.0" encoding="utf-8"?>
<formControlPr xmlns="http://schemas.microsoft.com/office/spreadsheetml/2009/9/main" objectType="CheckBox" fmlaLink="$AL$76" lockText="1" noThreeD="1"/>
</file>

<file path=xl/ctrlProps/ctrlProp5.xml><?xml version="1.0" encoding="utf-8"?>
<formControlPr xmlns="http://schemas.microsoft.com/office/spreadsheetml/2009/9/main" objectType="CheckBox" fmlaLink="$Q$22" lockText="1" noThreeD="1"/>
</file>

<file path=xl/ctrlProps/ctrlProp6.xml><?xml version="1.0" encoding="utf-8"?>
<formControlPr xmlns="http://schemas.microsoft.com/office/spreadsheetml/2009/9/main" objectType="CheckBox" fmlaLink="$Q$27" lockText="1" noThreeD="1"/>
</file>

<file path=xl/ctrlProps/ctrlProp7.xml><?xml version="1.0" encoding="utf-8"?>
<formControlPr xmlns="http://schemas.microsoft.com/office/spreadsheetml/2009/9/main" objectType="CheckBox" fmlaLink="$Q$34" lockText="1" noThreeD="1"/>
</file>

<file path=xl/ctrlProps/ctrlProp8.xml><?xml version="1.0" encoding="utf-8"?>
<formControlPr xmlns="http://schemas.microsoft.com/office/spreadsheetml/2009/9/main" objectType="CheckBox" fmlaLink="$Q$35" lockText="1" noThreeD="1"/>
</file>

<file path=xl/ctrlProps/ctrlProp9.xml><?xml version="1.0" encoding="utf-8"?>
<formControlPr xmlns="http://schemas.microsoft.com/office/spreadsheetml/2009/9/main" objectType="CheckBox" fmlaLink="$Q$38" lockText="1" noThreeD="1"/>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27</xdr:col>
      <xdr:colOff>115956</xdr:colOff>
      <xdr:row>114</xdr:row>
      <xdr:rowOff>240196</xdr:rowOff>
    </xdr:from>
    <xdr:to>
      <xdr:col>34</xdr:col>
      <xdr:colOff>99391</xdr:colOff>
      <xdr:row>120</xdr:row>
      <xdr:rowOff>45720</xdr:rowOff>
    </xdr:to>
    <xdr:sp macro="" textlink="">
      <xdr:nvSpPr>
        <xdr:cNvPr id="2" name="テキスト ボックス 1">
          <a:extLst>
            <a:ext uri="{FF2B5EF4-FFF2-40B4-BE49-F238E27FC236}">
              <a16:creationId xmlns:a16="http://schemas.microsoft.com/office/drawing/2014/main" id="{F94CE9B2-E1CA-4D7E-A5F5-3FDFE2144575}"/>
            </a:ext>
          </a:extLst>
        </xdr:cNvPr>
        <xdr:cNvSpPr txBox="1"/>
      </xdr:nvSpPr>
      <xdr:spPr>
        <a:xfrm>
          <a:off x="9595236" y="25569076"/>
          <a:ext cx="1530295" cy="1405724"/>
        </a:xfrm>
        <a:prstGeom prst="wedgeRoundRectCallout">
          <a:avLst>
            <a:gd name="adj1" fmla="val -63055"/>
            <a:gd name="adj2" fmla="val 10445"/>
            <a:gd name="adj3" fmla="val 16667"/>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1" i="1"/>
            <a:t>協力医療機関が複数ある場合は最も利用する可能性がある医療機関入力してください。</a:t>
          </a:r>
          <a:endParaRPr kumimoji="1" lang="en-US" altLang="ja-JP" sz="1600" b="1" i="1"/>
        </a:p>
      </xdr:txBody>
    </xdr:sp>
    <xdr:clientData/>
  </xdr:twoCellAnchor>
  <xdr:twoCellAnchor>
    <xdr:from>
      <xdr:col>28</xdr:col>
      <xdr:colOff>91440</xdr:colOff>
      <xdr:row>73</xdr:row>
      <xdr:rowOff>285750</xdr:rowOff>
    </xdr:from>
    <xdr:to>
      <xdr:col>53</xdr:col>
      <xdr:colOff>17145</xdr:colOff>
      <xdr:row>77</xdr:row>
      <xdr:rowOff>297180</xdr:rowOff>
    </xdr:to>
    <xdr:sp macro="" textlink="">
      <xdr:nvSpPr>
        <xdr:cNvPr id="3" name="テキスト ボックス 2">
          <a:extLst>
            <a:ext uri="{FF2B5EF4-FFF2-40B4-BE49-F238E27FC236}">
              <a16:creationId xmlns:a16="http://schemas.microsoft.com/office/drawing/2014/main" id="{9F6F5B0F-E768-FB67-0616-08C789FC1647}"/>
            </a:ext>
          </a:extLst>
        </xdr:cNvPr>
        <xdr:cNvSpPr txBox="1"/>
      </xdr:nvSpPr>
      <xdr:spPr>
        <a:xfrm>
          <a:off x="9883140" y="18307050"/>
          <a:ext cx="5402580" cy="123063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児発管を配置する事業の欄に必要事項をご記載ください。</a:t>
          </a:r>
          <a:endParaRPr kumimoji="1" lang="en-US" altLang="ja-JP" sz="16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344805</xdr:colOff>
      <xdr:row>7</xdr:row>
      <xdr:rowOff>26671</xdr:rowOff>
    </xdr:from>
    <xdr:to>
      <xdr:col>18</xdr:col>
      <xdr:colOff>163830</xdr:colOff>
      <xdr:row>14</xdr:row>
      <xdr:rowOff>304801</xdr:rowOff>
    </xdr:to>
    <xdr:sp macro="" textlink="">
      <xdr:nvSpPr>
        <xdr:cNvPr id="2" name="角丸四角形 1">
          <a:extLst>
            <a:ext uri="{FF2B5EF4-FFF2-40B4-BE49-F238E27FC236}">
              <a16:creationId xmlns:a16="http://schemas.microsoft.com/office/drawing/2014/main" id="{AC6E7858-68C3-4345-8E0E-B011F054E7F2}"/>
            </a:ext>
          </a:extLst>
        </xdr:cNvPr>
        <xdr:cNvSpPr/>
      </xdr:nvSpPr>
      <xdr:spPr>
        <a:xfrm>
          <a:off x="9155430" y="2484121"/>
          <a:ext cx="2562225" cy="275463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u="sng">
              <a:solidFill>
                <a:sysClr val="windowText" lastClr="000000"/>
              </a:solidFill>
              <a:latin typeface="HGｺﾞｼｯｸM" panose="020B0609000000000000" pitchFamily="49" charset="-128"/>
              <a:ea typeface="HGｺﾞｼｯｸM" panose="020B0609000000000000" pitchFamily="49" charset="-128"/>
            </a:rPr>
            <a:t>基準人員</a:t>
          </a:r>
          <a:endParaRPr kumimoji="1" lang="en-US" altLang="ja-JP" sz="1100" b="1" u="sng">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1100">
              <a:solidFill>
                <a:sysClr val="windowText" lastClr="000000"/>
              </a:solidFill>
              <a:latin typeface="HGｺﾞｼｯｸM" panose="020B0609000000000000" pitchFamily="49" charset="-128"/>
              <a:ea typeface="HGｺﾞｼｯｸM" panose="020B0609000000000000" pitchFamily="49" charset="-128"/>
            </a:rPr>
            <a:t>（重心外、定員</a:t>
          </a:r>
          <a:r>
            <a:rPr kumimoji="1" lang="en-US" altLang="ja-JP" sz="11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1100">
              <a:solidFill>
                <a:sysClr val="windowText" lastClr="000000"/>
              </a:solidFill>
              <a:latin typeface="HGｺﾞｼｯｸM" panose="020B0609000000000000" pitchFamily="49" charset="-128"/>
              <a:ea typeface="HGｺﾞｼｯｸM" panose="020B0609000000000000" pitchFamily="49" charset="-128"/>
            </a:rPr>
            <a:t>名の場合）</a:t>
          </a:r>
          <a:endParaRPr kumimoji="1" lang="en-US" altLang="ja-JP" sz="11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1100">
              <a:solidFill>
                <a:sysClr val="windowText" lastClr="000000"/>
              </a:solidFill>
              <a:latin typeface="HGｺﾞｼｯｸM" panose="020B0609000000000000" pitchFamily="49" charset="-128"/>
              <a:ea typeface="HGｺﾞｼｯｸM" panose="020B0609000000000000" pitchFamily="49" charset="-128"/>
            </a:rPr>
            <a:t>管理者、児発管（常勤）、児童指導員又は保育士（常勤）がおり、営業時間に対し、必ず、児童指導員または保育士が</a:t>
          </a:r>
          <a:r>
            <a:rPr kumimoji="1" lang="en-US" altLang="ja-JP" sz="1100">
              <a:solidFill>
                <a:sysClr val="windowText" lastClr="000000"/>
              </a:solidFill>
              <a:latin typeface="HGｺﾞｼｯｸM" panose="020B0609000000000000" pitchFamily="49" charset="-128"/>
              <a:ea typeface="HGｺﾞｼｯｸM" panose="020B0609000000000000" pitchFamily="49" charset="-128"/>
            </a:rPr>
            <a:t>2</a:t>
          </a:r>
          <a:r>
            <a:rPr kumimoji="1" lang="ja-JP" altLang="en-US" sz="1100">
              <a:solidFill>
                <a:sysClr val="windowText" lastClr="000000"/>
              </a:solidFill>
              <a:latin typeface="HGｺﾞｼｯｸM" panose="020B0609000000000000" pitchFamily="49" charset="-128"/>
              <a:ea typeface="HGｺﾞｼｯｸM" panose="020B0609000000000000" pitchFamily="49" charset="-128"/>
            </a:rPr>
            <a:t>名以上配置できている</a:t>
          </a:r>
          <a:endParaRPr kumimoji="1" lang="en-US" altLang="ja-JP" sz="11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1100">
              <a:solidFill>
                <a:sysClr val="windowText" lastClr="000000"/>
              </a:solidFill>
              <a:latin typeface="HGｺﾞｼｯｸM" panose="020B0609000000000000" pitchFamily="49" charset="-128"/>
              <a:ea typeface="HGｺﾞｼｯｸM" panose="020B0609000000000000" pitchFamily="49" charset="-128"/>
            </a:rPr>
            <a:t>（重心の場合）</a:t>
          </a:r>
          <a:endParaRPr kumimoji="1" lang="en-US" altLang="ja-JP" sz="11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1100">
              <a:solidFill>
                <a:sysClr val="windowText" lastClr="000000"/>
              </a:solidFill>
              <a:latin typeface="HGｺﾞｼｯｸM" panose="020B0609000000000000" pitchFamily="49" charset="-128"/>
              <a:ea typeface="HGｺﾞｼｯｸM" panose="020B0609000000000000" pitchFamily="49" charset="-128"/>
            </a:rPr>
            <a:t>管理者、児発管がおり、営業時間に対し、児童指導員又は保育士が</a:t>
          </a:r>
          <a:r>
            <a:rPr kumimoji="1" lang="en-US" altLang="ja-JP" sz="1100">
              <a:solidFill>
                <a:sysClr val="windowText" lastClr="000000"/>
              </a:solidFill>
              <a:latin typeface="HGｺﾞｼｯｸM" panose="020B0609000000000000" pitchFamily="49" charset="-128"/>
              <a:ea typeface="HGｺﾞｼｯｸM" panose="020B0609000000000000" pitchFamily="49" charset="-128"/>
            </a:rPr>
            <a:t>1</a:t>
          </a:r>
          <a:r>
            <a:rPr kumimoji="1" lang="ja-JP" altLang="en-US" sz="1100">
              <a:solidFill>
                <a:sysClr val="windowText" lastClr="000000"/>
              </a:solidFill>
              <a:latin typeface="HGｺﾞｼｯｸM" panose="020B0609000000000000" pitchFamily="49" charset="-128"/>
              <a:ea typeface="HGｺﾞｼｯｸM" panose="020B0609000000000000" pitchFamily="49" charset="-128"/>
            </a:rPr>
            <a:t>名以上、看護師が</a:t>
          </a:r>
          <a:r>
            <a:rPr kumimoji="1" lang="en-US" altLang="ja-JP" sz="1100">
              <a:solidFill>
                <a:sysClr val="windowText" lastClr="000000"/>
              </a:solidFill>
              <a:latin typeface="HGｺﾞｼｯｸM" panose="020B0609000000000000" pitchFamily="49" charset="-128"/>
              <a:ea typeface="HGｺﾞｼｯｸM" panose="020B0609000000000000" pitchFamily="49" charset="-128"/>
            </a:rPr>
            <a:t>1</a:t>
          </a:r>
          <a:r>
            <a:rPr kumimoji="1" lang="ja-JP" altLang="en-US" sz="1100">
              <a:solidFill>
                <a:sysClr val="windowText" lastClr="000000"/>
              </a:solidFill>
              <a:latin typeface="HGｺﾞｼｯｸM" panose="020B0609000000000000" pitchFamily="49" charset="-128"/>
              <a:ea typeface="HGｺﾞｼｯｸM" panose="020B0609000000000000" pitchFamily="49" charset="-128"/>
            </a:rPr>
            <a:t>名以上配置できている</a:t>
          </a:r>
          <a:endParaRPr kumimoji="1" lang="en-US" altLang="ja-JP" sz="1100">
            <a:solidFill>
              <a:sysClr val="windowText" lastClr="000000"/>
            </a:solidFill>
            <a:latin typeface="HGｺﾞｼｯｸM" panose="020B0609000000000000" pitchFamily="49" charset="-128"/>
            <a:ea typeface="HGｺﾞｼｯｸM" panose="020B0609000000000000"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396240</xdr:colOff>
      <xdr:row>7</xdr:row>
      <xdr:rowOff>66675</xdr:rowOff>
    </xdr:from>
    <xdr:to>
      <xdr:col>18</xdr:col>
      <xdr:colOff>302895</xdr:colOff>
      <xdr:row>13</xdr:row>
      <xdr:rowOff>468630</xdr:rowOff>
    </xdr:to>
    <xdr:sp macro="" textlink="">
      <xdr:nvSpPr>
        <xdr:cNvPr id="2" name="角丸四角形 1">
          <a:extLst>
            <a:ext uri="{FF2B5EF4-FFF2-40B4-BE49-F238E27FC236}">
              <a16:creationId xmlns:a16="http://schemas.microsoft.com/office/drawing/2014/main" id="{C4565A20-927F-475E-A2CD-1E30B75E1CFA}"/>
            </a:ext>
          </a:extLst>
        </xdr:cNvPr>
        <xdr:cNvSpPr/>
      </xdr:nvSpPr>
      <xdr:spPr>
        <a:xfrm>
          <a:off x="9225915" y="2543175"/>
          <a:ext cx="2573655" cy="2764155"/>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u="sng">
              <a:solidFill>
                <a:sysClr val="windowText" lastClr="000000"/>
              </a:solidFill>
              <a:latin typeface="HGｺﾞｼｯｸM" panose="020B0609000000000000" pitchFamily="49" charset="-128"/>
              <a:ea typeface="HGｺﾞｼｯｸM" panose="020B0609000000000000" pitchFamily="49" charset="-128"/>
            </a:rPr>
            <a:t>基準人員</a:t>
          </a:r>
          <a:endParaRPr kumimoji="1" lang="en-US" altLang="ja-JP" sz="1100" b="1" u="sng">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1100">
              <a:solidFill>
                <a:sysClr val="windowText" lastClr="000000"/>
              </a:solidFill>
              <a:latin typeface="HGｺﾞｼｯｸM" panose="020B0609000000000000" pitchFamily="49" charset="-128"/>
              <a:ea typeface="HGｺﾞｼｯｸM" panose="020B0609000000000000" pitchFamily="49" charset="-128"/>
            </a:rPr>
            <a:t>（重心外、定員</a:t>
          </a:r>
          <a:r>
            <a:rPr kumimoji="1" lang="en-US" altLang="ja-JP" sz="11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1100">
              <a:solidFill>
                <a:sysClr val="windowText" lastClr="000000"/>
              </a:solidFill>
              <a:latin typeface="HGｺﾞｼｯｸM" panose="020B0609000000000000" pitchFamily="49" charset="-128"/>
              <a:ea typeface="HGｺﾞｼｯｸM" panose="020B0609000000000000" pitchFamily="49" charset="-128"/>
            </a:rPr>
            <a:t>名の場合）</a:t>
          </a:r>
          <a:endParaRPr kumimoji="1" lang="en-US" altLang="ja-JP" sz="11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1100">
              <a:solidFill>
                <a:sysClr val="windowText" lastClr="000000"/>
              </a:solidFill>
              <a:latin typeface="HGｺﾞｼｯｸM" panose="020B0609000000000000" pitchFamily="49" charset="-128"/>
              <a:ea typeface="HGｺﾞｼｯｸM" panose="020B0609000000000000" pitchFamily="49" charset="-128"/>
            </a:rPr>
            <a:t>管理者、児発管（常勤）、児童指導員又は保育士（常勤）がおり、営業時間に対し、必ず、児童指導員または保育士が</a:t>
          </a:r>
          <a:r>
            <a:rPr kumimoji="1" lang="en-US" altLang="ja-JP" sz="1100">
              <a:solidFill>
                <a:sysClr val="windowText" lastClr="000000"/>
              </a:solidFill>
              <a:latin typeface="HGｺﾞｼｯｸM" panose="020B0609000000000000" pitchFamily="49" charset="-128"/>
              <a:ea typeface="HGｺﾞｼｯｸM" panose="020B0609000000000000" pitchFamily="49" charset="-128"/>
            </a:rPr>
            <a:t>2</a:t>
          </a:r>
          <a:r>
            <a:rPr kumimoji="1" lang="ja-JP" altLang="en-US" sz="1100">
              <a:solidFill>
                <a:sysClr val="windowText" lastClr="000000"/>
              </a:solidFill>
              <a:latin typeface="HGｺﾞｼｯｸM" panose="020B0609000000000000" pitchFamily="49" charset="-128"/>
              <a:ea typeface="HGｺﾞｼｯｸM" panose="020B0609000000000000" pitchFamily="49" charset="-128"/>
            </a:rPr>
            <a:t>名以上配置できている</a:t>
          </a:r>
          <a:endParaRPr kumimoji="1" lang="en-US" altLang="ja-JP" sz="11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1100">
              <a:solidFill>
                <a:sysClr val="windowText" lastClr="000000"/>
              </a:solidFill>
              <a:latin typeface="HGｺﾞｼｯｸM" panose="020B0609000000000000" pitchFamily="49" charset="-128"/>
              <a:ea typeface="HGｺﾞｼｯｸM" panose="020B0609000000000000" pitchFamily="49" charset="-128"/>
            </a:rPr>
            <a:t>（重心の場合）</a:t>
          </a:r>
          <a:endParaRPr kumimoji="1" lang="en-US" altLang="ja-JP" sz="11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1100">
              <a:solidFill>
                <a:sysClr val="windowText" lastClr="000000"/>
              </a:solidFill>
              <a:latin typeface="HGｺﾞｼｯｸM" panose="020B0609000000000000" pitchFamily="49" charset="-128"/>
              <a:ea typeface="HGｺﾞｼｯｸM" panose="020B0609000000000000" pitchFamily="49" charset="-128"/>
            </a:rPr>
            <a:t>管理者、児発管がおり、営業時間に対し、児童指導員又は保育士が</a:t>
          </a:r>
          <a:r>
            <a:rPr kumimoji="1" lang="en-US" altLang="ja-JP" sz="1100">
              <a:solidFill>
                <a:sysClr val="windowText" lastClr="000000"/>
              </a:solidFill>
              <a:latin typeface="HGｺﾞｼｯｸM" panose="020B0609000000000000" pitchFamily="49" charset="-128"/>
              <a:ea typeface="HGｺﾞｼｯｸM" panose="020B0609000000000000" pitchFamily="49" charset="-128"/>
            </a:rPr>
            <a:t>1</a:t>
          </a:r>
          <a:r>
            <a:rPr kumimoji="1" lang="ja-JP" altLang="en-US" sz="1100">
              <a:solidFill>
                <a:sysClr val="windowText" lastClr="000000"/>
              </a:solidFill>
              <a:latin typeface="HGｺﾞｼｯｸM" panose="020B0609000000000000" pitchFamily="49" charset="-128"/>
              <a:ea typeface="HGｺﾞｼｯｸM" panose="020B0609000000000000" pitchFamily="49" charset="-128"/>
            </a:rPr>
            <a:t>名以上、看護師が</a:t>
          </a:r>
          <a:r>
            <a:rPr kumimoji="1" lang="en-US" altLang="ja-JP" sz="1100">
              <a:solidFill>
                <a:sysClr val="windowText" lastClr="000000"/>
              </a:solidFill>
              <a:latin typeface="HGｺﾞｼｯｸM" panose="020B0609000000000000" pitchFamily="49" charset="-128"/>
              <a:ea typeface="HGｺﾞｼｯｸM" panose="020B0609000000000000" pitchFamily="49" charset="-128"/>
            </a:rPr>
            <a:t>1</a:t>
          </a:r>
          <a:r>
            <a:rPr kumimoji="1" lang="ja-JP" altLang="en-US" sz="1100">
              <a:solidFill>
                <a:sysClr val="windowText" lastClr="000000"/>
              </a:solidFill>
              <a:latin typeface="HGｺﾞｼｯｸM" panose="020B0609000000000000" pitchFamily="49" charset="-128"/>
              <a:ea typeface="HGｺﾞｼｯｸM" panose="020B0609000000000000" pitchFamily="49" charset="-128"/>
            </a:rPr>
            <a:t>名以上配置できている</a:t>
          </a:r>
          <a:endParaRPr kumimoji="1" lang="en-US" altLang="ja-JP" sz="1100">
            <a:solidFill>
              <a:sysClr val="windowText" lastClr="000000"/>
            </a:solidFill>
            <a:latin typeface="HGｺﾞｼｯｸM" panose="020B0609000000000000" pitchFamily="49" charset="-128"/>
            <a:ea typeface="HGｺﾞｼｯｸM" panose="020B0609000000000000"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342900</xdr:colOff>
      <xdr:row>35</xdr:row>
      <xdr:rowOff>114300</xdr:rowOff>
    </xdr:from>
    <xdr:to>
      <xdr:col>9</xdr:col>
      <xdr:colOff>186690</xdr:colOff>
      <xdr:row>40</xdr:row>
      <xdr:rowOff>0</xdr:rowOff>
    </xdr:to>
    <xdr:sp macro="" textlink="">
      <xdr:nvSpPr>
        <xdr:cNvPr id="2" name="正方形/長方形 1">
          <a:extLst>
            <a:ext uri="{FF2B5EF4-FFF2-40B4-BE49-F238E27FC236}">
              <a16:creationId xmlns:a16="http://schemas.microsoft.com/office/drawing/2014/main" id="{675ECBE1-ED3F-46CE-914B-DC0DA1C23131}"/>
            </a:ext>
          </a:extLst>
        </xdr:cNvPr>
        <xdr:cNvSpPr/>
      </xdr:nvSpPr>
      <xdr:spPr>
        <a:xfrm>
          <a:off x="1981200" y="10500360"/>
          <a:ext cx="6343650" cy="121158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「①利用した医療的ケア児のスコア」の計算方法</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ア ： 医療的ケア児の医療的ケアスコアに当該医療的ケア児が利用した日数を乗じる。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イ ： 各月に利用実績がある医療的ケア児全員について、アの計算を行い、計算後の数値を合計する。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例）４月に医療的ケアスコア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点の医療的ケア児Ａは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点の医療的ケア児Ｂは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　</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680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p>
      </xdr:txBody>
    </xdr:sp>
    <xdr:clientData/>
  </xdr:twoCellAnchor>
  <xdr:twoCellAnchor>
    <xdr:from>
      <xdr:col>8</xdr:col>
      <xdr:colOff>238125</xdr:colOff>
      <xdr:row>32</xdr:row>
      <xdr:rowOff>154305</xdr:rowOff>
    </xdr:from>
    <xdr:to>
      <xdr:col>8</xdr:col>
      <xdr:colOff>1266825</xdr:colOff>
      <xdr:row>33</xdr:row>
      <xdr:rowOff>249555</xdr:rowOff>
    </xdr:to>
    <xdr:sp macro="" textlink="">
      <xdr:nvSpPr>
        <xdr:cNvPr id="3" name="下矢印 6">
          <a:extLst>
            <a:ext uri="{FF2B5EF4-FFF2-40B4-BE49-F238E27FC236}">
              <a16:creationId xmlns:a16="http://schemas.microsoft.com/office/drawing/2014/main" id="{630E7F74-7B0E-46A8-BEA6-4731CDB70D66}"/>
            </a:ext>
          </a:extLst>
        </xdr:cNvPr>
        <xdr:cNvSpPr/>
      </xdr:nvSpPr>
      <xdr:spPr>
        <a:xfrm>
          <a:off x="6534150" y="10136505"/>
          <a:ext cx="1028700" cy="381000"/>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150495</xdr:colOff>
      <xdr:row>28</xdr:row>
      <xdr:rowOff>247650</xdr:rowOff>
    </xdr:from>
    <xdr:to>
      <xdr:col>8</xdr:col>
      <xdr:colOff>1712595</xdr:colOff>
      <xdr:row>32</xdr:row>
      <xdr:rowOff>192405</xdr:rowOff>
    </xdr:to>
    <xdr:sp macro="" textlink="">
      <xdr:nvSpPr>
        <xdr:cNvPr id="4" name="正方形/長方形 3">
          <a:extLst>
            <a:ext uri="{FF2B5EF4-FFF2-40B4-BE49-F238E27FC236}">
              <a16:creationId xmlns:a16="http://schemas.microsoft.com/office/drawing/2014/main" id="{4FA1BDE0-DDF8-4415-8396-AFE1094343F1}"/>
            </a:ext>
          </a:extLst>
        </xdr:cNvPr>
        <xdr:cNvSpPr/>
      </xdr:nvSpPr>
      <xdr:spPr>
        <a:xfrm>
          <a:off x="6094095" y="9086850"/>
          <a:ext cx="1914525" cy="1087755"/>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③の数値が</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40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Ⅰ</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72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Ⅱ</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）の算定要件を満たすことになる。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66675</xdr:colOff>
      <xdr:row>19</xdr:row>
      <xdr:rowOff>76200</xdr:rowOff>
    </xdr:from>
    <xdr:to>
      <xdr:col>8</xdr:col>
      <xdr:colOff>963716</xdr:colOff>
      <xdr:row>19</xdr:row>
      <xdr:rowOff>1198459</xdr:rowOff>
    </xdr:to>
    <xdr:sp macro="" textlink="">
      <xdr:nvSpPr>
        <xdr:cNvPr id="2" name="大かっこ 1">
          <a:extLst>
            <a:ext uri="{FF2B5EF4-FFF2-40B4-BE49-F238E27FC236}">
              <a16:creationId xmlns:a16="http://schemas.microsoft.com/office/drawing/2014/main" id="{10544900-4E57-4E8D-B943-47217957CDD6}"/>
            </a:ext>
          </a:extLst>
        </xdr:cNvPr>
        <xdr:cNvSpPr/>
      </xdr:nvSpPr>
      <xdr:spPr>
        <a:xfrm>
          <a:off x="238125" y="7458075"/>
          <a:ext cx="8898041" cy="1122259"/>
        </a:xfrm>
        <a:prstGeom prst="bracketPair">
          <a:avLst>
            <a:gd name="adj" fmla="val 113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lnSpc>
              <a:spcPts val="1300"/>
            </a:lnSpc>
          </a:pPr>
          <a:r>
            <a:rPr kumimoji="1" lang="en-US" altLang="ja-JP" sz="1100">
              <a:latin typeface="HGｺﾞｼｯｸM" panose="020B0609000000000000" pitchFamily="49" charset="-128"/>
              <a:ea typeface="HGｺﾞｼｯｸM" panose="020B0609000000000000" pitchFamily="49" charset="-128"/>
            </a:rPr>
            <a:t>※</a:t>
          </a:r>
          <a:r>
            <a:rPr kumimoji="1" lang="ja-JP" altLang="en-US" sz="1100">
              <a:latin typeface="HGｺﾞｼｯｸM" panose="020B0609000000000000" pitchFamily="49" charset="-128"/>
              <a:ea typeface="HGｺﾞｼｯｸM" panose="020B0609000000000000" pitchFamily="49" charset="-128"/>
            </a:rPr>
            <a:t>対象となる職種</a:t>
          </a:r>
          <a:endParaRPr kumimoji="1" lang="en-US" altLang="ja-JP" sz="1100">
            <a:latin typeface="HGｺﾞｼｯｸM" panose="020B0609000000000000" pitchFamily="49" charset="-128"/>
            <a:ea typeface="HGｺﾞｼｯｸM" panose="020B0609000000000000" pitchFamily="49" charset="-128"/>
          </a:endParaRPr>
        </a:p>
        <a:p>
          <a:pPr algn="l">
            <a:lnSpc>
              <a:spcPts val="1300"/>
            </a:lnSpc>
          </a:pPr>
          <a:r>
            <a:rPr kumimoji="1" lang="ja-JP" altLang="en-US" sz="1100">
              <a:latin typeface="HGｺﾞｼｯｸM" panose="020B0609000000000000" pitchFamily="49" charset="-128"/>
              <a:ea typeface="HGｺﾞｼｯｸM" panose="020B0609000000000000" pitchFamily="49" charset="-128"/>
            </a:rPr>
            <a:t>　以下の職種であって、障害児通所支援又は障害児入所支援、若しくは障害児相談支援に５年以上従事した経験のある者（常勤専任による配置）。経験年数は、資格取得後から当該支援に従事した経験年数とする。</a:t>
          </a:r>
        </a:p>
        <a:p>
          <a:pPr algn="l">
            <a:lnSpc>
              <a:spcPts val="1300"/>
            </a:lnSpc>
          </a:pPr>
          <a:endParaRPr kumimoji="1" lang="en-US" altLang="ja-JP" sz="1100">
            <a:latin typeface="HGｺﾞｼｯｸM" panose="020B0609000000000000" pitchFamily="49" charset="-128"/>
            <a:ea typeface="HGｺﾞｼｯｸM" panose="020B0609000000000000" pitchFamily="49" charset="-128"/>
          </a:endParaRPr>
        </a:p>
        <a:p>
          <a:pPr algn="l">
            <a:lnSpc>
              <a:spcPts val="1300"/>
            </a:lnSpc>
          </a:pPr>
          <a:r>
            <a:rPr kumimoji="1" lang="ja-JP" altLang="en-US" sz="1100">
              <a:latin typeface="HGｺﾞｼｯｸM" panose="020B0609000000000000" pitchFamily="49" charset="-128"/>
              <a:ea typeface="HGｺﾞｼｯｸM" panose="020B0609000000000000" pitchFamily="49" charset="-128"/>
            </a:rPr>
            <a:t>理学療法士、作業療法士、言語聴覚士、看護職員、心理担当職員、保育士、児童指導員</a:t>
          </a:r>
          <a:endParaRPr kumimoji="1" lang="en-US" altLang="ja-JP" sz="1100">
            <a:latin typeface="HGｺﾞｼｯｸM" panose="020B0609000000000000" pitchFamily="49" charset="-128"/>
            <a:ea typeface="HGｺﾞｼｯｸM" panose="020B0609000000000000" pitchFamily="49"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68580</xdr:colOff>
      <xdr:row>11</xdr:row>
      <xdr:rowOff>7620</xdr:rowOff>
    </xdr:from>
    <xdr:to>
      <xdr:col>1</xdr:col>
      <xdr:colOff>0</xdr:colOff>
      <xdr:row>12</xdr:row>
      <xdr:rowOff>83820</xdr:rowOff>
    </xdr:to>
    <xdr:sp macro="" textlink="">
      <xdr:nvSpPr>
        <xdr:cNvPr id="99329" name="Check Box 1" hidden="1">
          <a:extLst>
            <a:ext uri="{63B3BB69-23CF-44E3-9099-C40C66FF867C}">
              <a14:compatExt xmlns:a14="http://schemas.microsoft.com/office/drawing/2010/main" spid="_x0000_s99329"/>
            </a:ext>
            <a:ext uri="{FF2B5EF4-FFF2-40B4-BE49-F238E27FC236}">
              <a16:creationId xmlns:a16="http://schemas.microsoft.com/office/drawing/2014/main" id="{00000000-0008-0000-2300-000001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a:t>
          </a:r>
        </a:p>
      </xdr:txBody>
    </xdr:sp>
    <xdr:clientData/>
  </xdr:twoCellAnchor>
  <xdr:twoCellAnchor editAs="oneCell">
    <xdr:from>
      <xdr:col>0</xdr:col>
      <xdr:colOff>45720</xdr:colOff>
      <xdr:row>15</xdr:row>
      <xdr:rowOff>182880</xdr:rowOff>
    </xdr:from>
    <xdr:to>
      <xdr:col>1</xdr:col>
      <xdr:colOff>0</xdr:colOff>
      <xdr:row>17</xdr:row>
      <xdr:rowOff>7620</xdr:rowOff>
    </xdr:to>
    <xdr:sp macro="" textlink="">
      <xdr:nvSpPr>
        <xdr:cNvPr id="99330" name="Check Box 2" hidden="1">
          <a:extLst>
            <a:ext uri="{63B3BB69-23CF-44E3-9099-C40C66FF867C}">
              <a14:compatExt xmlns:a14="http://schemas.microsoft.com/office/drawing/2010/main" spid="_x0000_s99330"/>
            </a:ext>
            <a:ext uri="{FF2B5EF4-FFF2-40B4-BE49-F238E27FC236}">
              <a16:creationId xmlns:a16="http://schemas.microsoft.com/office/drawing/2014/main" id="{00000000-0008-0000-2300-000002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2</a:t>
          </a:r>
        </a:p>
      </xdr:txBody>
    </xdr:sp>
    <xdr:clientData/>
  </xdr:twoCellAnchor>
  <xdr:twoCellAnchor editAs="oneCell">
    <xdr:from>
      <xdr:col>0</xdr:col>
      <xdr:colOff>38100</xdr:colOff>
      <xdr:row>17</xdr:row>
      <xdr:rowOff>137160</xdr:rowOff>
    </xdr:from>
    <xdr:to>
      <xdr:col>0</xdr:col>
      <xdr:colOff>342900</xdr:colOff>
      <xdr:row>19</xdr:row>
      <xdr:rowOff>30480</xdr:rowOff>
    </xdr:to>
    <xdr:sp macro="" textlink="">
      <xdr:nvSpPr>
        <xdr:cNvPr id="99331" name="Check Box 3" hidden="1">
          <a:extLst>
            <a:ext uri="{63B3BB69-23CF-44E3-9099-C40C66FF867C}">
              <a14:compatExt xmlns:a14="http://schemas.microsoft.com/office/drawing/2010/main" spid="_x0000_s99331"/>
            </a:ext>
            <a:ext uri="{FF2B5EF4-FFF2-40B4-BE49-F238E27FC236}">
              <a16:creationId xmlns:a16="http://schemas.microsoft.com/office/drawing/2014/main" id="{00000000-0008-0000-2300-000003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3</a:t>
          </a:r>
        </a:p>
      </xdr:txBody>
    </xdr:sp>
    <xdr:clientData/>
  </xdr:twoCellAnchor>
  <xdr:twoCellAnchor editAs="oneCell">
    <xdr:from>
      <xdr:col>0</xdr:col>
      <xdr:colOff>60960</xdr:colOff>
      <xdr:row>20</xdr:row>
      <xdr:rowOff>152400</xdr:rowOff>
    </xdr:from>
    <xdr:to>
      <xdr:col>1</xdr:col>
      <xdr:colOff>0</xdr:colOff>
      <xdr:row>20</xdr:row>
      <xdr:rowOff>403860</xdr:rowOff>
    </xdr:to>
    <xdr:sp macro="" textlink="">
      <xdr:nvSpPr>
        <xdr:cNvPr id="99332" name="Check Box 4" hidden="1">
          <a:extLst>
            <a:ext uri="{63B3BB69-23CF-44E3-9099-C40C66FF867C}">
              <a14:compatExt xmlns:a14="http://schemas.microsoft.com/office/drawing/2010/main" spid="_x0000_s99332"/>
            </a:ext>
            <a:ext uri="{FF2B5EF4-FFF2-40B4-BE49-F238E27FC236}">
              <a16:creationId xmlns:a16="http://schemas.microsoft.com/office/drawing/2014/main" id="{00000000-0008-0000-2300-000004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4</a:t>
          </a:r>
        </a:p>
      </xdr:txBody>
    </xdr:sp>
    <xdr:clientData/>
  </xdr:twoCellAnchor>
  <xdr:twoCellAnchor editAs="oneCell">
    <xdr:from>
      <xdr:col>0</xdr:col>
      <xdr:colOff>68580</xdr:colOff>
      <xdr:row>22</xdr:row>
      <xdr:rowOff>0</xdr:rowOff>
    </xdr:from>
    <xdr:to>
      <xdr:col>1</xdr:col>
      <xdr:colOff>0</xdr:colOff>
      <xdr:row>22</xdr:row>
      <xdr:rowOff>236220</xdr:rowOff>
    </xdr:to>
    <xdr:sp macro="" textlink="">
      <xdr:nvSpPr>
        <xdr:cNvPr id="99333" name="Check Box 5" hidden="1">
          <a:extLst>
            <a:ext uri="{63B3BB69-23CF-44E3-9099-C40C66FF867C}">
              <a14:compatExt xmlns:a14="http://schemas.microsoft.com/office/drawing/2010/main" spid="_x0000_s99333"/>
            </a:ext>
            <a:ext uri="{FF2B5EF4-FFF2-40B4-BE49-F238E27FC236}">
              <a16:creationId xmlns:a16="http://schemas.microsoft.com/office/drawing/2014/main" id="{00000000-0008-0000-2300-000005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5</a:t>
          </a:r>
        </a:p>
      </xdr:txBody>
    </xdr:sp>
    <xdr:clientData/>
  </xdr:twoCellAnchor>
  <xdr:twoCellAnchor editAs="oneCell">
    <xdr:from>
      <xdr:col>0</xdr:col>
      <xdr:colOff>45720</xdr:colOff>
      <xdr:row>28</xdr:row>
      <xdr:rowOff>99060</xdr:rowOff>
    </xdr:from>
    <xdr:to>
      <xdr:col>1</xdr:col>
      <xdr:colOff>0</xdr:colOff>
      <xdr:row>29</xdr:row>
      <xdr:rowOff>160020</xdr:rowOff>
    </xdr:to>
    <xdr:sp macro="" textlink="">
      <xdr:nvSpPr>
        <xdr:cNvPr id="99334" name="Check Box 6" hidden="1">
          <a:extLst>
            <a:ext uri="{63B3BB69-23CF-44E3-9099-C40C66FF867C}">
              <a14:compatExt xmlns:a14="http://schemas.microsoft.com/office/drawing/2010/main" spid="_x0000_s99334"/>
            </a:ext>
            <a:ext uri="{FF2B5EF4-FFF2-40B4-BE49-F238E27FC236}">
              <a16:creationId xmlns:a16="http://schemas.microsoft.com/office/drawing/2014/main" id="{00000000-0008-0000-2300-000006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a:t>
          </a:r>
        </a:p>
      </xdr:txBody>
    </xdr:sp>
    <xdr:clientData/>
  </xdr:twoCellAnchor>
  <xdr:twoCellAnchor editAs="oneCell">
    <xdr:from>
      <xdr:col>0</xdr:col>
      <xdr:colOff>45720</xdr:colOff>
      <xdr:row>32</xdr:row>
      <xdr:rowOff>129540</xdr:rowOff>
    </xdr:from>
    <xdr:to>
      <xdr:col>0</xdr:col>
      <xdr:colOff>342900</xdr:colOff>
      <xdr:row>34</xdr:row>
      <xdr:rowOff>22860</xdr:rowOff>
    </xdr:to>
    <xdr:sp macro="" textlink="">
      <xdr:nvSpPr>
        <xdr:cNvPr id="99335" name="Check Box 7" hidden="1">
          <a:extLst>
            <a:ext uri="{63B3BB69-23CF-44E3-9099-C40C66FF867C}">
              <a14:compatExt xmlns:a14="http://schemas.microsoft.com/office/drawing/2010/main" spid="_x0000_s99335"/>
            </a:ext>
            <a:ext uri="{FF2B5EF4-FFF2-40B4-BE49-F238E27FC236}">
              <a16:creationId xmlns:a16="http://schemas.microsoft.com/office/drawing/2014/main" id="{00000000-0008-0000-2300-000007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2</a:t>
          </a:r>
        </a:p>
      </xdr:txBody>
    </xdr:sp>
    <xdr:clientData/>
  </xdr:twoCellAnchor>
  <xdr:twoCellAnchor editAs="oneCell">
    <xdr:from>
      <xdr:col>0</xdr:col>
      <xdr:colOff>30480</xdr:colOff>
      <xdr:row>34</xdr:row>
      <xdr:rowOff>144780</xdr:rowOff>
    </xdr:from>
    <xdr:to>
      <xdr:col>0</xdr:col>
      <xdr:colOff>335280</xdr:colOff>
      <xdr:row>36</xdr:row>
      <xdr:rowOff>38100</xdr:rowOff>
    </xdr:to>
    <xdr:sp macro="" textlink="">
      <xdr:nvSpPr>
        <xdr:cNvPr id="99336" name="Check Box 8" hidden="1">
          <a:extLst>
            <a:ext uri="{63B3BB69-23CF-44E3-9099-C40C66FF867C}">
              <a14:compatExt xmlns:a14="http://schemas.microsoft.com/office/drawing/2010/main" spid="_x0000_s99336"/>
            </a:ext>
            <a:ext uri="{FF2B5EF4-FFF2-40B4-BE49-F238E27FC236}">
              <a16:creationId xmlns:a16="http://schemas.microsoft.com/office/drawing/2014/main" id="{00000000-0008-0000-2300-000008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3</a:t>
          </a:r>
        </a:p>
      </xdr:txBody>
    </xdr:sp>
    <xdr:clientData/>
  </xdr:twoCellAnchor>
  <xdr:twoCellAnchor editAs="oneCell">
    <xdr:from>
      <xdr:col>0</xdr:col>
      <xdr:colOff>38100</xdr:colOff>
      <xdr:row>37</xdr:row>
      <xdr:rowOff>106680</xdr:rowOff>
    </xdr:from>
    <xdr:to>
      <xdr:col>0</xdr:col>
      <xdr:colOff>342900</xdr:colOff>
      <xdr:row>37</xdr:row>
      <xdr:rowOff>342900</xdr:rowOff>
    </xdr:to>
    <xdr:sp macro="" textlink="">
      <xdr:nvSpPr>
        <xdr:cNvPr id="99337" name="Check Box 9" hidden="1">
          <a:extLst>
            <a:ext uri="{63B3BB69-23CF-44E3-9099-C40C66FF867C}">
              <a14:compatExt xmlns:a14="http://schemas.microsoft.com/office/drawing/2010/main" spid="_x0000_s99337"/>
            </a:ext>
            <a:ext uri="{FF2B5EF4-FFF2-40B4-BE49-F238E27FC236}">
              <a16:creationId xmlns:a16="http://schemas.microsoft.com/office/drawing/2014/main" id="{00000000-0008-0000-2300-000009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4</a:t>
          </a:r>
        </a:p>
      </xdr:txBody>
    </xdr:sp>
    <xdr:clientData/>
  </xdr:twoCellAnchor>
  <mc:AlternateContent xmlns:mc="http://schemas.openxmlformats.org/markup-compatibility/2006">
    <mc:Choice xmlns:a14="http://schemas.microsoft.com/office/drawing/2010/main" Requires="a14">
      <xdr:twoCellAnchor editAs="oneCell">
        <xdr:from>
          <xdr:col>0</xdr:col>
          <xdr:colOff>85725</xdr:colOff>
          <xdr:row>11</xdr:row>
          <xdr:rowOff>9525</xdr:rowOff>
        </xdr:from>
        <xdr:to>
          <xdr:col>1</xdr:col>
          <xdr:colOff>0</xdr:colOff>
          <xdr:row>12</xdr:row>
          <xdr:rowOff>104775</xdr:rowOff>
        </xdr:to>
        <xdr:sp macro="" textlink="">
          <xdr:nvSpPr>
            <xdr:cNvPr id="2" name="Check Box 1" hidden="1">
              <a:extLst>
                <a:ext uri="{63B3BB69-23CF-44E3-9099-C40C66FF867C}">
                  <a14:compatExt spid="_x0000_s99329"/>
                </a:ext>
                <a:ext uri="{FF2B5EF4-FFF2-40B4-BE49-F238E27FC236}">
                  <a16:creationId xmlns:a16="http://schemas.microsoft.com/office/drawing/2014/main" id="{00000000-0008-0000-23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15</xdr:row>
          <xdr:rowOff>228600</xdr:rowOff>
        </xdr:from>
        <xdr:to>
          <xdr:col>1</xdr:col>
          <xdr:colOff>0</xdr:colOff>
          <xdr:row>17</xdr:row>
          <xdr:rowOff>9525</xdr:rowOff>
        </xdr:to>
        <xdr:sp macro="" textlink="">
          <xdr:nvSpPr>
            <xdr:cNvPr id="3" name="Check Box 2" hidden="1">
              <a:extLst>
                <a:ext uri="{63B3BB69-23CF-44E3-9099-C40C66FF867C}">
                  <a14:compatExt spid="_x0000_s99330"/>
                </a:ext>
                <a:ext uri="{FF2B5EF4-FFF2-40B4-BE49-F238E27FC236}">
                  <a16:creationId xmlns:a16="http://schemas.microsoft.com/office/drawing/2014/main" id="{00000000-0008-0000-23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17</xdr:row>
          <xdr:rowOff>171450</xdr:rowOff>
        </xdr:from>
        <xdr:to>
          <xdr:col>0</xdr:col>
          <xdr:colOff>428625</xdr:colOff>
          <xdr:row>19</xdr:row>
          <xdr:rowOff>38100</xdr:rowOff>
        </xdr:to>
        <xdr:sp macro="" textlink="">
          <xdr:nvSpPr>
            <xdr:cNvPr id="4" name="Check Box 3" hidden="1">
              <a:extLst>
                <a:ext uri="{63B3BB69-23CF-44E3-9099-C40C66FF867C}">
                  <a14:compatExt spid="_x0000_s99331"/>
                </a:ext>
                <a:ext uri="{FF2B5EF4-FFF2-40B4-BE49-F238E27FC236}">
                  <a16:creationId xmlns:a16="http://schemas.microsoft.com/office/drawing/2014/main" id="{00000000-0008-0000-23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20</xdr:row>
          <xdr:rowOff>190500</xdr:rowOff>
        </xdr:from>
        <xdr:to>
          <xdr:col>1</xdr:col>
          <xdr:colOff>0</xdr:colOff>
          <xdr:row>20</xdr:row>
          <xdr:rowOff>504825</xdr:rowOff>
        </xdr:to>
        <xdr:sp macro="" textlink="">
          <xdr:nvSpPr>
            <xdr:cNvPr id="5" name="Check Box 4" hidden="1">
              <a:extLst>
                <a:ext uri="{63B3BB69-23CF-44E3-9099-C40C66FF867C}">
                  <a14:compatExt spid="_x0000_s99332"/>
                </a:ext>
                <a:ext uri="{FF2B5EF4-FFF2-40B4-BE49-F238E27FC236}">
                  <a16:creationId xmlns:a16="http://schemas.microsoft.com/office/drawing/2014/main" id="{00000000-0008-0000-23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22</xdr:row>
          <xdr:rowOff>0</xdr:rowOff>
        </xdr:from>
        <xdr:to>
          <xdr:col>1</xdr:col>
          <xdr:colOff>0</xdr:colOff>
          <xdr:row>22</xdr:row>
          <xdr:rowOff>295275</xdr:rowOff>
        </xdr:to>
        <xdr:sp macro="" textlink="">
          <xdr:nvSpPr>
            <xdr:cNvPr id="6" name="Check Box 5" hidden="1">
              <a:extLst>
                <a:ext uri="{63B3BB69-23CF-44E3-9099-C40C66FF867C}">
                  <a14:compatExt spid="_x0000_s99333"/>
                </a:ext>
                <a:ext uri="{FF2B5EF4-FFF2-40B4-BE49-F238E27FC236}">
                  <a16:creationId xmlns:a16="http://schemas.microsoft.com/office/drawing/2014/main" id="{00000000-0008-0000-23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28</xdr:row>
          <xdr:rowOff>123825</xdr:rowOff>
        </xdr:from>
        <xdr:to>
          <xdr:col>1</xdr:col>
          <xdr:colOff>0</xdr:colOff>
          <xdr:row>29</xdr:row>
          <xdr:rowOff>200025</xdr:rowOff>
        </xdr:to>
        <xdr:sp macro="" textlink="">
          <xdr:nvSpPr>
            <xdr:cNvPr id="7" name="Check Box 6" hidden="1">
              <a:extLst>
                <a:ext uri="{63B3BB69-23CF-44E3-9099-C40C66FF867C}">
                  <a14:compatExt spid="_x0000_s99334"/>
                </a:ext>
                <a:ext uri="{FF2B5EF4-FFF2-40B4-BE49-F238E27FC236}">
                  <a16:creationId xmlns:a16="http://schemas.microsoft.com/office/drawing/2014/main" id="{00000000-0008-0000-23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32</xdr:row>
          <xdr:rowOff>161925</xdr:rowOff>
        </xdr:from>
        <xdr:to>
          <xdr:col>0</xdr:col>
          <xdr:colOff>428625</xdr:colOff>
          <xdr:row>34</xdr:row>
          <xdr:rowOff>28575</xdr:rowOff>
        </xdr:to>
        <xdr:sp macro="" textlink="">
          <xdr:nvSpPr>
            <xdr:cNvPr id="8" name="Check Box 7" hidden="1">
              <a:extLst>
                <a:ext uri="{63B3BB69-23CF-44E3-9099-C40C66FF867C}">
                  <a14:compatExt spid="_x0000_s99335"/>
                </a:ext>
                <a:ext uri="{FF2B5EF4-FFF2-40B4-BE49-F238E27FC236}">
                  <a16:creationId xmlns:a16="http://schemas.microsoft.com/office/drawing/2014/main" id="{00000000-0008-0000-23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34</xdr:row>
          <xdr:rowOff>180975</xdr:rowOff>
        </xdr:from>
        <xdr:to>
          <xdr:col>0</xdr:col>
          <xdr:colOff>419100</xdr:colOff>
          <xdr:row>36</xdr:row>
          <xdr:rowOff>47625</xdr:rowOff>
        </xdr:to>
        <xdr:sp macro="" textlink="">
          <xdr:nvSpPr>
            <xdr:cNvPr id="9" name="Check Box 8" hidden="1">
              <a:extLst>
                <a:ext uri="{63B3BB69-23CF-44E3-9099-C40C66FF867C}">
                  <a14:compatExt spid="_x0000_s99336"/>
                </a:ext>
                <a:ext uri="{FF2B5EF4-FFF2-40B4-BE49-F238E27FC236}">
                  <a16:creationId xmlns:a16="http://schemas.microsoft.com/office/drawing/2014/main" id="{00000000-0008-0000-23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37</xdr:row>
          <xdr:rowOff>133350</xdr:rowOff>
        </xdr:from>
        <xdr:to>
          <xdr:col>0</xdr:col>
          <xdr:colOff>428625</xdr:colOff>
          <xdr:row>37</xdr:row>
          <xdr:rowOff>428625</xdr:rowOff>
        </xdr:to>
        <xdr:sp macro="" textlink="">
          <xdr:nvSpPr>
            <xdr:cNvPr id="10" name="Check Box 9" hidden="1">
              <a:extLst>
                <a:ext uri="{63B3BB69-23CF-44E3-9099-C40C66FF867C}">
                  <a14:compatExt spid="_x0000_s99337"/>
                </a:ext>
                <a:ext uri="{FF2B5EF4-FFF2-40B4-BE49-F238E27FC236}">
                  <a16:creationId xmlns:a16="http://schemas.microsoft.com/office/drawing/2014/main" id="{00000000-0008-0000-23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4</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26</xdr:col>
      <xdr:colOff>30480</xdr:colOff>
      <xdr:row>21</xdr:row>
      <xdr:rowOff>0</xdr:rowOff>
    </xdr:from>
    <xdr:to>
      <xdr:col>27</xdr:col>
      <xdr:colOff>45720</xdr:colOff>
      <xdr:row>22</xdr:row>
      <xdr:rowOff>7620</xdr:rowOff>
    </xdr:to>
    <xdr:sp macro="" textlink="">
      <xdr:nvSpPr>
        <xdr:cNvPr id="66562" name="Check Box 2" hidden="1">
          <a:extLst>
            <a:ext uri="{63B3BB69-23CF-44E3-9099-C40C66FF867C}">
              <a14:compatExt xmlns:a14="http://schemas.microsoft.com/office/drawing/2010/main" spid="_x0000_s66562"/>
            </a:ext>
            <a:ext uri="{FF2B5EF4-FFF2-40B4-BE49-F238E27FC236}">
              <a16:creationId xmlns:a16="http://schemas.microsoft.com/office/drawing/2014/main" id="{00000000-0008-0000-3300-000002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30480</xdr:colOff>
      <xdr:row>22</xdr:row>
      <xdr:rowOff>0</xdr:rowOff>
    </xdr:from>
    <xdr:to>
      <xdr:col>27</xdr:col>
      <xdr:colOff>45720</xdr:colOff>
      <xdr:row>23</xdr:row>
      <xdr:rowOff>7620</xdr:rowOff>
    </xdr:to>
    <xdr:sp macro="" textlink="">
      <xdr:nvSpPr>
        <xdr:cNvPr id="66563" name="Check Box 3" hidden="1">
          <a:extLst>
            <a:ext uri="{63B3BB69-23CF-44E3-9099-C40C66FF867C}">
              <a14:compatExt xmlns:a14="http://schemas.microsoft.com/office/drawing/2010/main" spid="_x0000_s66563"/>
            </a:ext>
            <a:ext uri="{FF2B5EF4-FFF2-40B4-BE49-F238E27FC236}">
              <a16:creationId xmlns:a16="http://schemas.microsoft.com/office/drawing/2014/main" id="{00000000-0008-0000-3300-000003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30480</xdr:colOff>
      <xdr:row>23</xdr:row>
      <xdr:rowOff>0</xdr:rowOff>
    </xdr:from>
    <xdr:to>
      <xdr:col>27</xdr:col>
      <xdr:colOff>45720</xdr:colOff>
      <xdr:row>24</xdr:row>
      <xdr:rowOff>7620</xdr:rowOff>
    </xdr:to>
    <xdr:sp macro="" textlink="">
      <xdr:nvSpPr>
        <xdr:cNvPr id="66564" name="Check Box 4" hidden="1">
          <a:extLst>
            <a:ext uri="{63B3BB69-23CF-44E3-9099-C40C66FF867C}">
              <a14:compatExt xmlns:a14="http://schemas.microsoft.com/office/drawing/2010/main" spid="_x0000_s66564"/>
            </a:ext>
            <a:ext uri="{FF2B5EF4-FFF2-40B4-BE49-F238E27FC236}">
              <a16:creationId xmlns:a16="http://schemas.microsoft.com/office/drawing/2014/main" id="{00000000-0008-0000-3300-000004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30480</xdr:colOff>
      <xdr:row>24</xdr:row>
      <xdr:rowOff>0</xdr:rowOff>
    </xdr:from>
    <xdr:to>
      <xdr:col>27</xdr:col>
      <xdr:colOff>45720</xdr:colOff>
      <xdr:row>25</xdr:row>
      <xdr:rowOff>7620</xdr:rowOff>
    </xdr:to>
    <xdr:sp macro="" textlink="">
      <xdr:nvSpPr>
        <xdr:cNvPr id="66565" name="Check Box 5" hidden="1">
          <a:extLst>
            <a:ext uri="{63B3BB69-23CF-44E3-9099-C40C66FF867C}">
              <a14:compatExt xmlns:a14="http://schemas.microsoft.com/office/drawing/2010/main" spid="_x0000_s66565"/>
            </a:ext>
            <a:ext uri="{FF2B5EF4-FFF2-40B4-BE49-F238E27FC236}">
              <a16:creationId xmlns:a16="http://schemas.microsoft.com/office/drawing/2014/main" id="{00000000-0008-0000-3300-000005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30480</xdr:colOff>
      <xdr:row>25</xdr:row>
      <xdr:rowOff>0</xdr:rowOff>
    </xdr:from>
    <xdr:to>
      <xdr:col>27</xdr:col>
      <xdr:colOff>45720</xdr:colOff>
      <xdr:row>26</xdr:row>
      <xdr:rowOff>7620</xdr:rowOff>
    </xdr:to>
    <xdr:sp macro="" textlink="">
      <xdr:nvSpPr>
        <xdr:cNvPr id="66566" name="Check Box 6" hidden="1">
          <a:extLst>
            <a:ext uri="{63B3BB69-23CF-44E3-9099-C40C66FF867C}">
              <a14:compatExt xmlns:a14="http://schemas.microsoft.com/office/drawing/2010/main" spid="_x0000_s66566"/>
            </a:ext>
            <a:ext uri="{FF2B5EF4-FFF2-40B4-BE49-F238E27FC236}">
              <a16:creationId xmlns:a16="http://schemas.microsoft.com/office/drawing/2014/main" id="{00000000-0008-0000-3300-000006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236220</xdr:colOff>
      <xdr:row>33</xdr:row>
      <xdr:rowOff>243840</xdr:rowOff>
    </xdr:from>
    <xdr:to>
      <xdr:col>27</xdr:col>
      <xdr:colOff>7620</xdr:colOff>
      <xdr:row>35</xdr:row>
      <xdr:rowOff>15240</xdr:rowOff>
    </xdr:to>
    <xdr:sp macro="" textlink="">
      <xdr:nvSpPr>
        <xdr:cNvPr id="66572" name="Check Box 12" hidden="1">
          <a:extLst>
            <a:ext uri="{63B3BB69-23CF-44E3-9099-C40C66FF867C}">
              <a14:compatExt xmlns:a14="http://schemas.microsoft.com/office/drawing/2010/main" spid="_x0000_s66572"/>
            </a:ext>
            <a:ext uri="{FF2B5EF4-FFF2-40B4-BE49-F238E27FC236}">
              <a16:creationId xmlns:a16="http://schemas.microsoft.com/office/drawing/2014/main" id="{00000000-0008-0000-3300-00000C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152400</xdr:colOff>
      <xdr:row>33</xdr:row>
      <xdr:rowOff>236220</xdr:rowOff>
    </xdr:from>
    <xdr:to>
      <xdr:col>35</xdr:col>
      <xdr:colOff>167640</xdr:colOff>
      <xdr:row>35</xdr:row>
      <xdr:rowOff>7620</xdr:rowOff>
    </xdr:to>
    <xdr:sp macro="" textlink="">
      <xdr:nvSpPr>
        <xdr:cNvPr id="66573" name="Check Box 13" hidden="1">
          <a:extLst>
            <a:ext uri="{63B3BB69-23CF-44E3-9099-C40C66FF867C}">
              <a14:compatExt xmlns:a14="http://schemas.microsoft.com/office/drawing/2010/main" spid="_x0000_s66573"/>
            </a:ext>
            <a:ext uri="{FF2B5EF4-FFF2-40B4-BE49-F238E27FC236}">
              <a16:creationId xmlns:a16="http://schemas.microsoft.com/office/drawing/2014/main" id="{00000000-0008-0000-3300-00000D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22860</xdr:colOff>
      <xdr:row>37</xdr:row>
      <xdr:rowOff>220980</xdr:rowOff>
    </xdr:from>
    <xdr:to>
      <xdr:col>10</xdr:col>
      <xdr:colOff>22860</xdr:colOff>
      <xdr:row>39</xdr:row>
      <xdr:rowOff>7620</xdr:rowOff>
    </xdr:to>
    <xdr:sp macro="" textlink="">
      <xdr:nvSpPr>
        <xdr:cNvPr id="66576" name="Check Box 16" hidden="1">
          <a:extLst>
            <a:ext uri="{63B3BB69-23CF-44E3-9099-C40C66FF867C}">
              <a14:compatExt xmlns:a14="http://schemas.microsoft.com/office/drawing/2010/main" spid="_x0000_s66576"/>
            </a:ext>
            <a:ext uri="{FF2B5EF4-FFF2-40B4-BE49-F238E27FC236}">
              <a16:creationId xmlns:a16="http://schemas.microsoft.com/office/drawing/2014/main" id="{00000000-0008-0000-3300-000010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22860</xdr:colOff>
      <xdr:row>34</xdr:row>
      <xdr:rowOff>228600</xdr:rowOff>
    </xdr:from>
    <xdr:to>
      <xdr:col>10</xdr:col>
      <xdr:colOff>22860</xdr:colOff>
      <xdr:row>36</xdr:row>
      <xdr:rowOff>7620</xdr:rowOff>
    </xdr:to>
    <xdr:sp macro="" textlink="">
      <xdr:nvSpPr>
        <xdr:cNvPr id="66577" name="Check Box 17" hidden="1">
          <a:extLst>
            <a:ext uri="{63B3BB69-23CF-44E3-9099-C40C66FF867C}">
              <a14:compatExt xmlns:a14="http://schemas.microsoft.com/office/drawing/2010/main" spid="_x0000_s66577"/>
            </a:ext>
            <a:ext uri="{FF2B5EF4-FFF2-40B4-BE49-F238E27FC236}">
              <a16:creationId xmlns:a16="http://schemas.microsoft.com/office/drawing/2014/main" id="{00000000-0008-0000-3300-000011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30480</xdr:colOff>
      <xdr:row>39</xdr:row>
      <xdr:rowOff>228600</xdr:rowOff>
    </xdr:from>
    <xdr:to>
      <xdr:col>10</xdr:col>
      <xdr:colOff>30480</xdr:colOff>
      <xdr:row>41</xdr:row>
      <xdr:rowOff>15240</xdr:rowOff>
    </xdr:to>
    <xdr:sp macro="" textlink="">
      <xdr:nvSpPr>
        <xdr:cNvPr id="66578" name="Check Box 18" hidden="1">
          <a:extLst>
            <a:ext uri="{63B3BB69-23CF-44E3-9099-C40C66FF867C}">
              <a14:compatExt xmlns:a14="http://schemas.microsoft.com/office/drawing/2010/main" spid="_x0000_s66578"/>
            </a:ext>
            <a:ext uri="{FF2B5EF4-FFF2-40B4-BE49-F238E27FC236}">
              <a16:creationId xmlns:a16="http://schemas.microsoft.com/office/drawing/2014/main" id="{00000000-0008-0000-3300-000012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30480</xdr:colOff>
      <xdr:row>41</xdr:row>
      <xdr:rowOff>213360</xdr:rowOff>
    </xdr:from>
    <xdr:to>
      <xdr:col>10</xdr:col>
      <xdr:colOff>30480</xdr:colOff>
      <xdr:row>43</xdr:row>
      <xdr:rowOff>15240</xdr:rowOff>
    </xdr:to>
    <xdr:sp macro="" textlink="">
      <xdr:nvSpPr>
        <xdr:cNvPr id="66579" name="Check Box 19" hidden="1">
          <a:extLst>
            <a:ext uri="{63B3BB69-23CF-44E3-9099-C40C66FF867C}">
              <a14:compatExt xmlns:a14="http://schemas.microsoft.com/office/drawing/2010/main" spid="_x0000_s66579"/>
            </a:ext>
            <a:ext uri="{FF2B5EF4-FFF2-40B4-BE49-F238E27FC236}">
              <a16:creationId xmlns:a16="http://schemas.microsoft.com/office/drawing/2014/main" id="{00000000-0008-0000-3300-000013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182880</xdr:colOff>
      <xdr:row>43</xdr:row>
      <xdr:rowOff>213360</xdr:rowOff>
    </xdr:from>
    <xdr:to>
      <xdr:col>10</xdr:col>
      <xdr:colOff>182880</xdr:colOff>
      <xdr:row>45</xdr:row>
      <xdr:rowOff>7620</xdr:rowOff>
    </xdr:to>
    <xdr:sp macro="" textlink="">
      <xdr:nvSpPr>
        <xdr:cNvPr id="66580" name="Check Box 20" hidden="1">
          <a:extLst>
            <a:ext uri="{63B3BB69-23CF-44E3-9099-C40C66FF867C}">
              <a14:compatExt xmlns:a14="http://schemas.microsoft.com/office/drawing/2010/main" spid="_x0000_s66580"/>
            </a:ext>
            <a:ext uri="{FF2B5EF4-FFF2-40B4-BE49-F238E27FC236}">
              <a16:creationId xmlns:a16="http://schemas.microsoft.com/office/drawing/2014/main" id="{00000000-0008-0000-3300-000014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190500</xdr:colOff>
      <xdr:row>44</xdr:row>
      <xdr:rowOff>213360</xdr:rowOff>
    </xdr:from>
    <xdr:to>
      <xdr:col>11</xdr:col>
      <xdr:colOff>0</xdr:colOff>
      <xdr:row>46</xdr:row>
      <xdr:rowOff>7620</xdr:rowOff>
    </xdr:to>
    <xdr:sp macro="" textlink="">
      <xdr:nvSpPr>
        <xdr:cNvPr id="66581" name="Check Box 21" hidden="1">
          <a:extLst>
            <a:ext uri="{63B3BB69-23CF-44E3-9099-C40C66FF867C}">
              <a14:compatExt xmlns:a14="http://schemas.microsoft.com/office/drawing/2010/main" spid="_x0000_s66581"/>
            </a:ext>
            <a:ext uri="{FF2B5EF4-FFF2-40B4-BE49-F238E27FC236}">
              <a16:creationId xmlns:a16="http://schemas.microsoft.com/office/drawing/2014/main" id="{00000000-0008-0000-3300-000015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190500</xdr:colOff>
      <xdr:row>45</xdr:row>
      <xdr:rowOff>213360</xdr:rowOff>
    </xdr:from>
    <xdr:to>
      <xdr:col>11</xdr:col>
      <xdr:colOff>0</xdr:colOff>
      <xdr:row>47</xdr:row>
      <xdr:rowOff>7620</xdr:rowOff>
    </xdr:to>
    <xdr:sp macro="" textlink="">
      <xdr:nvSpPr>
        <xdr:cNvPr id="66582" name="Check Box 22" hidden="1">
          <a:extLst>
            <a:ext uri="{63B3BB69-23CF-44E3-9099-C40C66FF867C}">
              <a14:compatExt xmlns:a14="http://schemas.microsoft.com/office/drawing/2010/main" spid="_x0000_s66582"/>
            </a:ext>
            <a:ext uri="{FF2B5EF4-FFF2-40B4-BE49-F238E27FC236}">
              <a16:creationId xmlns:a16="http://schemas.microsoft.com/office/drawing/2014/main" id="{00000000-0008-0000-3300-000016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190500</xdr:colOff>
      <xdr:row>46</xdr:row>
      <xdr:rowOff>213360</xdr:rowOff>
    </xdr:from>
    <xdr:to>
      <xdr:col>11</xdr:col>
      <xdr:colOff>0</xdr:colOff>
      <xdr:row>48</xdr:row>
      <xdr:rowOff>7620</xdr:rowOff>
    </xdr:to>
    <xdr:sp macro="" textlink="">
      <xdr:nvSpPr>
        <xdr:cNvPr id="66583" name="Check Box 23" hidden="1">
          <a:extLst>
            <a:ext uri="{63B3BB69-23CF-44E3-9099-C40C66FF867C}">
              <a14:compatExt xmlns:a14="http://schemas.microsoft.com/office/drawing/2010/main" spid="_x0000_s66583"/>
            </a:ext>
            <a:ext uri="{FF2B5EF4-FFF2-40B4-BE49-F238E27FC236}">
              <a16:creationId xmlns:a16="http://schemas.microsoft.com/office/drawing/2014/main" id="{00000000-0008-0000-3300-000017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182880</xdr:colOff>
      <xdr:row>47</xdr:row>
      <xdr:rowOff>220980</xdr:rowOff>
    </xdr:from>
    <xdr:to>
      <xdr:col>15</xdr:col>
      <xdr:colOff>182880</xdr:colOff>
      <xdr:row>49</xdr:row>
      <xdr:rowOff>15240</xdr:rowOff>
    </xdr:to>
    <xdr:sp macro="" textlink="">
      <xdr:nvSpPr>
        <xdr:cNvPr id="66588" name="Check Box 28" hidden="1">
          <a:extLst>
            <a:ext uri="{63B3BB69-23CF-44E3-9099-C40C66FF867C}">
              <a14:compatExt xmlns:a14="http://schemas.microsoft.com/office/drawing/2010/main" spid="_x0000_s66588"/>
            </a:ext>
            <a:ext uri="{FF2B5EF4-FFF2-40B4-BE49-F238E27FC236}">
              <a16:creationId xmlns:a16="http://schemas.microsoft.com/office/drawing/2014/main" id="{00000000-0008-0000-3300-00001C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182880</xdr:colOff>
      <xdr:row>48</xdr:row>
      <xdr:rowOff>220980</xdr:rowOff>
    </xdr:from>
    <xdr:to>
      <xdr:col>15</xdr:col>
      <xdr:colOff>182880</xdr:colOff>
      <xdr:row>50</xdr:row>
      <xdr:rowOff>15240</xdr:rowOff>
    </xdr:to>
    <xdr:sp macro="" textlink="">
      <xdr:nvSpPr>
        <xdr:cNvPr id="66589" name="Check Box 29" hidden="1">
          <a:extLst>
            <a:ext uri="{63B3BB69-23CF-44E3-9099-C40C66FF867C}">
              <a14:compatExt xmlns:a14="http://schemas.microsoft.com/office/drawing/2010/main" spid="_x0000_s66589"/>
            </a:ext>
            <a:ext uri="{FF2B5EF4-FFF2-40B4-BE49-F238E27FC236}">
              <a16:creationId xmlns:a16="http://schemas.microsoft.com/office/drawing/2014/main" id="{00000000-0008-0000-3300-00001D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182880</xdr:colOff>
      <xdr:row>49</xdr:row>
      <xdr:rowOff>220980</xdr:rowOff>
    </xdr:from>
    <xdr:to>
      <xdr:col>15</xdr:col>
      <xdr:colOff>182880</xdr:colOff>
      <xdr:row>51</xdr:row>
      <xdr:rowOff>15240</xdr:rowOff>
    </xdr:to>
    <xdr:sp macro="" textlink="">
      <xdr:nvSpPr>
        <xdr:cNvPr id="66590" name="Check Box 30" hidden="1">
          <a:extLst>
            <a:ext uri="{63B3BB69-23CF-44E3-9099-C40C66FF867C}">
              <a14:compatExt xmlns:a14="http://schemas.microsoft.com/office/drawing/2010/main" spid="_x0000_s66590"/>
            </a:ext>
            <a:ext uri="{FF2B5EF4-FFF2-40B4-BE49-F238E27FC236}">
              <a16:creationId xmlns:a16="http://schemas.microsoft.com/office/drawing/2014/main" id="{00000000-0008-0000-3300-00001E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182880</xdr:colOff>
      <xdr:row>50</xdr:row>
      <xdr:rowOff>220980</xdr:rowOff>
    </xdr:from>
    <xdr:to>
      <xdr:col>15</xdr:col>
      <xdr:colOff>182880</xdr:colOff>
      <xdr:row>52</xdr:row>
      <xdr:rowOff>15240</xdr:rowOff>
    </xdr:to>
    <xdr:sp macro="" textlink="">
      <xdr:nvSpPr>
        <xdr:cNvPr id="66591" name="Check Box 31" hidden="1">
          <a:extLst>
            <a:ext uri="{63B3BB69-23CF-44E3-9099-C40C66FF867C}">
              <a14:compatExt xmlns:a14="http://schemas.microsoft.com/office/drawing/2010/main" spid="_x0000_s66591"/>
            </a:ext>
            <a:ext uri="{FF2B5EF4-FFF2-40B4-BE49-F238E27FC236}">
              <a16:creationId xmlns:a16="http://schemas.microsoft.com/office/drawing/2014/main" id="{00000000-0008-0000-3300-00001F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182880</xdr:colOff>
      <xdr:row>51</xdr:row>
      <xdr:rowOff>220980</xdr:rowOff>
    </xdr:from>
    <xdr:to>
      <xdr:col>15</xdr:col>
      <xdr:colOff>182880</xdr:colOff>
      <xdr:row>53</xdr:row>
      <xdr:rowOff>15240</xdr:rowOff>
    </xdr:to>
    <xdr:sp macro="" textlink="">
      <xdr:nvSpPr>
        <xdr:cNvPr id="66592" name="Check Box 32" hidden="1">
          <a:extLst>
            <a:ext uri="{63B3BB69-23CF-44E3-9099-C40C66FF867C}">
              <a14:compatExt xmlns:a14="http://schemas.microsoft.com/office/drawing/2010/main" spid="_x0000_s66592"/>
            </a:ext>
            <a:ext uri="{FF2B5EF4-FFF2-40B4-BE49-F238E27FC236}">
              <a16:creationId xmlns:a16="http://schemas.microsoft.com/office/drawing/2014/main" id="{00000000-0008-0000-3300-000020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182880</xdr:colOff>
      <xdr:row>53</xdr:row>
      <xdr:rowOff>220980</xdr:rowOff>
    </xdr:from>
    <xdr:to>
      <xdr:col>15</xdr:col>
      <xdr:colOff>182880</xdr:colOff>
      <xdr:row>55</xdr:row>
      <xdr:rowOff>15240</xdr:rowOff>
    </xdr:to>
    <xdr:sp macro="" textlink="">
      <xdr:nvSpPr>
        <xdr:cNvPr id="66593" name="Check Box 33" hidden="1">
          <a:extLst>
            <a:ext uri="{63B3BB69-23CF-44E3-9099-C40C66FF867C}">
              <a14:compatExt xmlns:a14="http://schemas.microsoft.com/office/drawing/2010/main" spid="_x0000_s66593"/>
            </a:ext>
            <a:ext uri="{FF2B5EF4-FFF2-40B4-BE49-F238E27FC236}">
              <a16:creationId xmlns:a16="http://schemas.microsoft.com/office/drawing/2014/main" id="{00000000-0008-0000-3300-000021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182880</xdr:colOff>
      <xdr:row>54</xdr:row>
      <xdr:rowOff>220980</xdr:rowOff>
    </xdr:from>
    <xdr:to>
      <xdr:col>15</xdr:col>
      <xdr:colOff>182880</xdr:colOff>
      <xdr:row>56</xdr:row>
      <xdr:rowOff>15240</xdr:rowOff>
    </xdr:to>
    <xdr:sp macro="" textlink="">
      <xdr:nvSpPr>
        <xdr:cNvPr id="66594" name="Check Box 34" hidden="1">
          <a:extLst>
            <a:ext uri="{63B3BB69-23CF-44E3-9099-C40C66FF867C}">
              <a14:compatExt xmlns:a14="http://schemas.microsoft.com/office/drawing/2010/main" spid="_x0000_s66594"/>
            </a:ext>
            <a:ext uri="{FF2B5EF4-FFF2-40B4-BE49-F238E27FC236}">
              <a16:creationId xmlns:a16="http://schemas.microsoft.com/office/drawing/2014/main" id="{00000000-0008-0000-3300-000022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182880</xdr:colOff>
      <xdr:row>55</xdr:row>
      <xdr:rowOff>220980</xdr:rowOff>
    </xdr:from>
    <xdr:to>
      <xdr:col>15</xdr:col>
      <xdr:colOff>182880</xdr:colOff>
      <xdr:row>57</xdr:row>
      <xdr:rowOff>15240</xdr:rowOff>
    </xdr:to>
    <xdr:sp macro="" textlink="">
      <xdr:nvSpPr>
        <xdr:cNvPr id="66595" name="Check Box 35" hidden="1">
          <a:extLst>
            <a:ext uri="{63B3BB69-23CF-44E3-9099-C40C66FF867C}">
              <a14:compatExt xmlns:a14="http://schemas.microsoft.com/office/drawing/2010/main" spid="_x0000_s66595"/>
            </a:ext>
            <a:ext uri="{FF2B5EF4-FFF2-40B4-BE49-F238E27FC236}">
              <a16:creationId xmlns:a16="http://schemas.microsoft.com/office/drawing/2014/main" id="{00000000-0008-0000-3300-000023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190500</xdr:colOff>
      <xdr:row>61</xdr:row>
      <xdr:rowOff>220980</xdr:rowOff>
    </xdr:from>
    <xdr:to>
      <xdr:col>10</xdr:col>
      <xdr:colOff>190500</xdr:colOff>
      <xdr:row>63</xdr:row>
      <xdr:rowOff>15240</xdr:rowOff>
    </xdr:to>
    <xdr:sp macro="" textlink="">
      <xdr:nvSpPr>
        <xdr:cNvPr id="66596" name="Check Box 36" hidden="1">
          <a:extLst>
            <a:ext uri="{63B3BB69-23CF-44E3-9099-C40C66FF867C}">
              <a14:compatExt xmlns:a14="http://schemas.microsoft.com/office/drawing/2010/main" spid="_x0000_s66596"/>
            </a:ext>
            <a:ext uri="{FF2B5EF4-FFF2-40B4-BE49-F238E27FC236}">
              <a16:creationId xmlns:a16="http://schemas.microsoft.com/office/drawing/2014/main" id="{00000000-0008-0000-3300-000024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190500</xdr:colOff>
      <xdr:row>62</xdr:row>
      <xdr:rowOff>220980</xdr:rowOff>
    </xdr:from>
    <xdr:to>
      <xdr:col>10</xdr:col>
      <xdr:colOff>190500</xdr:colOff>
      <xdr:row>64</xdr:row>
      <xdr:rowOff>15240</xdr:rowOff>
    </xdr:to>
    <xdr:sp macro="" textlink="">
      <xdr:nvSpPr>
        <xdr:cNvPr id="66597" name="Check Box 37" hidden="1">
          <a:extLst>
            <a:ext uri="{63B3BB69-23CF-44E3-9099-C40C66FF867C}">
              <a14:compatExt xmlns:a14="http://schemas.microsoft.com/office/drawing/2010/main" spid="_x0000_s66597"/>
            </a:ext>
            <a:ext uri="{FF2B5EF4-FFF2-40B4-BE49-F238E27FC236}">
              <a16:creationId xmlns:a16="http://schemas.microsoft.com/office/drawing/2014/main" id="{00000000-0008-0000-3300-000025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190500</xdr:colOff>
      <xdr:row>63</xdr:row>
      <xdr:rowOff>220980</xdr:rowOff>
    </xdr:from>
    <xdr:to>
      <xdr:col>10</xdr:col>
      <xdr:colOff>190500</xdr:colOff>
      <xdr:row>65</xdr:row>
      <xdr:rowOff>15240</xdr:rowOff>
    </xdr:to>
    <xdr:sp macro="" textlink="">
      <xdr:nvSpPr>
        <xdr:cNvPr id="66598" name="Check Box 38" hidden="1">
          <a:extLst>
            <a:ext uri="{63B3BB69-23CF-44E3-9099-C40C66FF867C}">
              <a14:compatExt xmlns:a14="http://schemas.microsoft.com/office/drawing/2010/main" spid="_x0000_s66598"/>
            </a:ext>
            <a:ext uri="{FF2B5EF4-FFF2-40B4-BE49-F238E27FC236}">
              <a16:creationId xmlns:a16="http://schemas.microsoft.com/office/drawing/2014/main" id="{00000000-0008-0000-3300-000026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190500</xdr:colOff>
      <xdr:row>64</xdr:row>
      <xdr:rowOff>220980</xdr:rowOff>
    </xdr:from>
    <xdr:to>
      <xdr:col>10</xdr:col>
      <xdr:colOff>190500</xdr:colOff>
      <xdr:row>66</xdr:row>
      <xdr:rowOff>15240</xdr:rowOff>
    </xdr:to>
    <xdr:sp macro="" textlink="">
      <xdr:nvSpPr>
        <xdr:cNvPr id="66599" name="Check Box 39" hidden="1">
          <a:extLst>
            <a:ext uri="{63B3BB69-23CF-44E3-9099-C40C66FF867C}">
              <a14:compatExt xmlns:a14="http://schemas.microsoft.com/office/drawing/2010/main" spid="_x0000_s66599"/>
            </a:ext>
            <a:ext uri="{FF2B5EF4-FFF2-40B4-BE49-F238E27FC236}">
              <a16:creationId xmlns:a16="http://schemas.microsoft.com/office/drawing/2014/main" id="{00000000-0008-0000-3300-000027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190500</xdr:colOff>
      <xdr:row>65</xdr:row>
      <xdr:rowOff>220980</xdr:rowOff>
    </xdr:from>
    <xdr:to>
      <xdr:col>10</xdr:col>
      <xdr:colOff>190500</xdr:colOff>
      <xdr:row>67</xdr:row>
      <xdr:rowOff>15240</xdr:rowOff>
    </xdr:to>
    <xdr:sp macro="" textlink="">
      <xdr:nvSpPr>
        <xdr:cNvPr id="66600" name="Check Box 40" hidden="1">
          <a:extLst>
            <a:ext uri="{63B3BB69-23CF-44E3-9099-C40C66FF867C}">
              <a14:compatExt xmlns:a14="http://schemas.microsoft.com/office/drawing/2010/main" spid="_x0000_s66600"/>
            </a:ext>
            <a:ext uri="{FF2B5EF4-FFF2-40B4-BE49-F238E27FC236}">
              <a16:creationId xmlns:a16="http://schemas.microsoft.com/office/drawing/2014/main" id="{00000000-0008-0000-3300-000028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190500</xdr:colOff>
      <xdr:row>66</xdr:row>
      <xdr:rowOff>213360</xdr:rowOff>
    </xdr:from>
    <xdr:to>
      <xdr:col>15</xdr:col>
      <xdr:colOff>190500</xdr:colOff>
      <xdr:row>68</xdr:row>
      <xdr:rowOff>7620</xdr:rowOff>
    </xdr:to>
    <xdr:sp macro="" textlink="">
      <xdr:nvSpPr>
        <xdr:cNvPr id="66601" name="Check Box 41" hidden="1">
          <a:extLst>
            <a:ext uri="{63B3BB69-23CF-44E3-9099-C40C66FF867C}">
              <a14:compatExt xmlns:a14="http://schemas.microsoft.com/office/drawing/2010/main" spid="_x0000_s66601"/>
            </a:ext>
            <a:ext uri="{FF2B5EF4-FFF2-40B4-BE49-F238E27FC236}">
              <a16:creationId xmlns:a16="http://schemas.microsoft.com/office/drawing/2014/main" id="{00000000-0008-0000-3300-000029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190500</xdr:colOff>
      <xdr:row>67</xdr:row>
      <xdr:rowOff>213360</xdr:rowOff>
    </xdr:from>
    <xdr:to>
      <xdr:col>15</xdr:col>
      <xdr:colOff>190500</xdr:colOff>
      <xdr:row>69</xdr:row>
      <xdr:rowOff>7620</xdr:rowOff>
    </xdr:to>
    <xdr:sp macro="" textlink="">
      <xdr:nvSpPr>
        <xdr:cNvPr id="66602" name="Check Box 42" hidden="1">
          <a:extLst>
            <a:ext uri="{63B3BB69-23CF-44E3-9099-C40C66FF867C}">
              <a14:compatExt xmlns:a14="http://schemas.microsoft.com/office/drawing/2010/main" spid="_x0000_s66602"/>
            </a:ext>
            <a:ext uri="{FF2B5EF4-FFF2-40B4-BE49-F238E27FC236}">
              <a16:creationId xmlns:a16="http://schemas.microsoft.com/office/drawing/2014/main" id="{00000000-0008-0000-3300-00002A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190500</xdr:colOff>
      <xdr:row>68</xdr:row>
      <xdr:rowOff>213360</xdr:rowOff>
    </xdr:from>
    <xdr:to>
      <xdr:col>15</xdr:col>
      <xdr:colOff>190500</xdr:colOff>
      <xdr:row>70</xdr:row>
      <xdr:rowOff>7620</xdr:rowOff>
    </xdr:to>
    <xdr:sp macro="" textlink="">
      <xdr:nvSpPr>
        <xdr:cNvPr id="66603" name="Check Box 43" hidden="1">
          <a:extLst>
            <a:ext uri="{63B3BB69-23CF-44E3-9099-C40C66FF867C}">
              <a14:compatExt xmlns:a14="http://schemas.microsoft.com/office/drawing/2010/main" spid="_x0000_s66603"/>
            </a:ext>
            <a:ext uri="{FF2B5EF4-FFF2-40B4-BE49-F238E27FC236}">
              <a16:creationId xmlns:a16="http://schemas.microsoft.com/office/drawing/2014/main" id="{00000000-0008-0000-3300-00002B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190500</xdr:colOff>
      <xdr:row>69</xdr:row>
      <xdr:rowOff>213360</xdr:rowOff>
    </xdr:from>
    <xdr:to>
      <xdr:col>15</xdr:col>
      <xdr:colOff>190500</xdr:colOff>
      <xdr:row>71</xdr:row>
      <xdr:rowOff>7620</xdr:rowOff>
    </xdr:to>
    <xdr:sp macro="" textlink="">
      <xdr:nvSpPr>
        <xdr:cNvPr id="66604" name="Check Box 44" hidden="1">
          <a:extLst>
            <a:ext uri="{63B3BB69-23CF-44E3-9099-C40C66FF867C}">
              <a14:compatExt xmlns:a14="http://schemas.microsoft.com/office/drawing/2010/main" spid="_x0000_s66604"/>
            </a:ext>
            <a:ext uri="{FF2B5EF4-FFF2-40B4-BE49-F238E27FC236}">
              <a16:creationId xmlns:a16="http://schemas.microsoft.com/office/drawing/2014/main" id="{00000000-0008-0000-3300-00002C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190500</xdr:colOff>
      <xdr:row>70</xdr:row>
      <xdr:rowOff>213360</xdr:rowOff>
    </xdr:from>
    <xdr:to>
      <xdr:col>15</xdr:col>
      <xdr:colOff>190500</xdr:colOff>
      <xdr:row>72</xdr:row>
      <xdr:rowOff>7620</xdr:rowOff>
    </xdr:to>
    <xdr:sp macro="" textlink="">
      <xdr:nvSpPr>
        <xdr:cNvPr id="66605" name="Check Box 45" hidden="1">
          <a:extLst>
            <a:ext uri="{63B3BB69-23CF-44E3-9099-C40C66FF867C}">
              <a14:compatExt xmlns:a14="http://schemas.microsoft.com/office/drawing/2010/main" spid="_x0000_s66605"/>
            </a:ext>
            <a:ext uri="{FF2B5EF4-FFF2-40B4-BE49-F238E27FC236}">
              <a16:creationId xmlns:a16="http://schemas.microsoft.com/office/drawing/2014/main" id="{00000000-0008-0000-3300-00002D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190500</xdr:colOff>
      <xdr:row>72</xdr:row>
      <xdr:rowOff>213360</xdr:rowOff>
    </xdr:from>
    <xdr:to>
      <xdr:col>15</xdr:col>
      <xdr:colOff>190500</xdr:colOff>
      <xdr:row>74</xdr:row>
      <xdr:rowOff>7620</xdr:rowOff>
    </xdr:to>
    <xdr:sp macro="" textlink="">
      <xdr:nvSpPr>
        <xdr:cNvPr id="66606" name="Check Box 46" hidden="1">
          <a:extLst>
            <a:ext uri="{63B3BB69-23CF-44E3-9099-C40C66FF867C}">
              <a14:compatExt xmlns:a14="http://schemas.microsoft.com/office/drawing/2010/main" spid="_x0000_s66606"/>
            </a:ext>
            <a:ext uri="{FF2B5EF4-FFF2-40B4-BE49-F238E27FC236}">
              <a16:creationId xmlns:a16="http://schemas.microsoft.com/office/drawing/2014/main" id="{00000000-0008-0000-3300-00002E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190500</xdr:colOff>
      <xdr:row>73</xdr:row>
      <xdr:rowOff>213360</xdr:rowOff>
    </xdr:from>
    <xdr:to>
      <xdr:col>15</xdr:col>
      <xdr:colOff>190500</xdr:colOff>
      <xdr:row>75</xdr:row>
      <xdr:rowOff>7620</xdr:rowOff>
    </xdr:to>
    <xdr:sp macro="" textlink="">
      <xdr:nvSpPr>
        <xdr:cNvPr id="66607" name="Check Box 47" hidden="1">
          <a:extLst>
            <a:ext uri="{63B3BB69-23CF-44E3-9099-C40C66FF867C}">
              <a14:compatExt xmlns:a14="http://schemas.microsoft.com/office/drawing/2010/main" spid="_x0000_s66607"/>
            </a:ext>
            <a:ext uri="{FF2B5EF4-FFF2-40B4-BE49-F238E27FC236}">
              <a16:creationId xmlns:a16="http://schemas.microsoft.com/office/drawing/2014/main" id="{00000000-0008-0000-3300-00002F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190500</xdr:colOff>
      <xdr:row>74</xdr:row>
      <xdr:rowOff>213360</xdr:rowOff>
    </xdr:from>
    <xdr:to>
      <xdr:col>15</xdr:col>
      <xdr:colOff>190500</xdr:colOff>
      <xdr:row>76</xdr:row>
      <xdr:rowOff>7620</xdr:rowOff>
    </xdr:to>
    <xdr:sp macro="" textlink="">
      <xdr:nvSpPr>
        <xdr:cNvPr id="66608" name="Check Box 48" hidden="1">
          <a:extLst>
            <a:ext uri="{63B3BB69-23CF-44E3-9099-C40C66FF867C}">
              <a14:compatExt xmlns:a14="http://schemas.microsoft.com/office/drawing/2010/main" spid="_x0000_s66608"/>
            </a:ext>
            <a:ext uri="{FF2B5EF4-FFF2-40B4-BE49-F238E27FC236}">
              <a16:creationId xmlns:a16="http://schemas.microsoft.com/office/drawing/2014/main" id="{00000000-0008-0000-3300-0000300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26</xdr:col>
          <xdr:colOff>38100</xdr:colOff>
          <xdr:row>21</xdr:row>
          <xdr:rowOff>0</xdr:rowOff>
        </xdr:from>
        <xdr:to>
          <xdr:col>27</xdr:col>
          <xdr:colOff>57150</xdr:colOff>
          <xdr:row>22</xdr:row>
          <xdr:rowOff>9525</xdr:rowOff>
        </xdr:to>
        <xdr:sp macro="" textlink="">
          <xdr:nvSpPr>
            <xdr:cNvPr id="2" name="Check Box 2" hidden="1">
              <a:extLst>
                <a:ext uri="{63B3BB69-23CF-44E3-9099-C40C66FF867C}">
                  <a14:compatExt spid="_x0000_s66562"/>
                </a:ext>
                <a:ext uri="{FF2B5EF4-FFF2-40B4-BE49-F238E27FC236}">
                  <a16:creationId xmlns:a16="http://schemas.microsoft.com/office/drawing/2014/main" id="{00000000-0008-0000-33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22</xdr:row>
          <xdr:rowOff>0</xdr:rowOff>
        </xdr:from>
        <xdr:to>
          <xdr:col>27</xdr:col>
          <xdr:colOff>57150</xdr:colOff>
          <xdr:row>23</xdr:row>
          <xdr:rowOff>9525</xdr:rowOff>
        </xdr:to>
        <xdr:sp macro="" textlink="">
          <xdr:nvSpPr>
            <xdr:cNvPr id="3" name="Check Box 3" hidden="1">
              <a:extLst>
                <a:ext uri="{63B3BB69-23CF-44E3-9099-C40C66FF867C}">
                  <a14:compatExt spid="_x0000_s66563"/>
                </a:ext>
                <a:ext uri="{FF2B5EF4-FFF2-40B4-BE49-F238E27FC236}">
                  <a16:creationId xmlns:a16="http://schemas.microsoft.com/office/drawing/2014/main" id="{00000000-0008-0000-33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23</xdr:row>
          <xdr:rowOff>0</xdr:rowOff>
        </xdr:from>
        <xdr:to>
          <xdr:col>27</xdr:col>
          <xdr:colOff>57150</xdr:colOff>
          <xdr:row>24</xdr:row>
          <xdr:rowOff>9525</xdr:rowOff>
        </xdr:to>
        <xdr:sp macro="" textlink="">
          <xdr:nvSpPr>
            <xdr:cNvPr id="4" name="Check Box 4" hidden="1">
              <a:extLst>
                <a:ext uri="{63B3BB69-23CF-44E3-9099-C40C66FF867C}">
                  <a14:compatExt spid="_x0000_s66564"/>
                </a:ext>
                <a:ext uri="{FF2B5EF4-FFF2-40B4-BE49-F238E27FC236}">
                  <a16:creationId xmlns:a16="http://schemas.microsoft.com/office/drawing/2014/main" id="{00000000-0008-0000-33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24</xdr:row>
          <xdr:rowOff>0</xdr:rowOff>
        </xdr:from>
        <xdr:to>
          <xdr:col>27</xdr:col>
          <xdr:colOff>57150</xdr:colOff>
          <xdr:row>25</xdr:row>
          <xdr:rowOff>9525</xdr:rowOff>
        </xdr:to>
        <xdr:sp macro="" textlink="">
          <xdr:nvSpPr>
            <xdr:cNvPr id="5" name="Check Box 5" hidden="1">
              <a:extLst>
                <a:ext uri="{63B3BB69-23CF-44E3-9099-C40C66FF867C}">
                  <a14:compatExt spid="_x0000_s66565"/>
                </a:ext>
                <a:ext uri="{FF2B5EF4-FFF2-40B4-BE49-F238E27FC236}">
                  <a16:creationId xmlns:a16="http://schemas.microsoft.com/office/drawing/2014/main" id="{00000000-0008-0000-33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25</xdr:row>
          <xdr:rowOff>0</xdr:rowOff>
        </xdr:from>
        <xdr:to>
          <xdr:col>27</xdr:col>
          <xdr:colOff>57150</xdr:colOff>
          <xdr:row>26</xdr:row>
          <xdr:rowOff>9525</xdr:rowOff>
        </xdr:to>
        <xdr:sp macro="" textlink="">
          <xdr:nvSpPr>
            <xdr:cNvPr id="6" name="Check Box 6" hidden="1">
              <a:extLst>
                <a:ext uri="{63B3BB69-23CF-44E3-9099-C40C66FF867C}">
                  <a14:compatExt spid="_x0000_s66566"/>
                </a:ext>
                <a:ext uri="{FF2B5EF4-FFF2-40B4-BE49-F238E27FC236}">
                  <a16:creationId xmlns:a16="http://schemas.microsoft.com/office/drawing/2014/main" id="{00000000-0008-0000-33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295275</xdr:colOff>
          <xdr:row>33</xdr:row>
          <xdr:rowOff>304800</xdr:rowOff>
        </xdr:from>
        <xdr:to>
          <xdr:col>27</xdr:col>
          <xdr:colOff>9525</xdr:colOff>
          <xdr:row>35</xdr:row>
          <xdr:rowOff>19050</xdr:rowOff>
        </xdr:to>
        <xdr:sp macro="" textlink="">
          <xdr:nvSpPr>
            <xdr:cNvPr id="7" name="Check Box 12" hidden="1">
              <a:extLst>
                <a:ext uri="{63B3BB69-23CF-44E3-9099-C40C66FF867C}">
                  <a14:compatExt spid="_x0000_s66572"/>
                </a:ext>
                <a:ext uri="{FF2B5EF4-FFF2-40B4-BE49-F238E27FC236}">
                  <a16:creationId xmlns:a16="http://schemas.microsoft.com/office/drawing/2014/main" id="{00000000-0008-0000-33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33</xdr:row>
          <xdr:rowOff>295275</xdr:rowOff>
        </xdr:from>
        <xdr:to>
          <xdr:col>35</xdr:col>
          <xdr:colOff>209550</xdr:colOff>
          <xdr:row>35</xdr:row>
          <xdr:rowOff>9525</xdr:rowOff>
        </xdr:to>
        <xdr:sp macro="" textlink="">
          <xdr:nvSpPr>
            <xdr:cNvPr id="8" name="Check Box 13" hidden="1">
              <a:extLst>
                <a:ext uri="{63B3BB69-23CF-44E3-9099-C40C66FF867C}">
                  <a14:compatExt spid="_x0000_s66573"/>
                </a:ext>
                <a:ext uri="{FF2B5EF4-FFF2-40B4-BE49-F238E27FC236}">
                  <a16:creationId xmlns:a16="http://schemas.microsoft.com/office/drawing/2014/main" id="{00000000-0008-0000-33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37</xdr:row>
          <xdr:rowOff>276225</xdr:rowOff>
        </xdr:from>
        <xdr:to>
          <xdr:col>10</xdr:col>
          <xdr:colOff>28575</xdr:colOff>
          <xdr:row>39</xdr:row>
          <xdr:rowOff>9525</xdr:rowOff>
        </xdr:to>
        <xdr:sp macro="" textlink="">
          <xdr:nvSpPr>
            <xdr:cNvPr id="9" name="Check Box 16" hidden="1">
              <a:extLst>
                <a:ext uri="{63B3BB69-23CF-44E3-9099-C40C66FF867C}">
                  <a14:compatExt spid="_x0000_s66576"/>
                </a:ext>
                <a:ext uri="{FF2B5EF4-FFF2-40B4-BE49-F238E27FC236}">
                  <a16:creationId xmlns:a16="http://schemas.microsoft.com/office/drawing/2014/main" id="{00000000-0008-0000-33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34</xdr:row>
          <xdr:rowOff>285750</xdr:rowOff>
        </xdr:from>
        <xdr:to>
          <xdr:col>10</xdr:col>
          <xdr:colOff>28575</xdr:colOff>
          <xdr:row>36</xdr:row>
          <xdr:rowOff>9525</xdr:rowOff>
        </xdr:to>
        <xdr:sp macro="" textlink="">
          <xdr:nvSpPr>
            <xdr:cNvPr id="10" name="Check Box 17" hidden="1">
              <a:extLst>
                <a:ext uri="{63B3BB69-23CF-44E3-9099-C40C66FF867C}">
                  <a14:compatExt spid="_x0000_s66577"/>
                </a:ext>
                <a:ext uri="{FF2B5EF4-FFF2-40B4-BE49-F238E27FC236}">
                  <a16:creationId xmlns:a16="http://schemas.microsoft.com/office/drawing/2014/main" id="{00000000-0008-0000-33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39</xdr:row>
          <xdr:rowOff>285750</xdr:rowOff>
        </xdr:from>
        <xdr:to>
          <xdr:col>10</xdr:col>
          <xdr:colOff>38100</xdr:colOff>
          <xdr:row>41</xdr:row>
          <xdr:rowOff>19050</xdr:rowOff>
        </xdr:to>
        <xdr:sp macro="" textlink="">
          <xdr:nvSpPr>
            <xdr:cNvPr id="11" name="Check Box 18" hidden="1">
              <a:extLst>
                <a:ext uri="{63B3BB69-23CF-44E3-9099-C40C66FF867C}">
                  <a14:compatExt spid="_x0000_s66578"/>
                </a:ext>
                <a:ext uri="{FF2B5EF4-FFF2-40B4-BE49-F238E27FC236}">
                  <a16:creationId xmlns:a16="http://schemas.microsoft.com/office/drawing/2014/main" id="{00000000-0008-0000-33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41</xdr:row>
          <xdr:rowOff>266700</xdr:rowOff>
        </xdr:from>
        <xdr:to>
          <xdr:col>10</xdr:col>
          <xdr:colOff>38100</xdr:colOff>
          <xdr:row>43</xdr:row>
          <xdr:rowOff>19050</xdr:rowOff>
        </xdr:to>
        <xdr:sp macro="" textlink="">
          <xdr:nvSpPr>
            <xdr:cNvPr id="12" name="Check Box 19" hidden="1">
              <a:extLst>
                <a:ext uri="{63B3BB69-23CF-44E3-9099-C40C66FF867C}">
                  <a14:compatExt spid="_x0000_s66579"/>
                </a:ext>
                <a:ext uri="{FF2B5EF4-FFF2-40B4-BE49-F238E27FC236}">
                  <a16:creationId xmlns:a16="http://schemas.microsoft.com/office/drawing/2014/main" id="{00000000-0008-0000-33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43</xdr:row>
          <xdr:rowOff>266700</xdr:rowOff>
        </xdr:from>
        <xdr:to>
          <xdr:col>10</xdr:col>
          <xdr:colOff>228600</xdr:colOff>
          <xdr:row>45</xdr:row>
          <xdr:rowOff>9525</xdr:rowOff>
        </xdr:to>
        <xdr:sp macro="" textlink="">
          <xdr:nvSpPr>
            <xdr:cNvPr id="13" name="Check Box 20" hidden="1">
              <a:extLst>
                <a:ext uri="{63B3BB69-23CF-44E3-9099-C40C66FF867C}">
                  <a14:compatExt spid="_x0000_s66580"/>
                </a:ext>
                <a:ext uri="{FF2B5EF4-FFF2-40B4-BE49-F238E27FC236}">
                  <a16:creationId xmlns:a16="http://schemas.microsoft.com/office/drawing/2014/main" id="{00000000-0008-0000-33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44</xdr:row>
          <xdr:rowOff>266700</xdr:rowOff>
        </xdr:from>
        <xdr:to>
          <xdr:col>11</xdr:col>
          <xdr:colOff>0</xdr:colOff>
          <xdr:row>46</xdr:row>
          <xdr:rowOff>9525</xdr:rowOff>
        </xdr:to>
        <xdr:sp macro="" textlink="">
          <xdr:nvSpPr>
            <xdr:cNvPr id="14" name="Check Box 21" hidden="1">
              <a:extLst>
                <a:ext uri="{63B3BB69-23CF-44E3-9099-C40C66FF867C}">
                  <a14:compatExt spid="_x0000_s66581"/>
                </a:ext>
                <a:ext uri="{FF2B5EF4-FFF2-40B4-BE49-F238E27FC236}">
                  <a16:creationId xmlns:a16="http://schemas.microsoft.com/office/drawing/2014/main" id="{00000000-0008-0000-33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45</xdr:row>
          <xdr:rowOff>266700</xdr:rowOff>
        </xdr:from>
        <xdr:to>
          <xdr:col>11</xdr:col>
          <xdr:colOff>0</xdr:colOff>
          <xdr:row>47</xdr:row>
          <xdr:rowOff>9525</xdr:rowOff>
        </xdr:to>
        <xdr:sp macro="" textlink="">
          <xdr:nvSpPr>
            <xdr:cNvPr id="15" name="Check Box 22" hidden="1">
              <a:extLst>
                <a:ext uri="{63B3BB69-23CF-44E3-9099-C40C66FF867C}">
                  <a14:compatExt spid="_x0000_s66582"/>
                </a:ext>
                <a:ext uri="{FF2B5EF4-FFF2-40B4-BE49-F238E27FC236}">
                  <a16:creationId xmlns:a16="http://schemas.microsoft.com/office/drawing/2014/main" id="{00000000-0008-0000-33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46</xdr:row>
          <xdr:rowOff>266700</xdr:rowOff>
        </xdr:from>
        <xdr:to>
          <xdr:col>11</xdr:col>
          <xdr:colOff>0</xdr:colOff>
          <xdr:row>48</xdr:row>
          <xdr:rowOff>9525</xdr:rowOff>
        </xdr:to>
        <xdr:sp macro="" textlink="">
          <xdr:nvSpPr>
            <xdr:cNvPr id="16" name="Check Box 23" hidden="1">
              <a:extLst>
                <a:ext uri="{63B3BB69-23CF-44E3-9099-C40C66FF867C}">
                  <a14:compatExt spid="_x0000_s66583"/>
                </a:ext>
                <a:ext uri="{FF2B5EF4-FFF2-40B4-BE49-F238E27FC236}">
                  <a16:creationId xmlns:a16="http://schemas.microsoft.com/office/drawing/2014/main" id="{00000000-0008-0000-33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228600</xdr:colOff>
          <xdr:row>47</xdr:row>
          <xdr:rowOff>276225</xdr:rowOff>
        </xdr:from>
        <xdr:to>
          <xdr:col>15</xdr:col>
          <xdr:colOff>228600</xdr:colOff>
          <xdr:row>49</xdr:row>
          <xdr:rowOff>19050</xdr:rowOff>
        </xdr:to>
        <xdr:sp macro="" textlink="">
          <xdr:nvSpPr>
            <xdr:cNvPr id="17" name="Check Box 28" hidden="1">
              <a:extLst>
                <a:ext uri="{63B3BB69-23CF-44E3-9099-C40C66FF867C}">
                  <a14:compatExt spid="_x0000_s66588"/>
                </a:ext>
                <a:ext uri="{FF2B5EF4-FFF2-40B4-BE49-F238E27FC236}">
                  <a16:creationId xmlns:a16="http://schemas.microsoft.com/office/drawing/2014/main" id="{00000000-0008-0000-33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228600</xdr:colOff>
          <xdr:row>48</xdr:row>
          <xdr:rowOff>276225</xdr:rowOff>
        </xdr:from>
        <xdr:to>
          <xdr:col>15</xdr:col>
          <xdr:colOff>228600</xdr:colOff>
          <xdr:row>50</xdr:row>
          <xdr:rowOff>19050</xdr:rowOff>
        </xdr:to>
        <xdr:sp macro="" textlink="">
          <xdr:nvSpPr>
            <xdr:cNvPr id="18" name="Check Box 29" hidden="1">
              <a:extLst>
                <a:ext uri="{63B3BB69-23CF-44E3-9099-C40C66FF867C}">
                  <a14:compatExt spid="_x0000_s66589"/>
                </a:ext>
                <a:ext uri="{FF2B5EF4-FFF2-40B4-BE49-F238E27FC236}">
                  <a16:creationId xmlns:a16="http://schemas.microsoft.com/office/drawing/2014/main" id="{00000000-0008-0000-33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228600</xdr:colOff>
          <xdr:row>49</xdr:row>
          <xdr:rowOff>276225</xdr:rowOff>
        </xdr:from>
        <xdr:to>
          <xdr:col>15</xdr:col>
          <xdr:colOff>228600</xdr:colOff>
          <xdr:row>51</xdr:row>
          <xdr:rowOff>19050</xdr:rowOff>
        </xdr:to>
        <xdr:sp macro="" textlink="">
          <xdr:nvSpPr>
            <xdr:cNvPr id="19" name="Check Box 30" hidden="1">
              <a:extLst>
                <a:ext uri="{63B3BB69-23CF-44E3-9099-C40C66FF867C}">
                  <a14:compatExt spid="_x0000_s66590"/>
                </a:ext>
                <a:ext uri="{FF2B5EF4-FFF2-40B4-BE49-F238E27FC236}">
                  <a16:creationId xmlns:a16="http://schemas.microsoft.com/office/drawing/2014/main" id="{00000000-0008-0000-33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228600</xdr:colOff>
          <xdr:row>50</xdr:row>
          <xdr:rowOff>276225</xdr:rowOff>
        </xdr:from>
        <xdr:to>
          <xdr:col>15</xdr:col>
          <xdr:colOff>228600</xdr:colOff>
          <xdr:row>52</xdr:row>
          <xdr:rowOff>19050</xdr:rowOff>
        </xdr:to>
        <xdr:sp macro="" textlink="">
          <xdr:nvSpPr>
            <xdr:cNvPr id="20" name="Check Box 31" hidden="1">
              <a:extLst>
                <a:ext uri="{63B3BB69-23CF-44E3-9099-C40C66FF867C}">
                  <a14:compatExt spid="_x0000_s66591"/>
                </a:ext>
                <a:ext uri="{FF2B5EF4-FFF2-40B4-BE49-F238E27FC236}">
                  <a16:creationId xmlns:a16="http://schemas.microsoft.com/office/drawing/2014/main" id="{00000000-0008-0000-33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228600</xdr:colOff>
          <xdr:row>51</xdr:row>
          <xdr:rowOff>276225</xdr:rowOff>
        </xdr:from>
        <xdr:to>
          <xdr:col>15</xdr:col>
          <xdr:colOff>228600</xdr:colOff>
          <xdr:row>53</xdr:row>
          <xdr:rowOff>19050</xdr:rowOff>
        </xdr:to>
        <xdr:sp macro="" textlink="">
          <xdr:nvSpPr>
            <xdr:cNvPr id="21" name="Check Box 32" hidden="1">
              <a:extLst>
                <a:ext uri="{63B3BB69-23CF-44E3-9099-C40C66FF867C}">
                  <a14:compatExt spid="_x0000_s66592"/>
                </a:ext>
                <a:ext uri="{FF2B5EF4-FFF2-40B4-BE49-F238E27FC236}">
                  <a16:creationId xmlns:a16="http://schemas.microsoft.com/office/drawing/2014/main" id="{00000000-0008-0000-33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228600</xdr:colOff>
          <xdr:row>53</xdr:row>
          <xdr:rowOff>276225</xdr:rowOff>
        </xdr:from>
        <xdr:to>
          <xdr:col>15</xdr:col>
          <xdr:colOff>228600</xdr:colOff>
          <xdr:row>55</xdr:row>
          <xdr:rowOff>19050</xdr:rowOff>
        </xdr:to>
        <xdr:sp macro="" textlink="">
          <xdr:nvSpPr>
            <xdr:cNvPr id="22" name="Check Box 33" hidden="1">
              <a:extLst>
                <a:ext uri="{63B3BB69-23CF-44E3-9099-C40C66FF867C}">
                  <a14:compatExt spid="_x0000_s66593"/>
                </a:ext>
                <a:ext uri="{FF2B5EF4-FFF2-40B4-BE49-F238E27FC236}">
                  <a16:creationId xmlns:a16="http://schemas.microsoft.com/office/drawing/2014/main" id="{00000000-0008-0000-33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228600</xdr:colOff>
          <xdr:row>54</xdr:row>
          <xdr:rowOff>276225</xdr:rowOff>
        </xdr:from>
        <xdr:to>
          <xdr:col>15</xdr:col>
          <xdr:colOff>228600</xdr:colOff>
          <xdr:row>56</xdr:row>
          <xdr:rowOff>19050</xdr:rowOff>
        </xdr:to>
        <xdr:sp macro="" textlink="">
          <xdr:nvSpPr>
            <xdr:cNvPr id="23" name="Check Box 34" hidden="1">
              <a:extLst>
                <a:ext uri="{63B3BB69-23CF-44E3-9099-C40C66FF867C}">
                  <a14:compatExt spid="_x0000_s66594"/>
                </a:ext>
                <a:ext uri="{FF2B5EF4-FFF2-40B4-BE49-F238E27FC236}">
                  <a16:creationId xmlns:a16="http://schemas.microsoft.com/office/drawing/2014/main" id="{00000000-0008-0000-33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228600</xdr:colOff>
          <xdr:row>55</xdr:row>
          <xdr:rowOff>276225</xdr:rowOff>
        </xdr:from>
        <xdr:to>
          <xdr:col>15</xdr:col>
          <xdr:colOff>228600</xdr:colOff>
          <xdr:row>57</xdr:row>
          <xdr:rowOff>19050</xdr:rowOff>
        </xdr:to>
        <xdr:sp macro="" textlink="">
          <xdr:nvSpPr>
            <xdr:cNvPr id="24" name="Check Box 35" hidden="1">
              <a:extLst>
                <a:ext uri="{63B3BB69-23CF-44E3-9099-C40C66FF867C}">
                  <a14:compatExt spid="_x0000_s66595"/>
                </a:ext>
                <a:ext uri="{FF2B5EF4-FFF2-40B4-BE49-F238E27FC236}">
                  <a16:creationId xmlns:a16="http://schemas.microsoft.com/office/drawing/2014/main" id="{00000000-0008-0000-33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61</xdr:row>
          <xdr:rowOff>276225</xdr:rowOff>
        </xdr:from>
        <xdr:to>
          <xdr:col>10</xdr:col>
          <xdr:colOff>238125</xdr:colOff>
          <xdr:row>63</xdr:row>
          <xdr:rowOff>19050</xdr:rowOff>
        </xdr:to>
        <xdr:sp macro="" textlink="">
          <xdr:nvSpPr>
            <xdr:cNvPr id="25" name="Check Box 36" hidden="1">
              <a:extLst>
                <a:ext uri="{63B3BB69-23CF-44E3-9099-C40C66FF867C}">
                  <a14:compatExt spid="_x0000_s66596"/>
                </a:ext>
                <a:ext uri="{FF2B5EF4-FFF2-40B4-BE49-F238E27FC236}">
                  <a16:creationId xmlns:a16="http://schemas.microsoft.com/office/drawing/2014/main" id="{00000000-0008-0000-33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62</xdr:row>
          <xdr:rowOff>276225</xdr:rowOff>
        </xdr:from>
        <xdr:to>
          <xdr:col>10</xdr:col>
          <xdr:colOff>238125</xdr:colOff>
          <xdr:row>64</xdr:row>
          <xdr:rowOff>19050</xdr:rowOff>
        </xdr:to>
        <xdr:sp macro="" textlink="">
          <xdr:nvSpPr>
            <xdr:cNvPr id="26" name="Check Box 37" hidden="1">
              <a:extLst>
                <a:ext uri="{63B3BB69-23CF-44E3-9099-C40C66FF867C}">
                  <a14:compatExt spid="_x0000_s66597"/>
                </a:ext>
                <a:ext uri="{FF2B5EF4-FFF2-40B4-BE49-F238E27FC236}">
                  <a16:creationId xmlns:a16="http://schemas.microsoft.com/office/drawing/2014/main" id="{00000000-0008-0000-33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63</xdr:row>
          <xdr:rowOff>276225</xdr:rowOff>
        </xdr:from>
        <xdr:to>
          <xdr:col>10</xdr:col>
          <xdr:colOff>238125</xdr:colOff>
          <xdr:row>65</xdr:row>
          <xdr:rowOff>19050</xdr:rowOff>
        </xdr:to>
        <xdr:sp macro="" textlink="">
          <xdr:nvSpPr>
            <xdr:cNvPr id="27" name="Check Box 38" hidden="1">
              <a:extLst>
                <a:ext uri="{63B3BB69-23CF-44E3-9099-C40C66FF867C}">
                  <a14:compatExt spid="_x0000_s66598"/>
                </a:ext>
                <a:ext uri="{FF2B5EF4-FFF2-40B4-BE49-F238E27FC236}">
                  <a16:creationId xmlns:a16="http://schemas.microsoft.com/office/drawing/2014/main" id="{00000000-0008-0000-33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64</xdr:row>
          <xdr:rowOff>276225</xdr:rowOff>
        </xdr:from>
        <xdr:to>
          <xdr:col>10</xdr:col>
          <xdr:colOff>238125</xdr:colOff>
          <xdr:row>66</xdr:row>
          <xdr:rowOff>19050</xdr:rowOff>
        </xdr:to>
        <xdr:sp macro="" textlink="">
          <xdr:nvSpPr>
            <xdr:cNvPr id="28" name="Check Box 39" hidden="1">
              <a:extLst>
                <a:ext uri="{63B3BB69-23CF-44E3-9099-C40C66FF867C}">
                  <a14:compatExt spid="_x0000_s66599"/>
                </a:ext>
                <a:ext uri="{FF2B5EF4-FFF2-40B4-BE49-F238E27FC236}">
                  <a16:creationId xmlns:a16="http://schemas.microsoft.com/office/drawing/2014/main" id="{00000000-0008-0000-33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65</xdr:row>
          <xdr:rowOff>276225</xdr:rowOff>
        </xdr:from>
        <xdr:to>
          <xdr:col>10</xdr:col>
          <xdr:colOff>238125</xdr:colOff>
          <xdr:row>67</xdr:row>
          <xdr:rowOff>19050</xdr:rowOff>
        </xdr:to>
        <xdr:sp macro="" textlink="">
          <xdr:nvSpPr>
            <xdr:cNvPr id="29" name="Check Box 40" hidden="1">
              <a:extLst>
                <a:ext uri="{63B3BB69-23CF-44E3-9099-C40C66FF867C}">
                  <a14:compatExt spid="_x0000_s66600"/>
                </a:ext>
                <a:ext uri="{FF2B5EF4-FFF2-40B4-BE49-F238E27FC236}">
                  <a16:creationId xmlns:a16="http://schemas.microsoft.com/office/drawing/2014/main" id="{00000000-0008-0000-33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66</xdr:row>
          <xdr:rowOff>266700</xdr:rowOff>
        </xdr:from>
        <xdr:to>
          <xdr:col>15</xdr:col>
          <xdr:colOff>238125</xdr:colOff>
          <xdr:row>68</xdr:row>
          <xdr:rowOff>9525</xdr:rowOff>
        </xdr:to>
        <xdr:sp macro="" textlink="">
          <xdr:nvSpPr>
            <xdr:cNvPr id="30" name="Check Box 41" hidden="1">
              <a:extLst>
                <a:ext uri="{63B3BB69-23CF-44E3-9099-C40C66FF867C}">
                  <a14:compatExt spid="_x0000_s66601"/>
                </a:ext>
                <a:ext uri="{FF2B5EF4-FFF2-40B4-BE49-F238E27FC236}">
                  <a16:creationId xmlns:a16="http://schemas.microsoft.com/office/drawing/2014/main" id="{00000000-0008-0000-33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67</xdr:row>
          <xdr:rowOff>266700</xdr:rowOff>
        </xdr:from>
        <xdr:to>
          <xdr:col>15</xdr:col>
          <xdr:colOff>238125</xdr:colOff>
          <xdr:row>69</xdr:row>
          <xdr:rowOff>9525</xdr:rowOff>
        </xdr:to>
        <xdr:sp macro="" textlink="">
          <xdr:nvSpPr>
            <xdr:cNvPr id="31" name="Check Box 42" hidden="1">
              <a:extLst>
                <a:ext uri="{63B3BB69-23CF-44E3-9099-C40C66FF867C}">
                  <a14:compatExt spid="_x0000_s66602"/>
                </a:ext>
                <a:ext uri="{FF2B5EF4-FFF2-40B4-BE49-F238E27FC236}">
                  <a16:creationId xmlns:a16="http://schemas.microsoft.com/office/drawing/2014/main" id="{00000000-0008-0000-33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68</xdr:row>
          <xdr:rowOff>266700</xdr:rowOff>
        </xdr:from>
        <xdr:to>
          <xdr:col>15</xdr:col>
          <xdr:colOff>238125</xdr:colOff>
          <xdr:row>70</xdr:row>
          <xdr:rowOff>9525</xdr:rowOff>
        </xdr:to>
        <xdr:sp macro="" textlink="">
          <xdr:nvSpPr>
            <xdr:cNvPr id="66560" name="Check Box 43" hidden="1">
              <a:extLst>
                <a:ext uri="{63B3BB69-23CF-44E3-9099-C40C66FF867C}">
                  <a14:compatExt spid="_x0000_s66603"/>
                </a:ext>
                <a:ext uri="{FF2B5EF4-FFF2-40B4-BE49-F238E27FC236}">
                  <a16:creationId xmlns:a16="http://schemas.microsoft.com/office/drawing/2014/main" id="{00000000-0008-0000-3300-000000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69</xdr:row>
          <xdr:rowOff>266700</xdr:rowOff>
        </xdr:from>
        <xdr:to>
          <xdr:col>15</xdr:col>
          <xdr:colOff>238125</xdr:colOff>
          <xdr:row>71</xdr:row>
          <xdr:rowOff>9525</xdr:rowOff>
        </xdr:to>
        <xdr:sp macro="" textlink="">
          <xdr:nvSpPr>
            <xdr:cNvPr id="66561" name="Check Box 44" hidden="1">
              <a:extLst>
                <a:ext uri="{63B3BB69-23CF-44E3-9099-C40C66FF867C}">
                  <a14:compatExt spid="_x0000_s66604"/>
                </a:ext>
                <a:ext uri="{FF2B5EF4-FFF2-40B4-BE49-F238E27FC236}">
                  <a16:creationId xmlns:a16="http://schemas.microsoft.com/office/drawing/2014/main" id="{00000000-0008-0000-3300-000001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70</xdr:row>
          <xdr:rowOff>266700</xdr:rowOff>
        </xdr:from>
        <xdr:to>
          <xdr:col>15</xdr:col>
          <xdr:colOff>238125</xdr:colOff>
          <xdr:row>72</xdr:row>
          <xdr:rowOff>9525</xdr:rowOff>
        </xdr:to>
        <xdr:sp macro="" textlink="">
          <xdr:nvSpPr>
            <xdr:cNvPr id="66567" name="Check Box 45" hidden="1">
              <a:extLst>
                <a:ext uri="{63B3BB69-23CF-44E3-9099-C40C66FF867C}">
                  <a14:compatExt spid="_x0000_s66605"/>
                </a:ext>
                <a:ext uri="{FF2B5EF4-FFF2-40B4-BE49-F238E27FC236}">
                  <a16:creationId xmlns:a16="http://schemas.microsoft.com/office/drawing/2014/main" id="{00000000-0008-0000-3300-000007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72</xdr:row>
          <xdr:rowOff>266700</xdr:rowOff>
        </xdr:from>
        <xdr:to>
          <xdr:col>15</xdr:col>
          <xdr:colOff>238125</xdr:colOff>
          <xdr:row>74</xdr:row>
          <xdr:rowOff>9525</xdr:rowOff>
        </xdr:to>
        <xdr:sp macro="" textlink="">
          <xdr:nvSpPr>
            <xdr:cNvPr id="66568" name="Check Box 46" hidden="1">
              <a:extLst>
                <a:ext uri="{63B3BB69-23CF-44E3-9099-C40C66FF867C}">
                  <a14:compatExt spid="_x0000_s66606"/>
                </a:ext>
                <a:ext uri="{FF2B5EF4-FFF2-40B4-BE49-F238E27FC236}">
                  <a16:creationId xmlns:a16="http://schemas.microsoft.com/office/drawing/2014/main" id="{00000000-0008-0000-3300-000008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73</xdr:row>
          <xdr:rowOff>266700</xdr:rowOff>
        </xdr:from>
        <xdr:to>
          <xdr:col>15</xdr:col>
          <xdr:colOff>238125</xdr:colOff>
          <xdr:row>75</xdr:row>
          <xdr:rowOff>9525</xdr:rowOff>
        </xdr:to>
        <xdr:sp macro="" textlink="">
          <xdr:nvSpPr>
            <xdr:cNvPr id="66569" name="Check Box 47" hidden="1">
              <a:extLst>
                <a:ext uri="{63B3BB69-23CF-44E3-9099-C40C66FF867C}">
                  <a14:compatExt spid="_x0000_s66607"/>
                </a:ext>
                <a:ext uri="{FF2B5EF4-FFF2-40B4-BE49-F238E27FC236}">
                  <a16:creationId xmlns:a16="http://schemas.microsoft.com/office/drawing/2014/main" id="{00000000-0008-0000-3300-000009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74</xdr:row>
          <xdr:rowOff>266700</xdr:rowOff>
        </xdr:from>
        <xdr:to>
          <xdr:col>15</xdr:col>
          <xdr:colOff>238125</xdr:colOff>
          <xdr:row>76</xdr:row>
          <xdr:rowOff>9525</xdr:rowOff>
        </xdr:to>
        <xdr:sp macro="" textlink="">
          <xdr:nvSpPr>
            <xdr:cNvPr id="66570" name="Check Box 48" hidden="1">
              <a:extLst>
                <a:ext uri="{63B3BB69-23CF-44E3-9099-C40C66FF867C}">
                  <a14:compatExt spid="_x0000_s66608"/>
                </a:ext>
                <a:ext uri="{FF2B5EF4-FFF2-40B4-BE49-F238E27FC236}">
                  <a16:creationId xmlns:a16="http://schemas.microsoft.com/office/drawing/2014/main" id="{00000000-0008-0000-3300-00000A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41</xdr:col>
      <xdr:colOff>0</xdr:colOff>
      <xdr:row>6</xdr:row>
      <xdr:rowOff>0</xdr:rowOff>
    </xdr:from>
    <xdr:to>
      <xdr:col>46</xdr:col>
      <xdr:colOff>123825</xdr:colOff>
      <xdr:row>9</xdr:row>
      <xdr:rowOff>137160</xdr:rowOff>
    </xdr:to>
    <xdr:sp macro="" textlink="">
      <xdr:nvSpPr>
        <xdr:cNvPr id="2" name="テキスト ボックス 1">
          <a:extLst>
            <a:ext uri="{FF2B5EF4-FFF2-40B4-BE49-F238E27FC236}">
              <a16:creationId xmlns:a16="http://schemas.microsoft.com/office/drawing/2014/main" id="{E71B7199-E718-4077-8873-780C33F888EB}"/>
            </a:ext>
          </a:extLst>
        </xdr:cNvPr>
        <xdr:cNvSpPr txBox="1"/>
      </xdr:nvSpPr>
      <xdr:spPr>
        <a:xfrm>
          <a:off x="8267700" y="1333500"/>
          <a:ext cx="3476625" cy="723900"/>
        </a:xfrm>
        <a:prstGeom prst="round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200" b="1" i="1"/>
        </a:p>
        <a:p>
          <a:r>
            <a:rPr kumimoji="1" lang="ja-JP" altLang="en-US" sz="1200" b="1" i="1" u="sng"/>
            <a:t>指定後 </a:t>
          </a:r>
          <a:r>
            <a:rPr kumimoji="1" lang="ja-JP" altLang="en-US" sz="1200" b="0" i="1"/>
            <a:t>に提出していただく届出書です。</a:t>
          </a:r>
          <a:endParaRPr kumimoji="1" lang="en-US" altLang="ja-JP" sz="1200" b="0" i="1"/>
        </a:p>
        <a:p>
          <a:endParaRPr kumimoji="1" lang="en-US" altLang="ja-JP" sz="1200" b="0" i="1"/>
        </a:p>
        <a:p>
          <a:endParaRPr kumimoji="1" lang="en-US" altLang="ja-JP" sz="1200" b="1" i="1"/>
        </a:p>
      </xdr:txBody>
    </xdr:sp>
    <xdr:clientData/>
  </xdr:twoCellAnchor>
  <xdr:twoCellAnchor editAs="oneCell">
    <xdr:from>
      <xdr:col>41</xdr:col>
      <xdr:colOff>28575</xdr:colOff>
      <xdr:row>9</xdr:row>
      <xdr:rowOff>308610</xdr:rowOff>
    </xdr:from>
    <xdr:to>
      <xdr:col>47</xdr:col>
      <xdr:colOff>169545</xdr:colOff>
      <xdr:row>20</xdr:row>
      <xdr:rowOff>57150</xdr:rowOff>
    </xdr:to>
    <xdr:pic>
      <xdr:nvPicPr>
        <xdr:cNvPr id="3" name="図 2">
          <a:extLst>
            <a:ext uri="{FF2B5EF4-FFF2-40B4-BE49-F238E27FC236}">
              <a16:creationId xmlns:a16="http://schemas.microsoft.com/office/drawing/2014/main" id="{81D15319-249C-42CA-AEC3-A62B1FACF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96275" y="2228850"/>
          <a:ext cx="4179570" cy="2324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A0015600@city.toshima.lg.jp" TargetMode="Externa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shougaifukushi.metro.tokyo.lg.jp/Lib/LibDspList.php?catid=052-034" TargetMode="Externa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6.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ctrlProp" Target="../ctrlProps/ctrlProp1.xml"/><Relationship Id="rId7" Type="http://schemas.openxmlformats.org/officeDocument/2006/relationships/ctrlProp" Target="../ctrlProps/ctrlProp5.xml"/><Relationship Id="rId2" Type="http://schemas.openxmlformats.org/officeDocument/2006/relationships/vmlDrawing" Target="../drawings/vmlDrawing3.vml"/><Relationship Id="rId1" Type="http://schemas.openxmlformats.org/officeDocument/2006/relationships/drawing" Target="../drawings/drawing6.xml"/><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s>
</file>

<file path=xl/worksheets/_rels/sheet4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4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5.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2.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18" Type="http://schemas.openxmlformats.org/officeDocument/2006/relationships/ctrlProp" Target="../ctrlProps/ctrlProp25.xml"/><Relationship Id="rId26" Type="http://schemas.openxmlformats.org/officeDocument/2006/relationships/ctrlProp" Target="../ctrlProps/ctrlProp33.xml"/><Relationship Id="rId39" Type="http://schemas.openxmlformats.org/officeDocument/2006/relationships/comments" Target="../comments5.xml"/><Relationship Id="rId3" Type="http://schemas.openxmlformats.org/officeDocument/2006/relationships/ctrlProp" Target="../ctrlProps/ctrlProp10.xml"/><Relationship Id="rId21" Type="http://schemas.openxmlformats.org/officeDocument/2006/relationships/ctrlProp" Target="../ctrlProps/ctrlProp28.xml"/><Relationship Id="rId34" Type="http://schemas.openxmlformats.org/officeDocument/2006/relationships/ctrlProp" Target="../ctrlProps/ctrlProp41.xml"/><Relationship Id="rId7" Type="http://schemas.openxmlformats.org/officeDocument/2006/relationships/ctrlProp" Target="../ctrlProps/ctrlProp14.xml"/><Relationship Id="rId12" Type="http://schemas.openxmlformats.org/officeDocument/2006/relationships/ctrlProp" Target="../ctrlProps/ctrlProp19.xml"/><Relationship Id="rId17" Type="http://schemas.openxmlformats.org/officeDocument/2006/relationships/ctrlProp" Target="../ctrlProps/ctrlProp24.xml"/><Relationship Id="rId25" Type="http://schemas.openxmlformats.org/officeDocument/2006/relationships/ctrlProp" Target="../ctrlProps/ctrlProp32.xml"/><Relationship Id="rId33" Type="http://schemas.openxmlformats.org/officeDocument/2006/relationships/ctrlProp" Target="../ctrlProps/ctrlProp40.xml"/><Relationship Id="rId38" Type="http://schemas.openxmlformats.org/officeDocument/2006/relationships/ctrlProp" Target="../ctrlProps/ctrlProp45.xml"/><Relationship Id="rId2" Type="http://schemas.openxmlformats.org/officeDocument/2006/relationships/vmlDrawing" Target="../drawings/vmlDrawing6.vml"/><Relationship Id="rId16" Type="http://schemas.openxmlformats.org/officeDocument/2006/relationships/ctrlProp" Target="../ctrlProps/ctrlProp23.xml"/><Relationship Id="rId20" Type="http://schemas.openxmlformats.org/officeDocument/2006/relationships/ctrlProp" Target="../ctrlProps/ctrlProp27.xml"/><Relationship Id="rId29" Type="http://schemas.openxmlformats.org/officeDocument/2006/relationships/ctrlProp" Target="../ctrlProps/ctrlProp36.xml"/><Relationship Id="rId1" Type="http://schemas.openxmlformats.org/officeDocument/2006/relationships/drawing" Target="../drawings/drawing7.xml"/><Relationship Id="rId6" Type="http://schemas.openxmlformats.org/officeDocument/2006/relationships/ctrlProp" Target="../ctrlProps/ctrlProp13.xml"/><Relationship Id="rId11" Type="http://schemas.openxmlformats.org/officeDocument/2006/relationships/ctrlProp" Target="../ctrlProps/ctrlProp18.xml"/><Relationship Id="rId24" Type="http://schemas.openxmlformats.org/officeDocument/2006/relationships/ctrlProp" Target="../ctrlProps/ctrlProp31.xml"/><Relationship Id="rId32" Type="http://schemas.openxmlformats.org/officeDocument/2006/relationships/ctrlProp" Target="../ctrlProps/ctrlProp39.xml"/><Relationship Id="rId37" Type="http://schemas.openxmlformats.org/officeDocument/2006/relationships/ctrlProp" Target="../ctrlProps/ctrlProp44.xml"/><Relationship Id="rId5" Type="http://schemas.openxmlformats.org/officeDocument/2006/relationships/ctrlProp" Target="../ctrlProps/ctrlProp12.xml"/><Relationship Id="rId15" Type="http://schemas.openxmlformats.org/officeDocument/2006/relationships/ctrlProp" Target="../ctrlProps/ctrlProp22.xml"/><Relationship Id="rId23" Type="http://schemas.openxmlformats.org/officeDocument/2006/relationships/ctrlProp" Target="../ctrlProps/ctrlProp30.xml"/><Relationship Id="rId28" Type="http://schemas.openxmlformats.org/officeDocument/2006/relationships/ctrlProp" Target="../ctrlProps/ctrlProp35.xml"/><Relationship Id="rId36" Type="http://schemas.openxmlformats.org/officeDocument/2006/relationships/ctrlProp" Target="../ctrlProps/ctrlProp43.xml"/><Relationship Id="rId10" Type="http://schemas.openxmlformats.org/officeDocument/2006/relationships/ctrlProp" Target="../ctrlProps/ctrlProp17.xml"/><Relationship Id="rId19" Type="http://schemas.openxmlformats.org/officeDocument/2006/relationships/ctrlProp" Target="../ctrlProps/ctrlProp26.xml"/><Relationship Id="rId31" Type="http://schemas.openxmlformats.org/officeDocument/2006/relationships/ctrlProp" Target="../ctrlProps/ctrlProp38.xml"/><Relationship Id="rId4" Type="http://schemas.openxmlformats.org/officeDocument/2006/relationships/ctrlProp" Target="../ctrlProps/ctrlProp11.xml"/><Relationship Id="rId9" Type="http://schemas.openxmlformats.org/officeDocument/2006/relationships/ctrlProp" Target="../ctrlProps/ctrlProp16.xml"/><Relationship Id="rId14" Type="http://schemas.openxmlformats.org/officeDocument/2006/relationships/ctrlProp" Target="../ctrlProps/ctrlProp21.xml"/><Relationship Id="rId22" Type="http://schemas.openxmlformats.org/officeDocument/2006/relationships/ctrlProp" Target="../ctrlProps/ctrlProp29.xml"/><Relationship Id="rId27" Type="http://schemas.openxmlformats.org/officeDocument/2006/relationships/ctrlProp" Target="../ctrlProps/ctrlProp34.xml"/><Relationship Id="rId30" Type="http://schemas.openxmlformats.org/officeDocument/2006/relationships/ctrlProp" Target="../ctrlProps/ctrlProp37.xml"/><Relationship Id="rId35" Type="http://schemas.openxmlformats.org/officeDocument/2006/relationships/ctrlProp" Target="../ctrlProps/ctrlProp42.xml"/></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5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117"/>
  <sheetViews>
    <sheetView tabSelected="1" topLeftCell="A109" workbookViewId="0">
      <selection activeCell="D32" sqref="D32:Z32"/>
    </sheetView>
  </sheetViews>
  <sheetFormatPr defaultColWidth="8" defaultRowHeight="18.75"/>
  <cols>
    <col min="1" max="1" width="4" bestFit="1" customWidth="1"/>
    <col min="2" max="26" width="4.75" customWidth="1"/>
    <col min="27" max="62" width="2.875" customWidth="1"/>
  </cols>
  <sheetData>
    <row r="1" spans="2:43">
      <c r="C1" s="825" t="s">
        <v>256</v>
      </c>
      <c r="D1" s="825"/>
      <c r="E1" s="825"/>
      <c r="F1" s="825"/>
      <c r="G1" s="825"/>
      <c r="H1" s="825"/>
      <c r="I1" s="825"/>
      <c r="J1" s="825"/>
      <c r="K1" s="825"/>
      <c r="L1" s="825"/>
      <c r="M1" s="825"/>
      <c r="N1" s="825"/>
      <c r="O1" s="825"/>
      <c r="P1" s="825"/>
      <c r="Q1" s="825"/>
      <c r="R1" s="825"/>
      <c r="S1" s="825"/>
      <c r="T1" s="825"/>
      <c r="U1" s="825"/>
      <c r="V1" s="825"/>
      <c r="W1" s="825"/>
      <c r="X1" s="825"/>
      <c r="Y1" s="825"/>
      <c r="Z1" s="679" t="s">
        <v>1212</v>
      </c>
    </row>
    <row r="2" spans="2:43">
      <c r="C2" s="825"/>
      <c r="D2" s="825"/>
      <c r="E2" s="825"/>
      <c r="F2" s="825"/>
      <c r="G2" s="825"/>
      <c r="H2" s="825"/>
      <c r="I2" s="825"/>
      <c r="J2" s="825"/>
      <c r="K2" s="825"/>
      <c r="L2" s="825"/>
      <c r="M2" s="825"/>
      <c r="N2" s="825"/>
      <c r="O2" s="825"/>
      <c r="P2" s="825"/>
      <c r="Q2" s="825"/>
      <c r="R2" s="825"/>
      <c r="S2" s="825"/>
      <c r="T2" s="825"/>
      <c r="U2" s="825"/>
      <c r="V2" s="825"/>
      <c r="W2" s="825"/>
      <c r="X2" s="825"/>
      <c r="Y2" s="825"/>
      <c r="Z2" s="680" t="s">
        <v>1213</v>
      </c>
    </row>
    <row r="3" spans="2:43">
      <c r="C3" s="678"/>
      <c r="D3" s="678"/>
      <c r="E3" s="678"/>
      <c r="F3" s="678"/>
      <c r="G3" s="678"/>
      <c r="H3" s="678"/>
      <c r="I3" s="678"/>
      <c r="J3" s="678"/>
      <c r="K3" s="678"/>
      <c r="L3" s="678"/>
      <c r="M3" s="678"/>
      <c r="N3" s="678"/>
      <c r="O3" s="678"/>
      <c r="P3" s="678"/>
      <c r="Q3" s="678"/>
      <c r="R3" s="678"/>
      <c r="S3" s="678"/>
      <c r="T3" s="678"/>
      <c r="U3" s="678"/>
      <c r="V3" s="678"/>
      <c r="W3" s="678"/>
      <c r="X3" s="678"/>
      <c r="Y3" s="678"/>
      <c r="Z3" s="680" t="s">
        <v>1214</v>
      </c>
    </row>
    <row r="4" spans="2:43">
      <c r="B4" t="s">
        <v>1215</v>
      </c>
      <c r="AQ4" s="681"/>
    </row>
    <row r="5" spans="2:43" ht="13.15" customHeight="1">
      <c r="B5" s="826" t="s">
        <v>1270</v>
      </c>
      <c r="C5" s="826"/>
      <c r="D5" s="826"/>
      <c r="E5" s="826"/>
      <c r="F5" s="826"/>
      <c r="G5" s="826"/>
      <c r="H5" s="826"/>
      <c r="I5" s="826"/>
      <c r="J5" s="826"/>
      <c r="K5" s="826"/>
      <c r="L5" s="826"/>
      <c r="M5" s="826"/>
      <c r="N5" s="826"/>
      <c r="O5" s="826"/>
      <c r="P5" s="826"/>
      <c r="Q5" s="826"/>
      <c r="R5" s="826"/>
      <c r="S5" s="826"/>
      <c r="T5" s="826"/>
      <c r="U5" s="826"/>
      <c r="V5" s="826"/>
      <c r="W5" s="826"/>
      <c r="X5" s="826"/>
      <c r="Y5" s="826"/>
      <c r="Z5" s="826"/>
    </row>
    <row r="6" spans="2:43">
      <c r="B6" s="826"/>
      <c r="C6" s="826"/>
      <c r="D6" s="826"/>
      <c r="E6" s="826"/>
      <c r="F6" s="826"/>
      <c r="G6" s="826"/>
      <c r="H6" s="826"/>
      <c r="I6" s="826"/>
      <c r="J6" s="826"/>
      <c r="K6" s="826"/>
      <c r="L6" s="826"/>
      <c r="M6" s="826"/>
      <c r="N6" s="826"/>
      <c r="O6" s="826"/>
      <c r="P6" s="826"/>
      <c r="Q6" s="826"/>
      <c r="R6" s="826"/>
      <c r="S6" s="826"/>
      <c r="T6" s="826"/>
      <c r="U6" s="826"/>
      <c r="V6" s="826"/>
      <c r="W6" s="826"/>
      <c r="X6" s="826"/>
      <c r="Y6" s="826"/>
      <c r="Z6" s="826"/>
    </row>
    <row r="7" spans="2:43">
      <c r="B7" s="826"/>
      <c r="C7" s="826"/>
      <c r="D7" s="826"/>
      <c r="E7" s="826"/>
      <c r="F7" s="826"/>
      <c r="G7" s="826"/>
      <c r="H7" s="826"/>
      <c r="I7" s="826"/>
      <c r="J7" s="826"/>
      <c r="K7" s="826"/>
      <c r="L7" s="826"/>
      <c r="M7" s="826"/>
      <c r="N7" s="826"/>
      <c r="O7" s="826"/>
      <c r="P7" s="826"/>
      <c r="Q7" s="826"/>
      <c r="R7" s="826"/>
      <c r="S7" s="826"/>
      <c r="T7" s="826"/>
      <c r="U7" s="826"/>
      <c r="V7" s="826"/>
      <c r="W7" s="826"/>
      <c r="X7" s="826"/>
      <c r="Y7" s="826"/>
      <c r="Z7" s="826"/>
    </row>
    <row r="8" spans="2:43">
      <c r="B8" s="826"/>
      <c r="C8" s="826"/>
      <c r="D8" s="826"/>
      <c r="E8" s="826"/>
      <c r="F8" s="826"/>
      <c r="G8" s="826"/>
      <c r="H8" s="826"/>
      <c r="I8" s="826"/>
      <c r="J8" s="826"/>
      <c r="K8" s="826"/>
      <c r="L8" s="826"/>
      <c r="M8" s="826"/>
      <c r="N8" s="826"/>
      <c r="O8" s="826"/>
      <c r="P8" s="826"/>
      <c r="Q8" s="826"/>
      <c r="R8" s="826"/>
      <c r="S8" s="826"/>
      <c r="T8" s="826"/>
      <c r="U8" s="826"/>
      <c r="V8" s="826"/>
      <c r="W8" s="826"/>
      <c r="X8" s="826"/>
      <c r="Y8" s="826"/>
      <c r="Z8" s="826"/>
    </row>
    <row r="9" spans="2:43">
      <c r="B9" s="682"/>
      <c r="C9" s="682"/>
      <c r="D9" s="682"/>
      <c r="E9" s="682"/>
      <c r="F9" s="682"/>
      <c r="G9" s="682"/>
      <c r="H9" s="682"/>
      <c r="I9" s="682"/>
      <c r="J9" s="682"/>
      <c r="K9" s="682"/>
      <c r="L9" s="682"/>
      <c r="M9" s="682"/>
      <c r="N9" s="682"/>
      <c r="O9" s="682"/>
      <c r="P9" s="682"/>
      <c r="Q9" s="682"/>
      <c r="R9" s="682"/>
      <c r="S9" s="682"/>
      <c r="T9" s="682"/>
      <c r="U9" s="682"/>
      <c r="V9" s="682"/>
      <c r="W9" s="682"/>
      <c r="X9" s="682"/>
      <c r="Y9" s="682"/>
      <c r="Z9" s="682"/>
    </row>
    <row r="10" spans="2:43" ht="19.5" thickBot="1">
      <c r="B10" s="682" t="s">
        <v>1216</v>
      </c>
      <c r="C10" s="682"/>
      <c r="D10" s="682"/>
      <c r="E10" s="682"/>
      <c r="F10" s="682"/>
      <c r="G10" s="682"/>
      <c r="H10" s="682"/>
      <c r="I10" s="682"/>
      <c r="J10" s="682"/>
      <c r="K10" s="682"/>
      <c r="L10" s="682"/>
      <c r="M10" s="682"/>
      <c r="N10" s="682"/>
      <c r="O10" s="682"/>
      <c r="P10" s="682"/>
      <c r="Q10" s="682"/>
      <c r="R10" s="682"/>
      <c r="S10" s="682"/>
      <c r="T10" s="682"/>
      <c r="U10" s="682"/>
      <c r="V10" s="682"/>
      <c r="W10" s="682"/>
      <c r="X10" s="682"/>
      <c r="Y10" s="682"/>
      <c r="Z10" s="682"/>
    </row>
    <row r="11" spans="2:43" ht="19.5" thickBot="1">
      <c r="B11" s="827" t="s">
        <v>1217</v>
      </c>
      <c r="C11" s="828"/>
      <c r="D11" s="828" t="s">
        <v>1218</v>
      </c>
      <c r="E11" s="828"/>
      <c r="F11" s="828"/>
      <c r="G11" s="828"/>
      <c r="H11" s="828"/>
      <c r="I11" s="828"/>
      <c r="J11" s="828"/>
      <c r="K11" s="828"/>
      <c r="L11" s="828" t="s">
        <v>1219</v>
      </c>
      <c r="M11" s="828"/>
      <c r="N11" s="828"/>
      <c r="O11" s="828"/>
      <c r="P11" s="828"/>
      <c r="Q11" s="828"/>
      <c r="R11" s="828"/>
      <c r="S11" s="828"/>
      <c r="T11" s="828"/>
      <c r="U11" s="828"/>
      <c r="V11" s="828"/>
      <c r="W11" s="828"/>
      <c r="X11" s="828"/>
      <c r="Y11" s="828"/>
      <c r="Z11" s="829"/>
    </row>
    <row r="12" spans="2:43" ht="24" customHeight="1">
      <c r="B12" s="830" t="s">
        <v>1220</v>
      </c>
      <c r="C12" s="831"/>
      <c r="D12" s="831"/>
      <c r="E12" s="831"/>
      <c r="F12" s="831"/>
      <c r="G12" s="831"/>
      <c r="H12" s="831"/>
      <c r="I12" s="831"/>
      <c r="J12" s="831"/>
      <c r="K12" s="831"/>
      <c r="L12" s="831"/>
      <c r="M12" s="831"/>
      <c r="N12" s="831"/>
      <c r="O12" s="831"/>
      <c r="P12" s="831"/>
      <c r="Q12" s="831"/>
      <c r="R12" s="831"/>
      <c r="S12" s="831"/>
      <c r="T12" s="831"/>
      <c r="U12" s="831"/>
      <c r="V12" s="831"/>
      <c r="W12" s="831"/>
      <c r="X12" s="831"/>
      <c r="Y12" s="831"/>
      <c r="Z12" s="832"/>
    </row>
    <row r="13" spans="2:43" ht="24" customHeight="1">
      <c r="B13" s="843">
        <v>1</v>
      </c>
      <c r="C13" s="837"/>
      <c r="D13" s="837" t="s">
        <v>1221</v>
      </c>
      <c r="E13" s="837"/>
      <c r="F13" s="837"/>
      <c r="G13" s="837"/>
      <c r="H13" s="837"/>
      <c r="I13" s="837"/>
      <c r="J13" s="837"/>
      <c r="K13" s="837"/>
      <c r="L13" s="844"/>
      <c r="M13" s="844"/>
      <c r="N13" s="844"/>
      <c r="O13" s="844"/>
      <c r="P13" s="844"/>
      <c r="Q13" s="844"/>
      <c r="R13" s="844"/>
      <c r="S13" s="844"/>
      <c r="T13" s="844"/>
      <c r="U13" s="844"/>
      <c r="V13" s="844"/>
      <c r="W13" s="844"/>
      <c r="X13" s="844"/>
      <c r="Y13" s="844"/>
      <c r="Z13" s="845"/>
    </row>
    <row r="14" spans="2:43" ht="24" customHeight="1">
      <c r="B14" s="833" t="s">
        <v>1222</v>
      </c>
      <c r="C14" s="834"/>
      <c r="D14" s="834" t="s">
        <v>1604</v>
      </c>
      <c r="E14" s="834"/>
      <c r="F14" s="834"/>
      <c r="G14" s="834"/>
      <c r="H14" s="834"/>
      <c r="I14" s="834"/>
      <c r="J14" s="834"/>
      <c r="K14" s="834"/>
      <c r="L14" s="834"/>
      <c r="M14" s="834"/>
      <c r="N14" s="834"/>
      <c r="O14" s="834"/>
      <c r="P14" s="834"/>
      <c r="Q14" s="834"/>
      <c r="R14" s="834"/>
      <c r="S14" s="834"/>
      <c r="T14" s="834"/>
      <c r="U14" s="834"/>
      <c r="V14" s="834"/>
      <c r="W14" s="834"/>
      <c r="X14" s="834"/>
      <c r="Y14" s="834"/>
      <c r="Z14" s="835"/>
    </row>
    <row r="15" spans="2:43" ht="24" customHeight="1">
      <c r="B15" s="843">
        <v>2</v>
      </c>
      <c r="C15" s="837"/>
      <c r="D15" s="837" t="s">
        <v>1223</v>
      </c>
      <c r="E15" s="837"/>
      <c r="F15" s="837"/>
      <c r="G15" s="837"/>
      <c r="H15" s="837"/>
      <c r="I15" s="837"/>
      <c r="J15" s="837"/>
      <c r="K15" s="837"/>
      <c r="L15" s="839"/>
      <c r="M15" s="840"/>
      <c r="N15" s="840"/>
      <c r="O15" s="840"/>
      <c r="P15" s="840"/>
      <c r="Q15" s="840"/>
      <c r="R15" s="840"/>
      <c r="S15" s="698" t="s">
        <v>1272</v>
      </c>
      <c r="T15" s="841"/>
      <c r="U15" s="841"/>
      <c r="V15" s="841"/>
      <c r="W15" s="841"/>
      <c r="X15" s="841"/>
      <c r="Y15" s="841"/>
      <c r="Z15" s="842"/>
    </row>
    <row r="16" spans="2:43" ht="24" customHeight="1">
      <c r="B16" s="833" t="s">
        <v>1222</v>
      </c>
      <c r="C16" s="834"/>
      <c r="D16" s="834" t="s">
        <v>1605</v>
      </c>
      <c r="E16" s="834"/>
      <c r="F16" s="834"/>
      <c r="G16" s="834"/>
      <c r="H16" s="834"/>
      <c r="I16" s="834"/>
      <c r="J16" s="834"/>
      <c r="K16" s="834"/>
      <c r="L16" s="834"/>
      <c r="M16" s="834"/>
      <c r="N16" s="834"/>
      <c r="O16" s="834"/>
      <c r="P16" s="834"/>
      <c r="Q16" s="834"/>
      <c r="R16" s="834"/>
      <c r="S16" s="834"/>
      <c r="T16" s="834"/>
      <c r="U16" s="834"/>
      <c r="V16" s="834"/>
      <c r="W16" s="834"/>
      <c r="X16" s="834"/>
      <c r="Y16" s="834"/>
      <c r="Z16" s="835"/>
    </row>
    <row r="17" spans="2:26" ht="24" customHeight="1">
      <c r="B17" s="836" t="s">
        <v>1224</v>
      </c>
      <c r="C17" s="837"/>
      <c r="D17" s="837" t="s">
        <v>1225</v>
      </c>
      <c r="E17" s="837"/>
      <c r="F17" s="837"/>
      <c r="G17" s="837"/>
      <c r="H17" s="837"/>
      <c r="I17" s="837"/>
      <c r="J17" s="837"/>
      <c r="K17" s="837"/>
      <c r="L17" s="837"/>
      <c r="M17" s="837"/>
      <c r="N17" s="837"/>
      <c r="O17" s="837"/>
      <c r="P17" s="837"/>
      <c r="Q17" s="837"/>
      <c r="R17" s="837"/>
      <c r="S17" s="837"/>
      <c r="T17" s="837"/>
      <c r="U17" s="837"/>
      <c r="V17" s="837"/>
      <c r="W17" s="837"/>
      <c r="X17" s="837"/>
      <c r="Y17" s="837"/>
      <c r="Z17" s="838"/>
    </row>
    <row r="18" spans="2:26" ht="24" customHeight="1">
      <c r="B18" s="833" t="s">
        <v>1222</v>
      </c>
      <c r="C18" s="834"/>
      <c r="D18" s="834" t="s">
        <v>1606</v>
      </c>
      <c r="E18" s="834"/>
      <c r="F18" s="834"/>
      <c r="G18" s="834"/>
      <c r="H18" s="834"/>
      <c r="I18" s="834"/>
      <c r="J18" s="834"/>
      <c r="K18" s="834"/>
      <c r="L18" s="834"/>
      <c r="M18" s="834"/>
      <c r="N18" s="834"/>
      <c r="O18" s="834"/>
      <c r="P18" s="834"/>
      <c r="Q18" s="834"/>
      <c r="R18" s="834"/>
      <c r="S18" s="834"/>
      <c r="T18" s="834"/>
      <c r="U18" s="834"/>
      <c r="V18" s="834"/>
      <c r="W18" s="834"/>
      <c r="X18" s="834"/>
      <c r="Y18" s="834"/>
      <c r="Z18" s="835"/>
    </row>
    <row r="19" spans="2:26" ht="24" customHeight="1">
      <c r="B19" s="836" t="s">
        <v>1226</v>
      </c>
      <c r="C19" s="837"/>
      <c r="D19" s="837" t="s">
        <v>1227</v>
      </c>
      <c r="E19" s="837"/>
      <c r="F19" s="837"/>
      <c r="G19" s="837"/>
      <c r="H19" s="837"/>
      <c r="I19" s="837"/>
      <c r="J19" s="837"/>
      <c r="K19" s="837"/>
      <c r="L19" s="837"/>
      <c r="M19" s="837"/>
      <c r="N19" s="837"/>
      <c r="O19" s="837"/>
      <c r="P19" s="837"/>
      <c r="Q19" s="837"/>
      <c r="R19" s="837"/>
      <c r="S19" s="837"/>
      <c r="T19" s="837"/>
      <c r="U19" s="837"/>
      <c r="V19" s="837"/>
      <c r="W19" s="837"/>
      <c r="X19" s="837"/>
      <c r="Y19" s="837"/>
      <c r="Z19" s="838"/>
    </row>
    <row r="20" spans="2:26" ht="24" customHeight="1">
      <c r="B20" s="833" t="s">
        <v>1222</v>
      </c>
      <c r="C20" s="834"/>
      <c r="D20" s="834" t="s">
        <v>1607</v>
      </c>
      <c r="E20" s="834"/>
      <c r="F20" s="834"/>
      <c r="G20" s="834"/>
      <c r="H20" s="834"/>
      <c r="I20" s="834"/>
      <c r="J20" s="834"/>
      <c r="K20" s="834"/>
      <c r="L20" s="834"/>
      <c r="M20" s="834"/>
      <c r="N20" s="834"/>
      <c r="O20" s="834"/>
      <c r="P20" s="834"/>
      <c r="Q20" s="834"/>
      <c r="R20" s="834"/>
      <c r="S20" s="834"/>
      <c r="T20" s="834"/>
      <c r="U20" s="834"/>
      <c r="V20" s="834"/>
      <c r="W20" s="834"/>
      <c r="X20" s="834"/>
      <c r="Y20" s="834"/>
      <c r="Z20" s="835"/>
    </row>
    <row r="21" spans="2:26" ht="24" customHeight="1">
      <c r="B21" s="843">
        <v>4</v>
      </c>
      <c r="C21" s="837"/>
      <c r="D21" s="837" t="s">
        <v>1228</v>
      </c>
      <c r="E21" s="837"/>
      <c r="F21" s="837"/>
      <c r="G21" s="837"/>
      <c r="H21" s="837"/>
      <c r="I21" s="837"/>
      <c r="J21" s="837"/>
      <c r="K21" s="837"/>
      <c r="L21" s="837"/>
      <c r="M21" s="837"/>
      <c r="N21" s="837"/>
      <c r="O21" s="837"/>
      <c r="P21" s="837"/>
      <c r="Q21" s="837"/>
      <c r="R21" s="837"/>
      <c r="S21" s="837"/>
      <c r="T21" s="837"/>
      <c r="U21" s="837"/>
      <c r="V21" s="837"/>
      <c r="W21" s="837"/>
      <c r="X21" s="837"/>
      <c r="Y21" s="837"/>
      <c r="Z21" s="838"/>
    </row>
    <row r="22" spans="2:26" ht="24" customHeight="1">
      <c r="B22" s="833" t="s">
        <v>1222</v>
      </c>
      <c r="C22" s="834"/>
      <c r="D22" s="834" t="s">
        <v>1608</v>
      </c>
      <c r="E22" s="834"/>
      <c r="F22" s="834"/>
      <c r="G22" s="834"/>
      <c r="H22" s="834"/>
      <c r="I22" s="834"/>
      <c r="J22" s="834"/>
      <c r="K22" s="834"/>
      <c r="L22" s="834"/>
      <c r="M22" s="834"/>
      <c r="N22" s="834"/>
      <c r="O22" s="834"/>
      <c r="P22" s="834"/>
      <c r="Q22" s="834"/>
      <c r="R22" s="834"/>
      <c r="S22" s="834"/>
      <c r="T22" s="834"/>
      <c r="U22" s="834"/>
      <c r="V22" s="834"/>
      <c r="W22" s="834"/>
      <c r="X22" s="834"/>
      <c r="Y22" s="834"/>
      <c r="Z22" s="835"/>
    </row>
    <row r="23" spans="2:26" ht="24" customHeight="1">
      <c r="B23" s="843">
        <v>5</v>
      </c>
      <c r="C23" s="837"/>
      <c r="D23" s="837" t="s">
        <v>1229</v>
      </c>
      <c r="E23" s="837"/>
      <c r="F23" s="837"/>
      <c r="G23" s="837"/>
      <c r="H23" s="837"/>
      <c r="I23" s="837"/>
      <c r="J23" s="837"/>
      <c r="K23" s="837"/>
      <c r="L23" s="837"/>
      <c r="M23" s="837"/>
      <c r="N23" s="837"/>
      <c r="O23" s="837"/>
      <c r="P23" s="837"/>
      <c r="Q23" s="837"/>
      <c r="R23" s="837"/>
      <c r="S23" s="837"/>
      <c r="T23" s="837"/>
      <c r="U23" s="837"/>
      <c r="V23" s="837"/>
      <c r="W23" s="837"/>
      <c r="X23" s="837"/>
      <c r="Y23" s="837"/>
      <c r="Z23" s="838"/>
    </row>
    <row r="24" spans="2:26" ht="24" customHeight="1">
      <c r="B24" s="833" t="s">
        <v>1222</v>
      </c>
      <c r="C24" s="834"/>
      <c r="D24" s="834" t="s">
        <v>1609</v>
      </c>
      <c r="E24" s="834"/>
      <c r="F24" s="834"/>
      <c r="G24" s="834"/>
      <c r="H24" s="834"/>
      <c r="I24" s="834"/>
      <c r="J24" s="834"/>
      <c r="K24" s="834"/>
      <c r="L24" s="834"/>
      <c r="M24" s="834"/>
      <c r="N24" s="834"/>
      <c r="O24" s="834"/>
      <c r="P24" s="834"/>
      <c r="Q24" s="834"/>
      <c r="R24" s="834"/>
      <c r="S24" s="834"/>
      <c r="T24" s="834"/>
      <c r="U24" s="834"/>
      <c r="V24" s="834"/>
      <c r="W24" s="834"/>
      <c r="X24" s="834"/>
      <c r="Y24" s="834"/>
      <c r="Z24" s="835"/>
    </row>
    <row r="25" spans="2:26" ht="24" customHeight="1">
      <c r="B25" s="843">
        <v>8</v>
      </c>
      <c r="C25" s="837"/>
      <c r="D25" s="837" t="s">
        <v>1230</v>
      </c>
      <c r="E25" s="837"/>
      <c r="F25" s="837"/>
      <c r="G25" s="837"/>
      <c r="H25" s="837"/>
      <c r="I25" s="837"/>
      <c r="J25" s="837"/>
      <c r="K25" s="837"/>
      <c r="L25" s="837"/>
      <c r="M25" s="837"/>
      <c r="N25" s="837"/>
      <c r="O25" s="837"/>
      <c r="P25" s="837"/>
      <c r="Q25" s="837"/>
      <c r="R25" s="837"/>
      <c r="S25" s="837"/>
      <c r="T25" s="837"/>
      <c r="U25" s="837"/>
      <c r="V25" s="837"/>
      <c r="W25" s="837"/>
      <c r="X25" s="837"/>
      <c r="Y25" s="837"/>
      <c r="Z25" s="838"/>
    </row>
    <row r="26" spans="2:26" ht="24" customHeight="1">
      <c r="B26" s="833" t="s">
        <v>1222</v>
      </c>
      <c r="C26" s="834"/>
      <c r="D26" s="834" t="s">
        <v>1231</v>
      </c>
      <c r="E26" s="834"/>
      <c r="F26" s="834"/>
      <c r="G26" s="834"/>
      <c r="H26" s="834"/>
      <c r="I26" s="834"/>
      <c r="J26" s="834"/>
      <c r="K26" s="834"/>
      <c r="L26" s="834"/>
      <c r="M26" s="834"/>
      <c r="N26" s="834"/>
      <c r="O26" s="834"/>
      <c r="P26" s="834"/>
      <c r="Q26" s="834"/>
      <c r="R26" s="834"/>
      <c r="S26" s="834"/>
      <c r="T26" s="834"/>
      <c r="U26" s="834"/>
      <c r="V26" s="834"/>
      <c r="W26" s="834"/>
      <c r="X26" s="834"/>
      <c r="Y26" s="834"/>
      <c r="Z26" s="835"/>
    </row>
    <row r="27" spans="2:26" ht="24" customHeight="1">
      <c r="B27" s="843">
        <v>9</v>
      </c>
      <c r="C27" s="837"/>
      <c r="D27" s="837" t="s">
        <v>1232</v>
      </c>
      <c r="E27" s="837"/>
      <c r="F27" s="837"/>
      <c r="G27" s="837"/>
      <c r="H27" s="837"/>
      <c r="I27" s="837"/>
      <c r="J27" s="837"/>
      <c r="K27" s="837"/>
      <c r="L27" s="837"/>
      <c r="M27" s="837"/>
      <c r="N27" s="837"/>
      <c r="O27" s="837"/>
      <c r="P27" s="837"/>
      <c r="Q27" s="837"/>
      <c r="R27" s="837"/>
      <c r="S27" s="837"/>
      <c r="T27" s="837"/>
      <c r="U27" s="837"/>
      <c r="V27" s="837"/>
      <c r="W27" s="837"/>
      <c r="X27" s="837"/>
      <c r="Y27" s="837"/>
      <c r="Z27" s="838"/>
    </row>
    <row r="28" spans="2:26" ht="24" customHeight="1">
      <c r="B28" s="843" t="s">
        <v>1222</v>
      </c>
      <c r="C28" s="837"/>
      <c r="D28" s="846" t="s">
        <v>1610</v>
      </c>
      <c r="E28" s="834"/>
      <c r="F28" s="834"/>
      <c r="G28" s="834"/>
      <c r="H28" s="834"/>
      <c r="I28" s="834"/>
      <c r="J28" s="834"/>
      <c r="K28" s="834"/>
      <c r="L28" s="834"/>
      <c r="M28" s="834"/>
      <c r="N28" s="834"/>
      <c r="O28" s="834"/>
      <c r="P28" s="834"/>
      <c r="Q28" s="834"/>
      <c r="R28" s="834"/>
      <c r="S28" s="834"/>
      <c r="T28" s="834"/>
      <c r="U28" s="834"/>
      <c r="V28" s="834"/>
      <c r="W28" s="834"/>
      <c r="X28" s="834"/>
      <c r="Y28" s="834"/>
      <c r="Z28" s="835"/>
    </row>
    <row r="29" spans="2:26" ht="24" customHeight="1">
      <c r="B29" s="843">
        <v>10</v>
      </c>
      <c r="C29" s="837"/>
      <c r="D29" s="837" t="s">
        <v>1233</v>
      </c>
      <c r="E29" s="837"/>
      <c r="F29" s="837"/>
      <c r="G29" s="837"/>
      <c r="H29" s="837"/>
      <c r="I29" s="837"/>
      <c r="J29" s="837"/>
      <c r="K29" s="837"/>
      <c r="L29" s="837"/>
      <c r="M29" s="837"/>
      <c r="N29" s="837"/>
      <c r="O29" s="837"/>
      <c r="P29" s="837"/>
      <c r="Q29" s="837"/>
      <c r="R29" s="837"/>
      <c r="S29" s="837"/>
      <c r="T29" s="837"/>
      <c r="U29" s="837"/>
      <c r="V29" s="837"/>
      <c r="W29" s="837"/>
      <c r="X29" s="837"/>
      <c r="Y29" s="837"/>
      <c r="Z29" s="838"/>
    </row>
    <row r="30" spans="2:26" ht="24" customHeight="1">
      <c r="B30" s="843" t="s">
        <v>1222</v>
      </c>
      <c r="C30" s="837"/>
      <c r="D30" s="846" t="s">
        <v>1619</v>
      </c>
      <c r="E30" s="834"/>
      <c r="F30" s="834"/>
      <c r="G30" s="834"/>
      <c r="H30" s="834"/>
      <c r="I30" s="834"/>
      <c r="J30" s="834"/>
      <c r="K30" s="834"/>
      <c r="L30" s="834"/>
      <c r="M30" s="834"/>
      <c r="N30" s="834"/>
      <c r="O30" s="834"/>
      <c r="P30" s="834"/>
      <c r="Q30" s="834"/>
      <c r="R30" s="834"/>
      <c r="S30" s="834"/>
      <c r="T30" s="834"/>
      <c r="U30" s="834"/>
      <c r="V30" s="834"/>
      <c r="W30" s="834"/>
      <c r="X30" s="834"/>
      <c r="Y30" s="834"/>
      <c r="Z30" s="835"/>
    </row>
    <row r="31" spans="2:26" ht="24" customHeight="1">
      <c r="B31" s="843">
        <v>11</v>
      </c>
      <c r="C31" s="837"/>
      <c r="D31" s="837" t="s">
        <v>1234</v>
      </c>
      <c r="E31" s="837"/>
      <c r="F31" s="837"/>
      <c r="G31" s="837"/>
      <c r="H31" s="837"/>
      <c r="I31" s="837"/>
      <c r="J31" s="837"/>
      <c r="K31" s="837"/>
      <c r="L31" s="837"/>
      <c r="M31" s="837"/>
      <c r="N31" s="837"/>
      <c r="O31" s="837"/>
      <c r="P31" s="837"/>
      <c r="Q31" s="837"/>
      <c r="R31" s="837"/>
      <c r="S31" s="837"/>
      <c r="T31" s="837"/>
      <c r="U31" s="837"/>
      <c r="V31" s="837"/>
      <c r="W31" s="837"/>
      <c r="X31" s="837"/>
      <c r="Y31" s="837"/>
      <c r="Z31" s="838"/>
    </row>
    <row r="32" spans="2:26" ht="24" customHeight="1">
      <c r="B32" s="843" t="s">
        <v>1222</v>
      </c>
      <c r="C32" s="837"/>
      <c r="D32" s="846" t="s">
        <v>1614</v>
      </c>
      <c r="E32" s="834"/>
      <c r="F32" s="834"/>
      <c r="G32" s="834"/>
      <c r="H32" s="834"/>
      <c r="I32" s="834"/>
      <c r="J32" s="834"/>
      <c r="K32" s="834"/>
      <c r="L32" s="834"/>
      <c r="M32" s="834"/>
      <c r="N32" s="834"/>
      <c r="O32" s="834"/>
      <c r="P32" s="834"/>
      <c r="Q32" s="834"/>
      <c r="R32" s="834"/>
      <c r="S32" s="834"/>
      <c r="T32" s="834"/>
      <c r="U32" s="834"/>
      <c r="V32" s="834"/>
      <c r="W32" s="834"/>
      <c r="X32" s="834"/>
      <c r="Y32" s="834"/>
      <c r="Z32" s="835"/>
    </row>
    <row r="33" spans="2:26" ht="24" customHeight="1">
      <c r="B33" s="843"/>
      <c r="C33" s="837"/>
      <c r="D33" s="837" t="s">
        <v>1275</v>
      </c>
      <c r="E33" s="837"/>
      <c r="F33" s="837"/>
      <c r="G33" s="837"/>
      <c r="H33" s="837"/>
      <c r="I33" s="837"/>
      <c r="J33" s="837"/>
      <c r="K33" s="837"/>
      <c r="L33" s="848"/>
      <c r="M33" s="837"/>
      <c r="N33" s="837"/>
      <c r="O33" s="837"/>
      <c r="P33" s="837"/>
      <c r="Q33" s="837"/>
      <c r="R33" s="837"/>
      <c r="S33" s="837"/>
      <c r="T33" s="837"/>
      <c r="U33" s="837"/>
      <c r="V33" s="837"/>
      <c r="W33" s="837"/>
      <c r="X33" s="837"/>
      <c r="Y33" s="837"/>
      <c r="Z33" s="838"/>
    </row>
    <row r="34" spans="2:26" ht="24" customHeight="1">
      <c r="B34" s="843" t="s">
        <v>1222</v>
      </c>
      <c r="C34" s="837"/>
      <c r="D34" s="849" t="s">
        <v>1613</v>
      </c>
      <c r="E34" s="834"/>
      <c r="F34" s="834"/>
      <c r="G34" s="834"/>
      <c r="H34" s="834"/>
      <c r="I34" s="834"/>
      <c r="J34" s="834"/>
      <c r="K34" s="834"/>
      <c r="L34" s="834"/>
      <c r="M34" s="834"/>
      <c r="N34" s="834"/>
      <c r="O34" s="834"/>
      <c r="P34" s="834"/>
      <c r="Q34" s="834"/>
      <c r="R34" s="834"/>
      <c r="S34" s="834"/>
      <c r="T34" s="834"/>
      <c r="U34" s="834"/>
      <c r="V34" s="834"/>
      <c r="W34" s="834"/>
      <c r="X34" s="834"/>
      <c r="Y34" s="834"/>
      <c r="Z34" s="835"/>
    </row>
    <row r="35" spans="2:26" ht="24" customHeight="1">
      <c r="B35" s="843">
        <v>12</v>
      </c>
      <c r="C35" s="837"/>
      <c r="D35" s="837" t="s">
        <v>1235</v>
      </c>
      <c r="E35" s="837"/>
      <c r="F35" s="837"/>
      <c r="G35" s="837"/>
      <c r="H35" s="837"/>
      <c r="I35" s="837"/>
      <c r="J35" s="837"/>
      <c r="K35" s="837"/>
      <c r="L35" s="846"/>
      <c r="M35" s="834"/>
      <c r="N35" s="834"/>
      <c r="O35" s="834"/>
      <c r="P35" s="834"/>
      <c r="Q35" s="834"/>
      <c r="R35" s="847"/>
      <c r="S35" s="683" t="s">
        <v>1222</v>
      </c>
      <c r="T35" s="846" t="s">
        <v>1236</v>
      </c>
      <c r="U35" s="834"/>
      <c r="V35" s="834"/>
      <c r="W35" s="834"/>
      <c r="X35" s="834"/>
      <c r="Y35" s="834"/>
      <c r="Z35" s="835"/>
    </row>
    <row r="36" spans="2:26" ht="24" customHeight="1">
      <c r="B36" s="843">
        <v>14</v>
      </c>
      <c r="C36" s="837"/>
      <c r="D36" s="846" t="s">
        <v>1237</v>
      </c>
      <c r="E36" s="834"/>
      <c r="F36" s="834"/>
      <c r="G36" s="834"/>
      <c r="H36" s="834"/>
      <c r="I36" s="834"/>
      <c r="J36" s="834"/>
      <c r="K36" s="847"/>
      <c r="L36" s="846"/>
      <c r="M36" s="834"/>
      <c r="N36" s="834"/>
      <c r="O36" s="834"/>
      <c r="P36" s="834"/>
      <c r="Q36" s="834"/>
      <c r="R36" s="834"/>
      <c r="S36" s="683" t="s">
        <v>1222</v>
      </c>
      <c r="T36" s="834" t="s">
        <v>1611</v>
      </c>
      <c r="U36" s="834"/>
      <c r="V36" s="834"/>
      <c r="W36" s="834"/>
      <c r="X36" s="834"/>
      <c r="Y36" s="834"/>
      <c r="Z36" s="835"/>
    </row>
    <row r="37" spans="2:26" ht="24" customHeight="1">
      <c r="B37" s="843">
        <v>13</v>
      </c>
      <c r="C37" s="837"/>
      <c r="D37" s="837" t="s">
        <v>1238</v>
      </c>
      <c r="E37" s="837"/>
      <c r="F37" s="837"/>
      <c r="G37" s="837"/>
      <c r="H37" s="837"/>
      <c r="I37" s="837"/>
      <c r="J37" s="837"/>
      <c r="K37" s="837"/>
      <c r="L37" s="846"/>
      <c r="M37" s="834"/>
      <c r="N37" s="834"/>
      <c r="O37" s="834"/>
      <c r="P37" s="834"/>
      <c r="Q37" s="834"/>
      <c r="R37" s="834"/>
      <c r="S37" s="683" t="s">
        <v>1222</v>
      </c>
      <c r="T37" s="834" t="s">
        <v>1612</v>
      </c>
      <c r="U37" s="834"/>
      <c r="V37" s="834"/>
      <c r="W37" s="834"/>
      <c r="X37" s="834"/>
      <c r="Y37" s="834"/>
      <c r="Z37" s="835"/>
    </row>
    <row r="38" spans="2:26" ht="24" customHeight="1">
      <c r="B38" s="843">
        <v>15</v>
      </c>
      <c r="C38" s="837"/>
      <c r="D38" s="837" t="s">
        <v>1239</v>
      </c>
      <c r="E38" s="837"/>
      <c r="F38" s="837"/>
      <c r="G38" s="837"/>
      <c r="H38" s="837"/>
      <c r="I38" s="837"/>
      <c r="J38" s="837"/>
      <c r="K38" s="837"/>
      <c r="L38" s="839"/>
      <c r="M38" s="840"/>
      <c r="N38" s="840"/>
      <c r="O38" s="840"/>
      <c r="P38" s="840"/>
      <c r="Q38" s="840"/>
      <c r="R38" s="840"/>
      <c r="S38" s="698" t="s">
        <v>1272</v>
      </c>
      <c r="T38" s="841"/>
      <c r="U38" s="841"/>
      <c r="V38" s="841"/>
      <c r="W38" s="841"/>
      <c r="X38" s="841"/>
      <c r="Y38" s="841"/>
      <c r="Z38" s="842"/>
    </row>
    <row r="39" spans="2:26" ht="24" customHeight="1">
      <c r="B39" s="836" t="s">
        <v>1240</v>
      </c>
      <c r="C39" s="837"/>
      <c r="D39" s="837" t="s">
        <v>1241</v>
      </c>
      <c r="E39" s="837"/>
      <c r="F39" s="837"/>
      <c r="G39" s="837"/>
      <c r="H39" s="837"/>
      <c r="I39" s="837"/>
      <c r="J39" s="837"/>
      <c r="K39" s="837"/>
      <c r="L39" s="837"/>
      <c r="M39" s="837"/>
      <c r="N39" s="837"/>
      <c r="O39" s="837"/>
      <c r="P39" s="837"/>
      <c r="Q39" s="837"/>
      <c r="R39" s="837"/>
      <c r="S39" s="837"/>
      <c r="T39" s="837"/>
      <c r="U39" s="837"/>
      <c r="V39" s="837"/>
      <c r="W39" s="837"/>
      <c r="X39" s="837"/>
      <c r="Y39" s="837"/>
      <c r="Z39" s="838"/>
    </row>
    <row r="40" spans="2:26" ht="24" customHeight="1">
      <c r="B40" s="836" t="s">
        <v>1242</v>
      </c>
      <c r="C40" s="837"/>
      <c r="D40" s="837" t="s">
        <v>1243</v>
      </c>
      <c r="E40" s="837"/>
      <c r="F40" s="837"/>
      <c r="G40" s="837"/>
      <c r="H40" s="837"/>
      <c r="I40" s="837"/>
      <c r="J40" s="837"/>
      <c r="K40" s="837"/>
      <c r="L40" s="837"/>
      <c r="M40" s="837"/>
      <c r="N40" s="837"/>
      <c r="O40" s="837"/>
      <c r="P40" s="837"/>
      <c r="Q40" s="837"/>
      <c r="R40" s="837"/>
      <c r="S40" s="837"/>
      <c r="T40" s="837"/>
      <c r="U40" s="837"/>
      <c r="V40" s="837"/>
      <c r="W40" s="837"/>
      <c r="X40" s="837"/>
      <c r="Y40" s="837"/>
      <c r="Z40" s="838"/>
    </row>
    <row r="41" spans="2:26" ht="24" customHeight="1" thickBot="1">
      <c r="B41" s="836" t="s">
        <v>1274</v>
      </c>
      <c r="C41" s="837"/>
      <c r="D41" s="857" t="s">
        <v>1273</v>
      </c>
      <c r="E41" s="857"/>
      <c r="F41" s="857"/>
      <c r="G41" s="857"/>
      <c r="H41" s="857"/>
      <c r="I41" s="857"/>
      <c r="J41" s="857"/>
      <c r="K41" s="857"/>
      <c r="L41" s="858"/>
      <c r="M41" s="857"/>
      <c r="N41" s="857"/>
      <c r="O41" s="857"/>
      <c r="P41" s="857"/>
      <c r="Q41" s="857"/>
      <c r="R41" s="857"/>
      <c r="S41" s="857"/>
      <c r="T41" s="857"/>
      <c r="U41" s="857"/>
      <c r="V41" s="857"/>
      <c r="W41" s="857"/>
      <c r="X41" s="857"/>
      <c r="Y41" s="857"/>
      <c r="Z41" s="859"/>
    </row>
    <row r="42" spans="2:26" ht="24" customHeight="1">
      <c r="B42" s="850" t="s">
        <v>1244</v>
      </c>
      <c r="C42" s="851"/>
      <c r="D42" s="851"/>
      <c r="E42" s="851"/>
      <c r="F42" s="851"/>
      <c r="G42" s="851"/>
      <c r="H42" s="851"/>
      <c r="I42" s="851"/>
      <c r="J42" s="851"/>
      <c r="K42" s="851"/>
      <c r="L42" s="851"/>
      <c r="M42" s="851"/>
      <c r="N42" s="851"/>
      <c r="O42" s="851"/>
      <c r="P42" s="851"/>
      <c r="Q42" s="851"/>
      <c r="R42" s="851"/>
      <c r="S42" s="851"/>
      <c r="T42" s="851"/>
      <c r="U42" s="851"/>
      <c r="V42" s="851"/>
      <c r="W42" s="851"/>
      <c r="X42" s="851"/>
      <c r="Y42" s="851"/>
      <c r="Z42" s="852"/>
    </row>
    <row r="43" spans="2:26" ht="24" customHeight="1">
      <c r="B43" s="843" t="s">
        <v>1245</v>
      </c>
      <c r="C43" s="837"/>
      <c r="D43" s="853" t="s">
        <v>1452</v>
      </c>
      <c r="E43" s="854"/>
      <c r="F43" s="854"/>
      <c r="G43" s="854"/>
      <c r="H43" s="854"/>
      <c r="I43" s="854"/>
      <c r="J43" s="854"/>
      <c r="K43" s="854"/>
      <c r="L43" s="855" t="s">
        <v>1246</v>
      </c>
      <c r="M43" s="855"/>
      <c r="N43" s="855"/>
      <c r="O43" s="855"/>
      <c r="P43" s="855"/>
      <c r="Q43" s="855"/>
      <c r="R43" s="855"/>
      <c r="S43" s="855"/>
      <c r="T43" s="855"/>
      <c r="U43" s="855"/>
      <c r="V43" s="855"/>
      <c r="W43" s="855"/>
      <c r="X43" s="855"/>
      <c r="Y43" s="855"/>
      <c r="Z43" s="856"/>
    </row>
    <row r="44" spans="2:26" ht="24" customHeight="1">
      <c r="B44" s="843">
        <v>18</v>
      </c>
      <c r="C44" s="837"/>
      <c r="D44" s="837" t="s">
        <v>1247</v>
      </c>
      <c r="E44" s="837"/>
      <c r="F44" s="837"/>
      <c r="G44" s="837"/>
      <c r="H44" s="837"/>
      <c r="I44" s="837"/>
      <c r="J44" s="837"/>
      <c r="K44" s="837"/>
      <c r="L44" s="837"/>
      <c r="M44" s="837"/>
      <c r="N44" s="837"/>
      <c r="O44" s="837"/>
      <c r="P44" s="837"/>
      <c r="Q44" s="837"/>
      <c r="R44" s="837"/>
      <c r="S44" s="837"/>
      <c r="T44" s="837"/>
      <c r="U44" s="837"/>
      <c r="V44" s="837"/>
      <c r="W44" s="837"/>
      <c r="X44" s="837"/>
      <c r="Y44" s="837"/>
      <c r="Z44" s="838"/>
    </row>
    <row r="45" spans="2:26" ht="24" customHeight="1">
      <c r="B45" s="843">
        <v>17</v>
      </c>
      <c r="C45" s="837"/>
      <c r="D45" s="837" t="s">
        <v>580</v>
      </c>
      <c r="E45" s="837"/>
      <c r="F45" s="837"/>
      <c r="G45" s="837"/>
      <c r="H45" s="837"/>
      <c r="I45" s="837"/>
      <c r="J45" s="837"/>
      <c r="K45" s="837"/>
      <c r="L45" s="837"/>
      <c r="M45" s="837"/>
      <c r="N45" s="837"/>
      <c r="O45" s="837"/>
      <c r="P45" s="837"/>
      <c r="Q45" s="837"/>
      <c r="R45" s="837"/>
      <c r="S45" s="837"/>
      <c r="T45" s="837"/>
      <c r="U45" s="837"/>
      <c r="V45" s="837"/>
      <c r="W45" s="837"/>
      <c r="X45" s="837"/>
      <c r="Y45" s="837"/>
      <c r="Z45" s="838"/>
    </row>
    <row r="46" spans="2:26" ht="24" customHeight="1">
      <c r="B46" s="843">
        <v>19</v>
      </c>
      <c r="C46" s="837"/>
      <c r="D46" s="837" t="s">
        <v>1248</v>
      </c>
      <c r="E46" s="837"/>
      <c r="F46" s="837"/>
      <c r="G46" s="837"/>
      <c r="H46" s="837"/>
      <c r="I46" s="837"/>
      <c r="J46" s="837"/>
      <c r="K46" s="837"/>
      <c r="L46" s="865" t="str">
        <f>IF(D43=Z1,"No★横の、赤の網掛け部分を選択願います",IF(D43=Z2,L15,"本セルに値を入力下さい。"))</f>
        <v>No★横の、赤の網掛け部分を選択願います</v>
      </c>
      <c r="M46" s="866"/>
      <c r="N46" s="866"/>
      <c r="O46" s="866"/>
      <c r="P46" s="866"/>
      <c r="Q46" s="866"/>
      <c r="R46" s="866"/>
      <c r="S46" s="698" t="s">
        <v>1272</v>
      </c>
      <c r="T46" s="867" t="str">
        <f>IF(D43=Z1,"No★横の、赤の網掛け部分を選択願います",IF(D43=Z2,T15,"本セルに値を入力下さい。"))</f>
        <v>No★横の、赤の網掛け部分を選択願います</v>
      </c>
      <c r="U46" s="867"/>
      <c r="V46" s="867"/>
      <c r="W46" s="867"/>
      <c r="X46" s="867"/>
      <c r="Y46" s="867"/>
      <c r="Z46" s="868"/>
    </row>
    <row r="47" spans="2:26" ht="24" customHeight="1">
      <c r="B47" s="836" t="s">
        <v>1249</v>
      </c>
      <c r="C47" s="837"/>
      <c r="D47" s="837" t="s">
        <v>1250</v>
      </c>
      <c r="E47" s="837"/>
      <c r="F47" s="837"/>
      <c r="G47" s="837"/>
      <c r="H47" s="837"/>
      <c r="I47" s="837"/>
      <c r="J47" s="837"/>
      <c r="K47" s="837"/>
      <c r="L47" s="860" t="str">
        <f>IF(D43=Z1,"No★横の、赤の網掛け部分を選択願います",IF(D43=Z2,L17,"本セルに値を入力下さい。"))</f>
        <v>No★横の、赤の網掛け部分を選択願います</v>
      </c>
      <c r="M47" s="860"/>
      <c r="N47" s="860"/>
      <c r="O47" s="860"/>
      <c r="P47" s="860"/>
      <c r="Q47" s="860"/>
      <c r="R47" s="860"/>
      <c r="S47" s="860"/>
      <c r="T47" s="860"/>
      <c r="U47" s="860"/>
      <c r="V47" s="860"/>
      <c r="W47" s="860"/>
      <c r="X47" s="860"/>
      <c r="Y47" s="860"/>
      <c r="Z47" s="861"/>
    </row>
    <row r="48" spans="2:26" ht="24" customHeight="1">
      <c r="B48" s="836" t="s">
        <v>1251</v>
      </c>
      <c r="C48" s="837"/>
      <c r="D48" s="837" t="s">
        <v>1252</v>
      </c>
      <c r="E48" s="837"/>
      <c r="F48" s="837"/>
      <c r="G48" s="837"/>
      <c r="H48" s="837"/>
      <c r="I48" s="837"/>
      <c r="J48" s="837"/>
      <c r="K48" s="837"/>
      <c r="L48" s="860" t="str">
        <f>IF(D43=Z1,"No★横の、赤の網掛け部分を選択願います",IF(D43=Z2,L19,"本セルに値を入力下さい。"))</f>
        <v>No★横の、赤の網掛け部分を選択願います</v>
      </c>
      <c r="M48" s="860"/>
      <c r="N48" s="860"/>
      <c r="O48" s="860"/>
      <c r="P48" s="860"/>
      <c r="Q48" s="860"/>
      <c r="R48" s="860"/>
      <c r="S48" s="860"/>
      <c r="T48" s="860"/>
      <c r="U48" s="860"/>
      <c r="V48" s="860"/>
      <c r="W48" s="860"/>
      <c r="X48" s="860"/>
      <c r="Y48" s="860"/>
      <c r="Z48" s="861"/>
    </row>
    <row r="49" spans="1:26" ht="24" customHeight="1">
      <c r="A49">
        <v>30</v>
      </c>
      <c r="B49" s="833">
        <v>21</v>
      </c>
      <c r="C49" s="847"/>
      <c r="D49" s="846" t="s">
        <v>1253</v>
      </c>
      <c r="E49" s="834"/>
      <c r="F49" s="834"/>
      <c r="G49" s="834"/>
      <c r="H49" s="834"/>
      <c r="I49" s="834"/>
      <c r="J49" s="834"/>
      <c r="K49" s="847"/>
      <c r="L49" s="862"/>
      <c r="M49" s="863"/>
      <c r="N49" s="863"/>
      <c r="O49" s="863"/>
      <c r="P49" s="863"/>
      <c r="Q49" s="863"/>
      <c r="R49" s="863"/>
      <c r="S49" s="863"/>
      <c r="T49" s="863"/>
      <c r="U49" s="863"/>
      <c r="V49" s="863"/>
      <c r="W49" s="863"/>
      <c r="X49" s="863"/>
      <c r="Y49" s="863"/>
      <c r="Z49" s="864"/>
    </row>
    <row r="50" spans="1:26" ht="24" customHeight="1">
      <c r="B50" s="836" t="s">
        <v>1474</v>
      </c>
      <c r="C50" s="837"/>
      <c r="D50" s="869" t="s">
        <v>1454</v>
      </c>
      <c r="E50" s="837"/>
      <c r="F50" s="837"/>
      <c r="G50" s="837"/>
      <c r="H50" s="837"/>
      <c r="I50" s="837"/>
      <c r="J50" s="837"/>
      <c r="K50" s="837"/>
      <c r="L50" s="837" t="s">
        <v>1255</v>
      </c>
      <c r="M50" s="837"/>
      <c r="N50" s="837"/>
      <c r="O50" s="837"/>
      <c r="P50" s="837"/>
      <c r="Q50" s="837"/>
      <c r="R50" s="837"/>
      <c r="S50" s="837"/>
      <c r="T50" s="837"/>
      <c r="U50" s="837"/>
      <c r="V50" s="837"/>
      <c r="W50" s="837"/>
      <c r="X50" s="837"/>
      <c r="Y50" s="837"/>
      <c r="Z50" s="838"/>
    </row>
    <row r="51" spans="1:26" ht="24" customHeight="1">
      <c r="B51" s="836" t="s">
        <v>1475</v>
      </c>
      <c r="C51" s="837"/>
      <c r="D51" s="869" t="s">
        <v>1455</v>
      </c>
      <c r="E51" s="837"/>
      <c r="F51" s="837"/>
      <c r="G51" s="837"/>
      <c r="H51" s="837"/>
      <c r="I51" s="837"/>
      <c r="J51" s="837"/>
      <c r="K51" s="837"/>
      <c r="L51" s="837" t="s">
        <v>1255</v>
      </c>
      <c r="M51" s="837"/>
      <c r="N51" s="837"/>
      <c r="O51" s="837"/>
      <c r="P51" s="837"/>
      <c r="Q51" s="837"/>
      <c r="R51" s="837"/>
      <c r="S51" s="837"/>
      <c r="T51" s="837"/>
      <c r="U51" s="837"/>
      <c r="V51" s="837"/>
      <c r="W51" s="837"/>
      <c r="X51" s="837"/>
      <c r="Y51" s="837"/>
      <c r="Z51" s="838"/>
    </row>
    <row r="52" spans="1:26" ht="24" customHeight="1">
      <c r="B52" s="836" t="s">
        <v>1476</v>
      </c>
      <c r="C52" s="837"/>
      <c r="D52" s="869" t="s">
        <v>1456</v>
      </c>
      <c r="E52" s="837"/>
      <c r="F52" s="837"/>
      <c r="G52" s="837"/>
      <c r="H52" s="837"/>
      <c r="I52" s="837"/>
      <c r="J52" s="837"/>
      <c r="K52" s="837"/>
      <c r="L52" s="837" t="s">
        <v>1255</v>
      </c>
      <c r="M52" s="837"/>
      <c r="N52" s="837"/>
      <c r="O52" s="837"/>
      <c r="P52" s="837"/>
      <c r="Q52" s="837"/>
      <c r="R52" s="837"/>
      <c r="S52" s="837"/>
      <c r="T52" s="837"/>
      <c r="U52" s="837"/>
      <c r="V52" s="837"/>
      <c r="W52" s="837"/>
      <c r="X52" s="837"/>
      <c r="Y52" s="837"/>
      <c r="Z52" s="838"/>
    </row>
    <row r="53" spans="1:26" ht="24" customHeight="1">
      <c r="B53" s="836" t="s">
        <v>1477</v>
      </c>
      <c r="C53" s="837"/>
      <c r="D53" s="869" t="s">
        <v>1457</v>
      </c>
      <c r="E53" s="837"/>
      <c r="F53" s="837"/>
      <c r="G53" s="837"/>
      <c r="H53" s="837"/>
      <c r="I53" s="837"/>
      <c r="J53" s="837"/>
      <c r="K53" s="837"/>
      <c r="L53" s="837" t="s">
        <v>1255</v>
      </c>
      <c r="M53" s="837"/>
      <c r="N53" s="837"/>
      <c r="O53" s="837"/>
      <c r="P53" s="837"/>
      <c r="Q53" s="837"/>
      <c r="R53" s="837"/>
      <c r="S53" s="837"/>
      <c r="T53" s="837"/>
      <c r="U53" s="837"/>
      <c r="V53" s="837"/>
      <c r="W53" s="837"/>
      <c r="X53" s="837"/>
      <c r="Y53" s="837"/>
      <c r="Z53" s="838"/>
    </row>
    <row r="54" spans="1:26" ht="24" customHeight="1">
      <c r="B54" s="836" t="s">
        <v>1478</v>
      </c>
      <c r="C54" s="837"/>
      <c r="D54" s="869" t="s">
        <v>1458</v>
      </c>
      <c r="E54" s="837"/>
      <c r="F54" s="837"/>
      <c r="G54" s="837"/>
      <c r="H54" s="837"/>
      <c r="I54" s="837"/>
      <c r="J54" s="837"/>
      <c r="K54" s="837"/>
      <c r="L54" s="837" t="s">
        <v>1255</v>
      </c>
      <c r="M54" s="837"/>
      <c r="N54" s="837"/>
      <c r="O54" s="837"/>
      <c r="P54" s="837"/>
      <c r="Q54" s="837"/>
      <c r="R54" s="837"/>
      <c r="S54" s="837"/>
      <c r="T54" s="837"/>
      <c r="U54" s="837"/>
      <c r="V54" s="837"/>
      <c r="W54" s="837"/>
      <c r="X54" s="837"/>
      <c r="Y54" s="837"/>
      <c r="Z54" s="838"/>
    </row>
    <row r="55" spans="1:26" ht="24" customHeight="1">
      <c r="B55" s="836" t="s">
        <v>1479</v>
      </c>
      <c r="C55" s="837"/>
      <c r="D55" s="869" t="s">
        <v>1459</v>
      </c>
      <c r="E55" s="837"/>
      <c r="F55" s="837"/>
      <c r="G55" s="837"/>
      <c r="H55" s="837"/>
      <c r="I55" s="837"/>
      <c r="J55" s="837"/>
      <c r="K55" s="837"/>
      <c r="L55" s="837" t="s">
        <v>1255</v>
      </c>
      <c r="M55" s="837"/>
      <c r="N55" s="837"/>
      <c r="O55" s="837"/>
      <c r="P55" s="837"/>
      <c r="Q55" s="837"/>
      <c r="R55" s="837"/>
      <c r="S55" s="837"/>
      <c r="T55" s="837"/>
      <c r="U55" s="837"/>
      <c r="V55" s="837"/>
      <c r="W55" s="837"/>
      <c r="X55" s="837"/>
      <c r="Y55" s="837"/>
      <c r="Z55" s="838"/>
    </row>
    <row r="56" spans="1:26" ht="24" customHeight="1">
      <c r="B56" s="836" t="s">
        <v>1254</v>
      </c>
      <c r="C56" s="837"/>
      <c r="D56" s="869" t="s">
        <v>1256</v>
      </c>
      <c r="E56" s="837"/>
      <c r="F56" s="837"/>
      <c r="G56" s="837"/>
      <c r="H56" s="837"/>
      <c r="I56" s="837"/>
      <c r="J56" s="837"/>
      <c r="K56" s="837"/>
      <c r="L56" s="837"/>
      <c r="M56" s="837"/>
      <c r="N56" s="837"/>
      <c r="O56" s="837"/>
      <c r="P56" s="837"/>
      <c r="Q56" s="837"/>
      <c r="R56" s="837"/>
      <c r="S56" s="837"/>
      <c r="T56" s="837"/>
      <c r="U56" s="837"/>
      <c r="V56" s="837"/>
      <c r="W56" s="837"/>
      <c r="X56" s="837"/>
      <c r="Y56" s="837"/>
      <c r="Z56" s="838"/>
    </row>
    <row r="57" spans="1:26" ht="24" customHeight="1">
      <c r="B57" s="870" t="s">
        <v>1480</v>
      </c>
      <c r="C57" s="837"/>
      <c r="D57" s="871" t="s">
        <v>1257</v>
      </c>
      <c r="E57" s="871"/>
      <c r="F57" s="871"/>
      <c r="G57" s="871"/>
      <c r="H57" s="871"/>
      <c r="I57" s="871"/>
      <c r="J57" s="871"/>
      <c r="K57" s="871"/>
      <c r="L57" s="872"/>
      <c r="M57" s="872"/>
      <c r="N57" s="872"/>
      <c r="O57" s="872"/>
      <c r="P57" s="872"/>
      <c r="Q57" s="872"/>
      <c r="R57" s="872"/>
      <c r="S57" s="872"/>
      <c r="T57" s="872"/>
      <c r="U57" s="872"/>
      <c r="V57" s="872"/>
      <c r="W57" s="872"/>
      <c r="X57" s="872"/>
      <c r="Y57" s="872"/>
      <c r="Z57" s="873"/>
    </row>
    <row r="58" spans="1:26" ht="24" customHeight="1">
      <c r="B58" s="870" t="s">
        <v>1481</v>
      </c>
      <c r="C58" s="837"/>
      <c r="D58" s="871" t="s">
        <v>1451</v>
      </c>
      <c r="E58" s="871"/>
      <c r="F58" s="871"/>
      <c r="G58" s="871"/>
      <c r="H58" s="871"/>
      <c r="I58" s="871"/>
      <c r="J58" s="871"/>
      <c r="K58" s="871"/>
      <c r="L58" s="874"/>
      <c r="M58" s="872"/>
      <c r="N58" s="872"/>
      <c r="O58" s="872"/>
      <c r="P58" s="872"/>
      <c r="Q58" s="872"/>
      <c r="R58" s="872"/>
      <c r="S58" s="872"/>
      <c r="T58" s="872"/>
      <c r="U58" s="872"/>
      <c r="V58" s="872"/>
      <c r="W58" s="872"/>
      <c r="X58" s="872"/>
      <c r="Y58" s="872"/>
      <c r="Z58" s="873"/>
    </row>
    <row r="59" spans="1:26" ht="24" customHeight="1">
      <c r="B59" s="843">
        <v>26</v>
      </c>
      <c r="C59" s="837"/>
      <c r="D59" s="871" t="s">
        <v>1258</v>
      </c>
      <c r="E59" s="871"/>
      <c r="F59" s="871"/>
      <c r="G59" s="871"/>
      <c r="H59" s="871"/>
      <c r="I59" s="871"/>
      <c r="J59" s="871"/>
      <c r="K59" s="871"/>
      <c r="L59" s="837"/>
      <c r="M59" s="837"/>
      <c r="N59" s="837"/>
      <c r="O59" s="837"/>
      <c r="P59" s="837"/>
      <c r="Q59" s="837"/>
      <c r="R59" s="837"/>
      <c r="S59" s="837"/>
      <c r="T59" s="837"/>
      <c r="U59" s="837"/>
      <c r="V59" s="837"/>
      <c r="W59" s="837"/>
      <c r="X59" s="837"/>
      <c r="Y59" s="837"/>
      <c r="Z59" s="838"/>
    </row>
    <row r="60" spans="1:26" ht="24" customHeight="1">
      <c r="B60" s="843">
        <v>27</v>
      </c>
      <c r="C60" s="837"/>
      <c r="D60" s="871" t="s">
        <v>1259</v>
      </c>
      <c r="E60" s="871"/>
      <c r="F60" s="871"/>
      <c r="G60" s="871"/>
      <c r="H60" s="871"/>
      <c r="I60" s="871"/>
      <c r="J60" s="871"/>
      <c r="K60" s="871"/>
      <c r="L60" s="846"/>
      <c r="M60" s="834"/>
      <c r="N60" s="834"/>
      <c r="O60" s="834"/>
      <c r="P60" s="834"/>
      <c r="Q60" s="834"/>
      <c r="R60" s="834"/>
      <c r="S60" s="834"/>
      <c r="T60" s="834"/>
      <c r="U60" s="834"/>
      <c r="V60" s="834"/>
      <c r="W60" s="834"/>
      <c r="X60" s="834"/>
      <c r="Y60" s="834"/>
      <c r="Z60" s="835"/>
    </row>
    <row r="61" spans="1:26" ht="24" customHeight="1">
      <c r="B61" s="870" t="s">
        <v>1482</v>
      </c>
      <c r="C61" s="837"/>
      <c r="D61" s="837" t="s">
        <v>1260</v>
      </c>
      <c r="E61" s="837"/>
      <c r="F61" s="837"/>
      <c r="G61" s="837"/>
      <c r="H61" s="837"/>
      <c r="I61" s="837"/>
      <c r="J61" s="837"/>
      <c r="K61" s="837"/>
      <c r="L61" s="839"/>
      <c r="M61" s="840"/>
      <c r="N61" s="840"/>
      <c r="O61" s="840"/>
      <c r="P61" s="840"/>
      <c r="Q61" s="840"/>
      <c r="R61" s="840"/>
      <c r="S61" s="698" t="s">
        <v>1272</v>
      </c>
      <c r="T61" s="841"/>
      <c r="U61" s="841"/>
      <c r="V61" s="841"/>
      <c r="W61" s="841"/>
      <c r="X61" s="841"/>
      <c r="Y61" s="841"/>
      <c r="Z61" s="842"/>
    </row>
    <row r="62" spans="1:26" ht="24" customHeight="1">
      <c r="B62" s="836" t="s">
        <v>1483</v>
      </c>
      <c r="C62" s="837"/>
      <c r="D62" s="871" t="s">
        <v>1444</v>
      </c>
      <c r="E62" s="871"/>
      <c r="F62" s="871"/>
      <c r="G62" s="871"/>
      <c r="H62" s="871"/>
      <c r="I62" s="871"/>
      <c r="J62" s="871"/>
      <c r="K62" s="871"/>
      <c r="L62" s="837"/>
      <c r="M62" s="837"/>
      <c r="N62" s="837"/>
      <c r="O62" s="837"/>
      <c r="P62" s="837"/>
      <c r="Q62" s="837"/>
      <c r="R62" s="837"/>
      <c r="S62" s="837"/>
      <c r="T62" s="837"/>
      <c r="U62" s="837"/>
      <c r="V62" s="837"/>
      <c r="W62" s="837"/>
      <c r="X62" s="837"/>
      <c r="Y62" s="837"/>
      <c r="Z62" s="838"/>
    </row>
    <row r="63" spans="1:26" ht="24" customHeight="1">
      <c r="B63" s="870" t="s">
        <v>1484</v>
      </c>
      <c r="C63" s="837"/>
      <c r="D63" s="871" t="s">
        <v>1445</v>
      </c>
      <c r="E63" s="871"/>
      <c r="F63" s="871"/>
      <c r="G63" s="871"/>
      <c r="H63" s="871"/>
      <c r="I63" s="871"/>
      <c r="J63" s="871"/>
      <c r="K63" s="871"/>
      <c r="L63" s="837"/>
      <c r="M63" s="837"/>
      <c r="N63" s="837"/>
      <c r="O63" s="837"/>
      <c r="P63" s="837"/>
      <c r="Q63" s="837"/>
      <c r="R63" s="837"/>
      <c r="S63" s="837"/>
      <c r="T63" s="837"/>
      <c r="U63" s="837"/>
      <c r="V63" s="837"/>
      <c r="W63" s="837"/>
      <c r="X63" s="837"/>
      <c r="Y63" s="837"/>
      <c r="Z63" s="838"/>
    </row>
    <row r="64" spans="1:26" ht="24" customHeight="1">
      <c r="B64" s="870" t="s">
        <v>1485</v>
      </c>
      <c r="C64" s="837"/>
      <c r="D64" s="871" t="s">
        <v>1446</v>
      </c>
      <c r="E64" s="871"/>
      <c r="F64" s="871"/>
      <c r="G64" s="871"/>
      <c r="H64" s="871"/>
      <c r="I64" s="871"/>
      <c r="J64" s="871"/>
      <c r="K64" s="871"/>
      <c r="L64" s="837"/>
      <c r="M64" s="837"/>
      <c r="N64" s="837"/>
      <c r="O64" s="837"/>
      <c r="P64" s="837"/>
      <c r="Q64" s="837"/>
      <c r="R64" s="837"/>
      <c r="S64" s="837"/>
      <c r="T64" s="837"/>
      <c r="U64" s="837"/>
      <c r="V64" s="837"/>
      <c r="W64" s="837"/>
      <c r="X64" s="837"/>
      <c r="Y64" s="837"/>
      <c r="Z64" s="838"/>
    </row>
    <row r="65" spans="2:26" ht="24" customHeight="1">
      <c r="B65" s="870" t="s">
        <v>1486</v>
      </c>
      <c r="C65" s="837"/>
      <c r="D65" s="871" t="s">
        <v>1447</v>
      </c>
      <c r="E65" s="871"/>
      <c r="F65" s="871"/>
      <c r="G65" s="871"/>
      <c r="H65" s="871"/>
      <c r="I65" s="871"/>
      <c r="J65" s="871"/>
      <c r="K65" s="871"/>
      <c r="L65" s="844"/>
      <c r="M65" s="844"/>
      <c r="N65" s="844"/>
      <c r="O65" s="844"/>
      <c r="P65" s="844"/>
      <c r="Q65" s="844"/>
      <c r="R65" s="844"/>
      <c r="S65" s="844"/>
      <c r="T65" s="844"/>
      <c r="U65" s="844"/>
      <c r="V65" s="844"/>
      <c r="W65" s="844"/>
      <c r="X65" s="844"/>
      <c r="Y65" s="844"/>
      <c r="Z65" s="845"/>
    </row>
    <row r="66" spans="2:26" ht="24" customHeight="1">
      <c r="B66" s="870" t="s">
        <v>1487</v>
      </c>
      <c r="C66" s="837"/>
      <c r="D66" s="875" t="str">
        <f>IF(L50="選択して下さい。","児童発達支援管理責任者","【"&amp;L50&amp;"】" &amp; CHAR(10)&amp;"児童発達支援管理責任者")</f>
        <v>児童発達支援管理責任者</v>
      </c>
      <c r="E66" s="876"/>
      <c r="F66" s="876"/>
      <c r="G66" s="876"/>
      <c r="H66" s="876"/>
      <c r="I66" s="876"/>
      <c r="J66" s="876"/>
      <c r="K66" s="877"/>
      <c r="L66" s="837" t="s">
        <v>1255</v>
      </c>
      <c r="M66" s="837"/>
      <c r="N66" s="837"/>
      <c r="O66" s="837"/>
      <c r="P66" s="837"/>
      <c r="Q66" s="837"/>
      <c r="R66" s="837"/>
      <c r="S66" s="837"/>
      <c r="T66" s="837"/>
      <c r="U66" s="837"/>
      <c r="V66" s="837"/>
      <c r="W66" s="837"/>
      <c r="X66" s="837"/>
      <c r="Y66" s="837"/>
      <c r="Z66" s="838"/>
    </row>
    <row r="67" spans="2:26" ht="24" customHeight="1">
      <c r="B67" s="870" t="s">
        <v>1488</v>
      </c>
      <c r="C67" s="837"/>
      <c r="D67" s="881" t="s">
        <v>1261</v>
      </c>
      <c r="E67" s="882"/>
      <c r="F67" s="882"/>
      <c r="G67" s="882"/>
      <c r="H67" s="882"/>
      <c r="I67" s="882"/>
      <c r="J67" s="882"/>
      <c r="K67" s="883"/>
      <c r="L67" s="837" t="str">
        <f>IF(L66="管理者兼務",L59,"")</f>
        <v/>
      </c>
      <c r="M67" s="837"/>
      <c r="N67" s="837"/>
      <c r="O67" s="837"/>
      <c r="P67" s="837"/>
      <c r="Q67" s="837"/>
      <c r="R67" s="837"/>
      <c r="S67" s="837"/>
      <c r="T67" s="837"/>
      <c r="U67" s="837"/>
      <c r="V67" s="837"/>
      <c r="W67" s="837"/>
      <c r="X67" s="837"/>
      <c r="Y67" s="837"/>
      <c r="Z67" s="838"/>
    </row>
    <row r="68" spans="2:26" ht="24" customHeight="1">
      <c r="B68" s="870" t="s">
        <v>1441</v>
      </c>
      <c r="C68" s="837"/>
      <c r="D68" s="881" t="s">
        <v>1262</v>
      </c>
      <c r="E68" s="882"/>
      <c r="F68" s="882"/>
      <c r="G68" s="882"/>
      <c r="H68" s="882"/>
      <c r="I68" s="882"/>
      <c r="J68" s="882"/>
      <c r="K68" s="883"/>
      <c r="L68" s="837" t="str">
        <f>IF(L66="管理者兼務",L60,"")</f>
        <v/>
      </c>
      <c r="M68" s="837"/>
      <c r="N68" s="837"/>
      <c r="O68" s="837"/>
      <c r="P68" s="837"/>
      <c r="Q68" s="837"/>
      <c r="R68" s="837"/>
      <c r="S68" s="837"/>
      <c r="T68" s="837"/>
      <c r="U68" s="837"/>
      <c r="V68" s="837"/>
      <c r="W68" s="837"/>
      <c r="X68" s="837"/>
      <c r="Y68" s="837"/>
      <c r="Z68" s="838"/>
    </row>
    <row r="69" spans="2:26" ht="24" customHeight="1">
      <c r="B69" s="870" t="s">
        <v>1442</v>
      </c>
      <c r="C69" s="837"/>
      <c r="D69" s="878" t="s">
        <v>1263</v>
      </c>
      <c r="E69" s="879"/>
      <c r="F69" s="879"/>
      <c r="G69" s="879"/>
      <c r="H69" s="879"/>
      <c r="I69" s="879"/>
      <c r="J69" s="879"/>
      <c r="K69" s="880"/>
      <c r="L69" s="839" t="str">
        <f>IF(L66="管理者兼務",L61,"")</f>
        <v/>
      </c>
      <c r="M69" s="840"/>
      <c r="N69" s="840"/>
      <c r="O69" s="840"/>
      <c r="P69" s="840"/>
      <c r="Q69" s="840"/>
      <c r="R69" s="840"/>
      <c r="S69" s="696" t="s">
        <v>1272</v>
      </c>
      <c r="T69" s="841" t="str">
        <f>IF(L66="管理者兼務",T61,"")</f>
        <v/>
      </c>
      <c r="U69" s="841"/>
      <c r="V69" s="841"/>
      <c r="W69" s="841"/>
      <c r="X69" s="841"/>
      <c r="Y69" s="841"/>
      <c r="Z69" s="842"/>
    </row>
    <row r="70" spans="2:26" ht="24" customHeight="1">
      <c r="B70" s="870" t="s">
        <v>1443</v>
      </c>
      <c r="C70" s="837"/>
      <c r="D70" s="881" t="s">
        <v>1448</v>
      </c>
      <c r="E70" s="882"/>
      <c r="F70" s="882"/>
      <c r="G70" s="882"/>
      <c r="H70" s="882"/>
      <c r="I70" s="882"/>
      <c r="J70" s="882"/>
      <c r="K70" s="883"/>
      <c r="L70" s="837" t="str">
        <f>IF(L66="管理者兼務",L62,"")</f>
        <v/>
      </c>
      <c r="M70" s="837"/>
      <c r="N70" s="837"/>
      <c r="O70" s="837"/>
      <c r="P70" s="837"/>
      <c r="Q70" s="837"/>
      <c r="R70" s="837"/>
      <c r="S70" s="837"/>
      <c r="T70" s="837"/>
      <c r="U70" s="837"/>
      <c r="V70" s="837"/>
      <c r="W70" s="837"/>
      <c r="X70" s="837"/>
      <c r="Y70" s="837"/>
      <c r="Z70" s="838"/>
    </row>
    <row r="71" spans="2:26" ht="24" customHeight="1">
      <c r="B71" s="870" t="s">
        <v>1489</v>
      </c>
      <c r="C71" s="837"/>
      <c r="D71" s="881" t="s">
        <v>1449</v>
      </c>
      <c r="E71" s="882"/>
      <c r="F71" s="882"/>
      <c r="G71" s="882"/>
      <c r="H71" s="882"/>
      <c r="I71" s="882"/>
      <c r="J71" s="882"/>
      <c r="K71" s="883"/>
      <c r="L71" s="837" t="str">
        <f>IF(L66="管理者兼務",L63,"")</f>
        <v/>
      </c>
      <c r="M71" s="837"/>
      <c r="N71" s="837"/>
      <c r="O71" s="837"/>
      <c r="P71" s="837"/>
      <c r="Q71" s="837"/>
      <c r="R71" s="837"/>
      <c r="S71" s="837"/>
      <c r="T71" s="837"/>
      <c r="U71" s="837"/>
      <c r="V71" s="837"/>
      <c r="W71" s="837"/>
      <c r="X71" s="837"/>
      <c r="Y71" s="837"/>
      <c r="Z71" s="838"/>
    </row>
    <row r="72" spans="2:26" ht="24" customHeight="1">
      <c r="B72" s="870" t="s">
        <v>1490</v>
      </c>
      <c r="C72" s="837"/>
      <c r="D72" s="881" t="s">
        <v>1450</v>
      </c>
      <c r="E72" s="882"/>
      <c r="F72" s="882"/>
      <c r="G72" s="882"/>
      <c r="H72" s="882"/>
      <c r="I72" s="882"/>
      <c r="J72" s="882"/>
      <c r="K72" s="883"/>
      <c r="L72" s="837" t="str">
        <f>IF(L66="管理者兼務",L64,"")</f>
        <v/>
      </c>
      <c r="M72" s="837"/>
      <c r="N72" s="837"/>
      <c r="O72" s="837"/>
      <c r="P72" s="837"/>
      <c r="Q72" s="837"/>
      <c r="R72" s="837"/>
      <c r="S72" s="837"/>
      <c r="T72" s="837"/>
      <c r="U72" s="837"/>
      <c r="V72" s="837"/>
      <c r="W72" s="837"/>
      <c r="X72" s="837"/>
      <c r="Y72" s="837"/>
      <c r="Z72" s="838"/>
    </row>
    <row r="73" spans="2:26" ht="24" customHeight="1">
      <c r="B73" s="870" t="s">
        <v>1491</v>
      </c>
      <c r="C73" s="837"/>
      <c r="D73" s="881" t="s">
        <v>107</v>
      </c>
      <c r="E73" s="882"/>
      <c r="F73" s="882"/>
      <c r="G73" s="882"/>
      <c r="H73" s="882"/>
      <c r="I73" s="882"/>
      <c r="J73" s="882"/>
      <c r="K73" s="883"/>
      <c r="L73" s="844" t="str">
        <f>IF(L66="管理者兼務",L65,"")</f>
        <v/>
      </c>
      <c r="M73" s="844"/>
      <c r="N73" s="844"/>
      <c r="O73" s="844"/>
      <c r="P73" s="844"/>
      <c r="Q73" s="844"/>
      <c r="R73" s="844"/>
      <c r="S73" s="844"/>
      <c r="T73" s="844"/>
      <c r="U73" s="844"/>
      <c r="V73" s="844"/>
      <c r="W73" s="844"/>
      <c r="X73" s="844"/>
      <c r="Y73" s="844"/>
      <c r="Z73" s="845"/>
    </row>
    <row r="74" spans="2:26" ht="24" customHeight="1">
      <c r="B74" s="870" t="s">
        <v>1492</v>
      </c>
      <c r="C74" s="837"/>
      <c r="D74" s="875" t="str">
        <f>IF(L51="選択して下さい。","児童発達支援管理責任者","【"&amp;L51&amp;"】" &amp; CHAR(10)&amp;"児童発達支援管理責任者")</f>
        <v>児童発達支援管理責任者</v>
      </c>
      <c r="E74" s="884"/>
      <c r="F74" s="884"/>
      <c r="G74" s="884"/>
      <c r="H74" s="884"/>
      <c r="I74" s="884"/>
      <c r="J74" s="884"/>
      <c r="K74" s="885"/>
      <c r="L74" s="837" t="s">
        <v>1255</v>
      </c>
      <c r="M74" s="837"/>
      <c r="N74" s="837"/>
      <c r="O74" s="837"/>
      <c r="P74" s="837"/>
      <c r="Q74" s="837"/>
      <c r="R74" s="837"/>
      <c r="S74" s="837"/>
      <c r="T74" s="837"/>
      <c r="U74" s="837"/>
      <c r="V74" s="837"/>
      <c r="W74" s="837"/>
      <c r="X74" s="837"/>
      <c r="Y74" s="837"/>
      <c r="Z74" s="838"/>
    </row>
    <row r="75" spans="2:26" ht="24" customHeight="1">
      <c r="B75" s="870" t="s">
        <v>1493</v>
      </c>
      <c r="C75" s="837"/>
      <c r="D75" s="881" t="s">
        <v>1261</v>
      </c>
      <c r="E75" s="882"/>
      <c r="F75" s="882"/>
      <c r="G75" s="882"/>
      <c r="H75" s="882"/>
      <c r="I75" s="882"/>
      <c r="J75" s="882"/>
      <c r="K75" s="883"/>
      <c r="L75" s="837" t="str">
        <f>IF(L74="管理者兼務",L59,"")</f>
        <v/>
      </c>
      <c r="M75" s="837"/>
      <c r="N75" s="837"/>
      <c r="O75" s="837"/>
      <c r="P75" s="837"/>
      <c r="Q75" s="837"/>
      <c r="R75" s="837"/>
      <c r="S75" s="837"/>
      <c r="T75" s="837"/>
      <c r="U75" s="837"/>
      <c r="V75" s="837"/>
      <c r="W75" s="837"/>
      <c r="X75" s="837"/>
      <c r="Y75" s="837"/>
      <c r="Z75" s="838"/>
    </row>
    <row r="76" spans="2:26" ht="24" customHeight="1">
      <c r="B76" s="870" t="s">
        <v>1494</v>
      </c>
      <c r="C76" s="837"/>
      <c r="D76" s="881" t="s">
        <v>1262</v>
      </c>
      <c r="E76" s="882"/>
      <c r="F76" s="882"/>
      <c r="G76" s="882"/>
      <c r="H76" s="882"/>
      <c r="I76" s="882"/>
      <c r="J76" s="882"/>
      <c r="K76" s="883"/>
      <c r="L76" s="837" t="str">
        <f>IF(L74="管理者兼務",L60,"")</f>
        <v/>
      </c>
      <c r="M76" s="837"/>
      <c r="N76" s="837"/>
      <c r="O76" s="837"/>
      <c r="P76" s="837"/>
      <c r="Q76" s="837"/>
      <c r="R76" s="837"/>
      <c r="S76" s="837"/>
      <c r="T76" s="837"/>
      <c r="U76" s="837"/>
      <c r="V76" s="837"/>
      <c r="W76" s="837"/>
      <c r="X76" s="837"/>
      <c r="Y76" s="837"/>
      <c r="Z76" s="838"/>
    </row>
    <row r="77" spans="2:26" ht="24" customHeight="1">
      <c r="B77" s="870" t="s">
        <v>1495</v>
      </c>
      <c r="C77" s="837"/>
      <c r="D77" s="878" t="s">
        <v>1263</v>
      </c>
      <c r="E77" s="879"/>
      <c r="F77" s="879"/>
      <c r="G77" s="879"/>
      <c r="H77" s="879"/>
      <c r="I77" s="879"/>
      <c r="J77" s="879"/>
      <c r="K77" s="880"/>
      <c r="L77" s="839" t="str">
        <f>IF(L74="管理者兼務",L61,"")</f>
        <v/>
      </c>
      <c r="M77" s="840"/>
      <c r="N77" s="840"/>
      <c r="O77" s="840"/>
      <c r="P77" s="840"/>
      <c r="Q77" s="840"/>
      <c r="R77" s="840"/>
      <c r="S77" s="696" t="s">
        <v>1272</v>
      </c>
      <c r="T77" s="841" t="str">
        <f>IF(L74="管理者兼務",T61,"")</f>
        <v/>
      </c>
      <c r="U77" s="841"/>
      <c r="V77" s="841"/>
      <c r="W77" s="841"/>
      <c r="X77" s="841"/>
      <c r="Y77" s="841"/>
      <c r="Z77" s="842"/>
    </row>
    <row r="78" spans="2:26" ht="24" customHeight="1">
      <c r="B78" s="870" t="s">
        <v>1496</v>
      </c>
      <c r="C78" s="837"/>
      <c r="D78" s="881" t="s">
        <v>1448</v>
      </c>
      <c r="E78" s="882"/>
      <c r="F78" s="882"/>
      <c r="G78" s="882"/>
      <c r="H78" s="882"/>
      <c r="I78" s="882"/>
      <c r="J78" s="882"/>
      <c r="K78" s="883"/>
      <c r="L78" s="837" t="str">
        <f>IF(L74="管理者兼務",L62,"")</f>
        <v/>
      </c>
      <c r="M78" s="837"/>
      <c r="N78" s="837"/>
      <c r="O78" s="837"/>
      <c r="P78" s="837"/>
      <c r="Q78" s="837"/>
      <c r="R78" s="837"/>
      <c r="S78" s="837"/>
      <c r="T78" s="837"/>
      <c r="U78" s="837"/>
      <c r="V78" s="837"/>
      <c r="W78" s="837"/>
      <c r="X78" s="837"/>
      <c r="Y78" s="837"/>
      <c r="Z78" s="838"/>
    </row>
    <row r="79" spans="2:26" ht="24" customHeight="1">
      <c r="B79" s="870" t="s">
        <v>1497</v>
      </c>
      <c r="C79" s="837"/>
      <c r="D79" s="881" t="s">
        <v>1449</v>
      </c>
      <c r="E79" s="882"/>
      <c r="F79" s="882"/>
      <c r="G79" s="882"/>
      <c r="H79" s="882"/>
      <c r="I79" s="882"/>
      <c r="J79" s="882"/>
      <c r="K79" s="883"/>
      <c r="L79" s="837" t="str">
        <f>IF(L74="管理者兼務",L63,"")</f>
        <v/>
      </c>
      <c r="M79" s="837"/>
      <c r="N79" s="837"/>
      <c r="O79" s="837"/>
      <c r="P79" s="837"/>
      <c r="Q79" s="837"/>
      <c r="R79" s="837"/>
      <c r="S79" s="837"/>
      <c r="T79" s="837"/>
      <c r="U79" s="837"/>
      <c r="V79" s="837"/>
      <c r="W79" s="837"/>
      <c r="X79" s="837"/>
      <c r="Y79" s="837"/>
      <c r="Z79" s="838"/>
    </row>
    <row r="80" spans="2:26" ht="24" customHeight="1">
      <c r="B80" s="870" t="s">
        <v>1498</v>
      </c>
      <c r="C80" s="837"/>
      <c r="D80" s="881" t="s">
        <v>1450</v>
      </c>
      <c r="E80" s="882"/>
      <c r="F80" s="882"/>
      <c r="G80" s="882"/>
      <c r="H80" s="882"/>
      <c r="I80" s="882"/>
      <c r="J80" s="882"/>
      <c r="K80" s="883"/>
      <c r="L80" s="837" t="str">
        <f>IF(L74="管理者兼務",L64,"")</f>
        <v/>
      </c>
      <c r="M80" s="837"/>
      <c r="N80" s="837"/>
      <c r="O80" s="837"/>
      <c r="P80" s="837"/>
      <c r="Q80" s="837"/>
      <c r="R80" s="837"/>
      <c r="S80" s="837"/>
      <c r="T80" s="837"/>
      <c r="U80" s="837"/>
      <c r="V80" s="837"/>
      <c r="W80" s="837"/>
      <c r="X80" s="837"/>
      <c r="Y80" s="837"/>
      <c r="Z80" s="838"/>
    </row>
    <row r="81" spans="2:26" ht="24" customHeight="1">
      <c r="B81" s="870" t="s">
        <v>1499</v>
      </c>
      <c r="C81" s="837"/>
      <c r="D81" s="881" t="s">
        <v>107</v>
      </c>
      <c r="E81" s="882"/>
      <c r="F81" s="882"/>
      <c r="G81" s="882"/>
      <c r="H81" s="882"/>
      <c r="I81" s="882"/>
      <c r="J81" s="882"/>
      <c r="K81" s="883"/>
      <c r="L81" s="844" t="str">
        <f>IF(L74="管理者兼務",L65,"")</f>
        <v/>
      </c>
      <c r="M81" s="844"/>
      <c r="N81" s="844"/>
      <c r="O81" s="844"/>
      <c r="P81" s="844"/>
      <c r="Q81" s="844"/>
      <c r="R81" s="844"/>
      <c r="S81" s="844"/>
      <c r="T81" s="844"/>
      <c r="U81" s="844"/>
      <c r="V81" s="844"/>
      <c r="W81" s="844"/>
      <c r="X81" s="844"/>
      <c r="Y81" s="844"/>
      <c r="Z81" s="845"/>
    </row>
    <row r="82" spans="2:26" ht="24" customHeight="1">
      <c r="B82" s="870" t="s">
        <v>1500</v>
      </c>
      <c r="C82" s="837"/>
      <c r="D82" s="875" t="str">
        <f>IF(L52="選択して下さい。","児童発達支援管理責任者","【"&amp;L52&amp;"】" &amp; CHAR(10)&amp;"児童発達支援管理責任者")</f>
        <v>児童発達支援管理責任者</v>
      </c>
      <c r="E82" s="876"/>
      <c r="F82" s="876"/>
      <c r="G82" s="876"/>
      <c r="H82" s="876"/>
      <c r="I82" s="876"/>
      <c r="J82" s="876"/>
      <c r="K82" s="877"/>
      <c r="L82" s="837" t="s">
        <v>1255</v>
      </c>
      <c r="M82" s="837"/>
      <c r="N82" s="837"/>
      <c r="O82" s="837"/>
      <c r="P82" s="837"/>
      <c r="Q82" s="837"/>
      <c r="R82" s="837"/>
      <c r="S82" s="837"/>
      <c r="T82" s="837"/>
      <c r="U82" s="837"/>
      <c r="V82" s="837"/>
      <c r="W82" s="837"/>
      <c r="X82" s="837"/>
      <c r="Y82" s="837"/>
      <c r="Z82" s="838"/>
    </row>
    <row r="83" spans="2:26" ht="24" customHeight="1">
      <c r="B83" s="870" t="s">
        <v>1501</v>
      </c>
      <c r="C83" s="837"/>
      <c r="D83" s="881" t="s">
        <v>1261</v>
      </c>
      <c r="E83" s="882"/>
      <c r="F83" s="882"/>
      <c r="G83" s="882"/>
      <c r="H83" s="882"/>
      <c r="I83" s="882"/>
      <c r="J83" s="882"/>
      <c r="K83" s="883"/>
      <c r="L83" s="846" t="str">
        <f>IF(L82="管理者兼務",L59,"")</f>
        <v/>
      </c>
      <c r="M83" s="834"/>
      <c r="N83" s="834"/>
      <c r="O83" s="834"/>
      <c r="P83" s="834"/>
      <c r="Q83" s="834"/>
      <c r="R83" s="834"/>
      <c r="S83" s="834"/>
      <c r="T83" s="834"/>
      <c r="U83" s="834"/>
      <c r="V83" s="834"/>
      <c r="W83" s="834"/>
      <c r="X83" s="834"/>
      <c r="Y83" s="834"/>
      <c r="Z83" s="835"/>
    </row>
    <row r="84" spans="2:26" ht="24" customHeight="1">
      <c r="B84" s="870" t="s">
        <v>1502</v>
      </c>
      <c r="C84" s="837"/>
      <c r="D84" s="881" t="s">
        <v>1262</v>
      </c>
      <c r="E84" s="882"/>
      <c r="F84" s="882"/>
      <c r="G84" s="882"/>
      <c r="H84" s="882"/>
      <c r="I84" s="882"/>
      <c r="J84" s="882"/>
      <c r="K84" s="883"/>
      <c r="L84" s="846" t="str">
        <f>IF(L82="管理者兼務",L60,"")</f>
        <v/>
      </c>
      <c r="M84" s="834"/>
      <c r="N84" s="834"/>
      <c r="O84" s="834"/>
      <c r="P84" s="834"/>
      <c r="Q84" s="834"/>
      <c r="R84" s="834"/>
      <c r="S84" s="834"/>
      <c r="T84" s="834"/>
      <c r="U84" s="834"/>
      <c r="V84" s="834"/>
      <c r="W84" s="834"/>
      <c r="X84" s="834"/>
      <c r="Y84" s="834"/>
      <c r="Z84" s="835"/>
    </row>
    <row r="85" spans="2:26" ht="24" customHeight="1">
      <c r="B85" s="870" t="s">
        <v>1503</v>
      </c>
      <c r="C85" s="837"/>
      <c r="D85" s="878" t="s">
        <v>1263</v>
      </c>
      <c r="E85" s="879"/>
      <c r="F85" s="879"/>
      <c r="G85" s="879"/>
      <c r="H85" s="879"/>
      <c r="I85" s="879"/>
      <c r="J85" s="879"/>
      <c r="K85" s="880"/>
      <c r="L85" s="839" t="str">
        <f>IF(L82="管理者兼務",L61,"")</f>
        <v/>
      </c>
      <c r="M85" s="840"/>
      <c r="N85" s="840"/>
      <c r="O85" s="840"/>
      <c r="P85" s="840"/>
      <c r="Q85" s="840"/>
      <c r="R85" s="840"/>
      <c r="S85" s="696" t="s">
        <v>1272</v>
      </c>
      <c r="T85" s="841" t="str">
        <f>IF(L82="管理者兼務",T61,"")</f>
        <v/>
      </c>
      <c r="U85" s="841"/>
      <c r="V85" s="841"/>
      <c r="W85" s="841"/>
      <c r="X85" s="841"/>
      <c r="Y85" s="841"/>
      <c r="Z85" s="842"/>
    </row>
    <row r="86" spans="2:26" ht="24" customHeight="1">
      <c r="B86" s="870" t="s">
        <v>1504</v>
      </c>
      <c r="C86" s="837"/>
      <c r="D86" s="881" t="s">
        <v>1448</v>
      </c>
      <c r="E86" s="882"/>
      <c r="F86" s="882"/>
      <c r="G86" s="882"/>
      <c r="H86" s="882"/>
      <c r="I86" s="882"/>
      <c r="J86" s="882"/>
      <c r="K86" s="883"/>
      <c r="L86" s="837" t="str">
        <f>IF(L82="管理者兼務",L62,"")</f>
        <v/>
      </c>
      <c r="M86" s="837"/>
      <c r="N86" s="837"/>
      <c r="O86" s="837"/>
      <c r="P86" s="837"/>
      <c r="Q86" s="837"/>
      <c r="R86" s="837"/>
      <c r="S86" s="837"/>
      <c r="T86" s="837"/>
      <c r="U86" s="837"/>
      <c r="V86" s="837"/>
      <c r="W86" s="837"/>
      <c r="X86" s="837"/>
      <c r="Y86" s="837"/>
      <c r="Z86" s="838"/>
    </row>
    <row r="87" spans="2:26" ht="24" customHeight="1">
      <c r="B87" s="870" t="s">
        <v>1505</v>
      </c>
      <c r="C87" s="837"/>
      <c r="D87" s="881" t="s">
        <v>1449</v>
      </c>
      <c r="E87" s="882"/>
      <c r="F87" s="882"/>
      <c r="G87" s="882"/>
      <c r="H87" s="882"/>
      <c r="I87" s="882"/>
      <c r="J87" s="882"/>
      <c r="K87" s="883"/>
      <c r="L87" s="837" t="str">
        <f>IF(L82="管理者兼務",L63,"")</f>
        <v/>
      </c>
      <c r="M87" s="837"/>
      <c r="N87" s="837"/>
      <c r="O87" s="837"/>
      <c r="P87" s="837"/>
      <c r="Q87" s="837"/>
      <c r="R87" s="837"/>
      <c r="S87" s="837"/>
      <c r="T87" s="837"/>
      <c r="U87" s="837"/>
      <c r="V87" s="837"/>
      <c r="W87" s="837"/>
      <c r="X87" s="837"/>
      <c r="Y87" s="837"/>
      <c r="Z87" s="838"/>
    </row>
    <row r="88" spans="2:26" ht="24" customHeight="1">
      <c r="B88" s="870" t="s">
        <v>1506</v>
      </c>
      <c r="C88" s="837"/>
      <c r="D88" s="881" t="s">
        <v>1450</v>
      </c>
      <c r="E88" s="882"/>
      <c r="F88" s="882"/>
      <c r="G88" s="882"/>
      <c r="H88" s="882"/>
      <c r="I88" s="882"/>
      <c r="J88" s="882"/>
      <c r="K88" s="883"/>
      <c r="L88" s="837" t="str">
        <f>IF(L82="管理者兼務",L64,"")</f>
        <v/>
      </c>
      <c r="M88" s="837"/>
      <c r="N88" s="837"/>
      <c r="O88" s="837"/>
      <c r="P88" s="837"/>
      <c r="Q88" s="837"/>
      <c r="R88" s="837"/>
      <c r="S88" s="837"/>
      <c r="T88" s="837"/>
      <c r="U88" s="837"/>
      <c r="V88" s="837"/>
      <c r="W88" s="837"/>
      <c r="X88" s="837"/>
      <c r="Y88" s="837"/>
      <c r="Z88" s="838"/>
    </row>
    <row r="89" spans="2:26" ht="24" customHeight="1">
      <c r="B89" s="870" t="s">
        <v>1507</v>
      </c>
      <c r="C89" s="837"/>
      <c r="D89" s="881" t="s">
        <v>107</v>
      </c>
      <c r="E89" s="882"/>
      <c r="F89" s="882"/>
      <c r="G89" s="882"/>
      <c r="H89" s="882"/>
      <c r="I89" s="882"/>
      <c r="J89" s="882"/>
      <c r="K89" s="883"/>
      <c r="L89" s="844" t="str">
        <f>IF(L82="管理者兼務",L65,"")</f>
        <v/>
      </c>
      <c r="M89" s="844"/>
      <c r="N89" s="844"/>
      <c r="O89" s="844"/>
      <c r="P89" s="844"/>
      <c r="Q89" s="844"/>
      <c r="R89" s="844"/>
      <c r="S89" s="844"/>
      <c r="T89" s="844"/>
      <c r="U89" s="844"/>
      <c r="V89" s="844"/>
      <c r="W89" s="844"/>
      <c r="X89" s="844"/>
      <c r="Y89" s="844"/>
      <c r="Z89" s="845"/>
    </row>
    <row r="90" spans="2:26" ht="24" customHeight="1">
      <c r="B90" s="870" t="s">
        <v>1508</v>
      </c>
      <c r="C90" s="837"/>
      <c r="D90" s="875" t="str">
        <f>IF(L53="選択して下さい。","児童発達支援管理責任者","【"&amp;L53&amp;"】" &amp; CHAR(10)&amp;"児童発達支援管理責任者")</f>
        <v>児童発達支援管理責任者</v>
      </c>
      <c r="E90" s="876"/>
      <c r="F90" s="876"/>
      <c r="G90" s="876"/>
      <c r="H90" s="876"/>
      <c r="I90" s="876"/>
      <c r="J90" s="876"/>
      <c r="K90" s="877"/>
      <c r="L90" s="837" t="s">
        <v>1255</v>
      </c>
      <c r="M90" s="837"/>
      <c r="N90" s="837"/>
      <c r="O90" s="837"/>
      <c r="P90" s="837"/>
      <c r="Q90" s="837"/>
      <c r="R90" s="837"/>
      <c r="S90" s="837"/>
      <c r="T90" s="837"/>
      <c r="U90" s="837"/>
      <c r="V90" s="837"/>
      <c r="W90" s="837"/>
      <c r="X90" s="837"/>
      <c r="Y90" s="837"/>
      <c r="Z90" s="838"/>
    </row>
    <row r="91" spans="2:26" ht="24" customHeight="1">
      <c r="B91" s="870" t="s">
        <v>1509</v>
      </c>
      <c r="C91" s="837"/>
      <c r="D91" s="881" t="s">
        <v>1261</v>
      </c>
      <c r="E91" s="882"/>
      <c r="F91" s="882"/>
      <c r="G91" s="882"/>
      <c r="H91" s="882"/>
      <c r="I91" s="882"/>
      <c r="J91" s="882"/>
      <c r="K91" s="883"/>
      <c r="L91" s="846" t="str">
        <f>IF(L90="管理者兼務",L59,"")</f>
        <v/>
      </c>
      <c r="M91" s="834"/>
      <c r="N91" s="834"/>
      <c r="O91" s="834"/>
      <c r="P91" s="834"/>
      <c r="Q91" s="834"/>
      <c r="R91" s="834"/>
      <c r="S91" s="834"/>
      <c r="T91" s="834"/>
      <c r="U91" s="834"/>
      <c r="V91" s="834"/>
      <c r="W91" s="834"/>
      <c r="X91" s="834"/>
      <c r="Y91" s="834"/>
      <c r="Z91" s="835"/>
    </row>
    <row r="92" spans="2:26" ht="24" customHeight="1">
      <c r="B92" s="870" t="s">
        <v>1510</v>
      </c>
      <c r="C92" s="837"/>
      <c r="D92" s="881" t="s">
        <v>1262</v>
      </c>
      <c r="E92" s="882"/>
      <c r="F92" s="882"/>
      <c r="G92" s="882"/>
      <c r="H92" s="882"/>
      <c r="I92" s="882"/>
      <c r="J92" s="882"/>
      <c r="K92" s="883"/>
      <c r="L92" s="846" t="str">
        <f>IF(L90="管理者兼務",L60,"")</f>
        <v/>
      </c>
      <c r="M92" s="834"/>
      <c r="N92" s="834"/>
      <c r="O92" s="834"/>
      <c r="P92" s="834"/>
      <c r="Q92" s="834"/>
      <c r="R92" s="834"/>
      <c r="S92" s="834"/>
      <c r="T92" s="834"/>
      <c r="U92" s="834"/>
      <c r="V92" s="834"/>
      <c r="W92" s="834"/>
      <c r="X92" s="834"/>
      <c r="Y92" s="834"/>
      <c r="Z92" s="835"/>
    </row>
    <row r="93" spans="2:26" ht="24" customHeight="1">
      <c r="B93" s="870" t="s">
        <v>1511</v>
      </c>
      <c r="C93" s="837"/>
      <c r="D93" s="878" t="s">
        <v>1263</v>
      </c>
      <c r="E93" s="879"/>
      <c r="F93" s="879"/>
      <c r="G93" s="879"/>
      <c r="H93" s="879"/>
      <c r="I93" s="879"/>
      <c r="J93" s="879"/>
      <c r="K93" s="880"/>
      <c r="L93" s="839" t="str">
        <f>IF(L90="管理者兼務",L61,"")</f>
        <v/>
      </c>
      <c r="M93" s="840"/>
      <c r="N93" s="840"/>
      <c r="O93" s="840"/>
      <c r="P93" s="840"/>
      <c r="Q93" s="840"/>
      <c r="R93" s="840"/>
      <c r="S93" s="696" t="s">
        <v>1272</v>
      </c>
      <c r="T93" s="841" t="str">
        <f>IF(L90="管理者兼務",T61,"")</f>
        <v/>
      </c>
      <c r="U93" s="841"/>
      <c r="V93" s="841"/>
      <c r="W93" s="841"/>
      <c r="X93" s="841"/>
      <c r="Y93" s="841"/>
      <c r="Z93" s="842"/>
    </row>
    <row r="94" spans="2:26" ht="24" customHeight="1">
      <c r="B94" s="870" t="s">
        <v>1512</v>
      </c>
      <c r="C94" s="837"/>
      <c r="D94" s="881" t="s">
        <v>1448</v>
      </c>
      <c r="E94" s="882"/>
      <c r="F94" s="882"/>
      <c r="G94" s="882"/>
      <c r="H94" s="882"/>
      <c r="I94" s="882"/>
      <c r="J94" s="882"/>
      <c r="K94" s="883"/>
      <c r="L94" s="837" t="str">
        <f>IF(L90="管理者兼務",L62,"")</f>
        <v/>
      </c>
      <c r="M94" s="837"/>
      <c r="N94" s="837"/>
      <c r="O94" s="837"/>
      <c r="P94" s="837"/>
      <c r="Q94" s="837"/>
      <c r="R94" s="837"/>
      <c r="S94" s="837"/>
      <c r="T94" s="837"/>
      <c r="U94" s="837"/>
      <c r="V94" s="837"/>
      <c r="W94" s="837"/>
      <c r="X94" s="837"/>
      <c r="Y94" s="837"/>
      <c r="Z94" s="838"/>
    </row>
    <row r="95" spans="2:26" ht="24" customHeight="1">
      <c r="B95" s="870" t="s">
        <v>1513</v>
      </c>
      <c r="C95" s="837"/>
      <c r="D95" s="881" t="s">
        <v>1449</v>
      </c>
      <c r="E95" s="882"/>
      <c r="F95" s="882"/>
      <c r="G95" s="882"/>
      <c r="H95" s="882"/>
      <c r="I95" s="882"/>
      <c r="J95" s="882"/>
      <c r="K95" s="883"/>
      <c r="L95" s="837" t="str">
        <f>IF(L90="管理者兼務",L63,"")</f>
        <v/>
      </c>
      <c r="M95" s="837"/>
      <c r="N95" s="837"/>
      <c r="O95" s="837"/>
      <c r="P95" s="837"/>
      <c r="Q95" s="837"/>
      <c r="R95" s="837"/>
      <c r="S95" s="837"/>
      <c r="T95" s="837"/>
      <c r="U95" s="837"/>
      <c r="V95" s="837"/>
      <c r="W95" s="837"/>
      <c r="X95" s="837"/>
      <c r="Y95" s="837"/>
      <c r="Z95" s="838"/>
    </row>
    <row r="96" spans="2:26" ht="24" customHeight="1">
      <c r="B96" s="870" t="s">
        <v>1514</v>
      </c>
      <c r="C96" s="837"/>
      <c r="D96" s="881" t="s">
        <v>1450</v>
      </c>
      <c r="E96" s="882"/>
      <c r="F96" s="882"/>
      <c r="G96" s="882"/>
      <c r="H96" s="882"/>
      <c r="I96" s="882"/>
      <c r="J96" s="882"/>
      <c r="K96" s="883"/>
      <c r="L96" s="837" t="str">
        <f>IF(L90="管理者兼務",L64,"")</f>
        <v/>
      </c>
      <c r="M96" s="837"/>
      <c r="N96" s="837"/>
      <c r="O96" s="837"/>
      <c r="P96" s="837"/>
      <c r="Q96" s="837"/>
      <c r="R96" s="837"/>
      <c r="S96" s="837"/>
      <c r="T96" s="837"/>
      <c r="U96" s="837"/>
      <c r="V96" s="837"/>
      <c r="W96" s="837"/>
      <c r="X96" s="837"/>
      <c r="Y96" s="837"/>
      <c r="Z96" s="838"/>
    </row>
    <row r="97" spans="2:26" ht="24" customHeight="1">
      <c r="B97" s="870" t="s">
        <v>1515</v>
      </c>
      <c r="C97" s="837"/>
      <c r="D97" s="881" t="s">
        <v>107</v>
      </c>
      <c r="E97" s="882"/>
      <c r="F97" s="882"/>
      <c r="G97" s="882"/>
      <c r="H97" s="882"/>
      <c r="I97" s="882"/>
      <c r="J97" s="882"/>
      <c r="K97" s="883"/>
      <c r="L97" s="844" t="str">
        <f>IF(L90="管理者兼務",L65,"")</f>
        <v/>
      </c>
      <c r="M97" s="844"/>
      <c r="N97" s="844"/>
      <c r="O97" s="844"/>
      <c r="P97" s="844"/>
      <c r="Q97" s="844"/>
      <c r="R97" s="844"/>
      <c r="S97" s="844"/>
      <c r="T97" s="844"/>
      <c r="U97" s="844"/>
      <c r="V97" s="844"/>
      <c r="W97" s="844"/>
      <c r="X97" s="844"/>
      <c r="Y97" s="844"/>
      <c r="Z97" s="845"/>
    </row>
    <row r="98" spans="2:26" ht="24" customHeight="1">
      <c r="B98" s="870" t="s">
        <v>1516</v>
      </c>
      <c r="C98" s="837"/>
      <c r="D98" s="875" t="str">
        <f>IF(L54="選択して下さい。","児童発達支援管理責任者","【"&amp;L54&amp;"】" &amp; CHAR(10)&amp;"児童発達支援管理責任者")</f>
        <v>児童発達支援管理責任者</v>
      </c>
      <c r="E98" s="876"/>
      <c r="F98" s="876"/>
      <c r="G98" s="876"/>
      <c r="H98" s="876"/>
      <c r="I98" s="876"/>
      <c r="J98" s="876"/>
      <c r="K98" s="877"/>
      <c r="L98" s="837" t="s">
        <v>1255</v>
      </c>
      <c r="M98" s="837"/>
      <c r="N98" s="837"/>
      <c r="O98" s="837"/>
      <c r="P98" s="837"/>
      <c r="Q98" s="837"/>
      <c r="R98" s="837"/>
      <c r="S98" s="837"/>
      <c r="T98" s="837"/>
      <c r="U98" s="837"/>
      <c r="V98" s="837"/>
      <c r="W98" s="837"/>
      <c r="X98" s="837"/>
      <c r="Y98" s="837"/>
      <c r="Z98" s="838"/>
    </row>
    <row r="99" spans="2:26" ht="24" customHeight="1">
      <c r="B99" s="870" t="s">
        <v>1517</v>
      </c>
      <c r="C99" s="837"/>
      <c r="D99" s="881" t="s">
        <v>1261</v>
      </c>
      <c r="E99" s="882"/>
      <c r="F99" s="882"/>
      <c r="G99" s="882"/>
      <c r="H99" s="882"/>
      <c r="I99" s="882"/>
      <c r="J99" s="882"/>
      <c r="K99" s="883"/>
      <c r="L99" s="837" t="str">
        <f>IF(L98="管理者兼務",L59,"")</f>
        <v/>
      </c>
      <c r="M99" s="837"/>
      <c r="N99" s="837"/>
      <c r="O99" s="837"/>
      <c r="P99" s="837"/>
      <c r="Q99" s="837"/>
      <c r="R99" s="837"/>
      <c r="S99" s="837"/>
      <c r="T99" s="837"/>
      <c r="U99" s="837"/>
      <c r="V99" s="837"/>
      <c r="W99" s="837"/>
      <c r="X99" s="837"/>
      <c r="Y99" s="837"/>
      <c r="Z99" s="838"/>
    </row>
    <row r="100" spans="2:26" ht="24" customHeight="1">
      <c r="B100" s="870" t="s">
        <v>1518</v>
      </c>
      <c r="C100" s="837"/>
      <c r="D100" s="881" t="s">
        <v>1262</v>
      </c>
      <c r="E100" s="882"/>
      <c r="F100" s="882"/>
      <c r="G100" s="882"/>
      <c r="H100" s="882"/>
      <c r="I100" s="882"/>
      <c r="J100" s="882"/>
      <c r="K100" s="883"/>
      <c r="L100" s="837" t="str">
        <f>IF(L98="管理者兼務",L60,"")</f>
        <v/>
      </c>
      <c r="M100" s="837"/>
      <c r="N100" s="837"/>
      <c r="O100" s="837"/>
      <c r="P100" s="837"/>
      <c r="Q100" s="837"/>
      <c r="R100" s="837"/>
      <c r="S100" s="837"/>
      <c r="T100" s="837"/>
      <c r="U100" s="837"/>
      <c r="V100" s="837"/>
      <c r="W100" s="837"/>
      <c r="X100" s="837"/>
      <c r="Y100" s="837"/>
      <c r="Z100" s="838"/>
    </row>
    <row r="101" spans="2:26" ht="24" customHeight="1">
      <c r="B101" s="870" t="s">
        <v>1519</v>
      </c>
      <c r="C101" s="837"/>
      <c r="D101" s="878" t="s">
        <v>1263</v>
      </c>
      <c r="E101" s="879"/>
      <c r="F101" s="879"/>
      <c r="G101" s="879"/>
      <c r="H101" s="879"/>
      <c r="I101" s="879"/>
      <c r="J101" s="879"/>
      <c r="K101" s="880"/>
      <c r="L101" s="839" t="str">
        <f>IF(L98="管理者兼務",L61,"")</f>
        <v/>
      </c>
      <c r="M101" s="840"/>
      <c r="N101" s="840"/>
      <c r="O101" s="840"/>
      <c r="P101" s="840"/>
      <c r="Q101" s="840"/>
      <c r="R101" s="840"/>
      <c r="S101" s="696" t="s">
        <v>1272</v>
      </c>
      <c r="T101" s="841" t="str">
        <f>IF(L98="管理者兼務",T61,"")</f>
        <v/>
      </c>
      <c r="U101" s="841"/>
      <c r="V101" s="841"/>
      <c r="W101" s="841"/>
      <c r="X101" s="841"/>
      <c r="Y101" s="841"/>
      <c r="Z101" s="842"/>
    </row>
    <row r="102" spans="2:26" ht="24" customHeight="1">
      <c r="B102" s="870" t="s">
        <v>1520</v>
      </c>
      <c r="C102" s="837"/>
      <c r="D102" s="881" t="s">
        <v>1448</v>
      </c>
      <c r="E102" s="882"/>
      <c r="F102" s="882"/>
      <c r="G102" s="882"/>
      <c r="H102" s="882"/>
      <c r="I102" s="882"/>
      <c r="J102" s="882"/>
      <c r="K102" s="883"/>
      <c r="L102" s="837" t="str">
        <f>IF(L98="管理者兼務",L62,"")</f>
        <v/>
      </c>
      <c r="M102" s="837"/>
      <c r="N102" s="837"/>
      <c r="O102" s="837"/>
      <c r="P102" s="837"/>
      <c r="Q102" s="837"/>
      <c r="R102" s="837"/>
      <c r="S102" s="837"/>
      <c r="T102" s="837"/>
      <c r="U102" s="837"/>
      <c r="V102" s="837"/>
      <c r="W102" s="837"/>
      <c r="X102" s="837"/>
      <c r="Y102" s="837"/>
      <c r="Z102" s="838"/>
    </row>
    <row r="103" spans="2:26" ht="24" customHeight="1">
      <c r="B103" s="870" t="s">
        <v>1521</v>
      </c>
      <c r="C103" s="837"/>
      <c r="D103" s="881" t="s">
        <v>1449</v>
      </c>
      <c r="E103" s="882"/>
      <c r="F103" s="882"/>
      <c r="G103" s="882"/>
      <c r="H103" s="882"/>
      <c r="I103" s="882"/>
      <c r="J103" s="882"/>
      <c r="K103" s="883"/>
      <c r="L103" s="837" t="str">
        <f>IF(L98="管理者兼務",L63,"")</f>
        <v/>
      </c>
      <c r="M103" s="837"/>
      <c r="N103" s="837"/>
      <c r="O103" s="837"/>
      <c r="P103" s="837"/>
      <c r="Q103" s="837"/>
      <c r="R103" s="837"/>
      <c r="S103" s="837"/>
      <c r="T103" s="837"/>
      <c r="U103" s="837"/>
      <c r="V103" s="837"/>
      <c r="W103" s="837"/>
      <c r="X103" s="837"/>
      <c r="Y103" s="837"/>
      <c r="Z103" s="838"/>
    </row>
    <row r="104" spans="2:26" ht="24" customHeight="1">
      <c r="B104" s="870" t="s">
        <v>1522</v>
      </c>
      <c r="C104" s="837"/>
      <c r="D104" s="881" t="s">
        <v>1450</v>
      </c>
      <c r="E104" s="882"/>
      <c r="F104" s="882"/>
      <c r="G104" s="882"/>
      <c r="H104" s="882"/>
      <c r="I104" s="882"/>
      <c r="J104" s="882"/>
      <c r="K104" s="883"/>
      <c r="L104" s="837" t="str">
        <f>IF(L98="管理者兼務",L64,"")</f>
        <v/>
      </c>
      <c r="M104" s="837"/>
      <c r="N104" s="837"/>
      <c r="O104" s="837"/>
      <c r="P104" s="837"/>
      <c r="Q104" s="837"/>
      <c r="R104" s="837"/>
      <c r="S104" s="837"/>
      <c r="T104" s="837"/>
      <c r="U104" s="837"/>
      <c r="V104" s="837"/>
      <c r="W104" s="837"/>
      <c r="X104" s="837"/>
      <c r="Y104" s="837"/>
      <c r="Z104" s="838"/>
    </row>
    <row r="105" spans="2:26" ht="24" customHeight="1">
      <c r="B105" s="870" t="s">
        <v>1523</v>
      </c>
      <c r="C105" s="837"/>
      <c r="D105" s="881" t="s">
        <v>107</v>
      </c>
      <c r="E105" s="882"/>
      <c r="F105" s="882"/>
      <c r="G105" s="882"/>
      <c r="H105" s="882"/>
      <c r="I105" s="882"/>
      <c r="J105" s="882"/>
      <c r="K105" s="883"/>
      <c r="L105" s="844" t="str">
        <f>IF(L98="管理者兼務",L65,"")</f>
        <v/>
      </c>
      <c r="M105" s="844"/>
      <c r="N105" s="844"/>
      <c r="O105" s="844"/>
      <c r="P105" s="844"/>
      <c r="Q105" s="844"/>
      <c r="R105" s="844"/>
      <c r="S105" s="844"/>
      <c r="T105" s="844"/>
      <c r="U105" s="844"/>
      <c r="V105" s="844"/>
      <c r="W105" s="844"/>
      <c r="X105" s="844"/>
      <c r="Y105" s="844"/>
      <c r="Z105" s="845"/>
    </row>
    <row r="106" spans="2:26" ht="24" customHeight="1">
      <c r="B106" s="870" t="s">
        <v>1524</v>
      </c>
      <c r="C106" s="837"/>
      <c r="D106" s="875" t="str">
        <f>IF(L55="選択して下さい。","児童発達支援管理責任者","【"&amp;L55&amp;"】" &amp; CHAR(10)&amp;"児童発達支援管理責任者")</f>
        <v>児童発達支援管理責任者</v>
      </c>
      <c r="E106" s="876"/>
      <c r="F106" s="876"/>
      <c r="G106" s="876"/>
      <c r="H106" s="876"/>
      <c r="I106" s="876"/>
      <c r="J106" s="876"/>
      <c r="K106" s="877"/>
      <c r="L106" s="837" t="s">
        <v>1255</v>
      </c>
      <c r="M106" s="837"/>
      <c r="N106" s="837"/>
      <c r="O106" s="837"/>
      <c r="P106" s="837"/>
      <c r="Q106" s="837"/>
      <c r="R106" s="837"/>
      <c r="S106" s="837"/>
      <c r="T106" s="837"/>
      <c r="U106" s="837"/>
      <c r="V106" s="837"/>
      <c r="W106" s="837"/>
      <c r="X106" s="837"/>
      <c r="Y106" s="837"/>
      <c r="Z106" s="838"/>
    </row>
    <row r="107" spans="2:26" ht="24" customHeight="1">
      <c r="B107" s="870" t="s">
        <v>1525</v>
      </c>
      <c r="C107" s="837"/>
      <c r="D107" s="881" t="s">
        <v>1264</v>
      </c>
      <c r="E107" s="888"/>
      <c r="F107" s="888"/>
      <c r="G107" s="888"/>
      <c r="H107" s="888"/>
      <c r="I107" s="888"/>
      <c r="J107" s="888"/>
      <c r="K107" s="889"/>
      <c r="L107" s="837" t="str">
        <f>IF(L106="管理者兼務",L59,"")</f>
        <v/>
      </c>
      <c r="M107" s="837"/>
      <c r="N107" s="837"/>
      <c r="O107" s="837"/>
      <c r="P107" s="837"/>
      <c r="Q107" s="837"/>
      <c r="R107" s="837"/>
      <c r="S107" s="837"/>
      <c r="T107" s="837"/>
      <c r="U107" s="837"/>
      <c r="V107" s="837"/>
      <c r="W107" s="837"/>
      <c r="X107" s="837"/>
      <c r="Y107" s="837"/>
      <c r="Z107" s="838"/>
    </row>
    <row r="108" spans="2:26" ht="24" customHeight="1">
      <c r="B108" s="870" t="s">
        <v>1526</v>
      </c>
      <c r="C108" s="837"/>
      <c r="D108" s="881" t="s">
        <v>1265</v>
      </c>
      <c r="E108" s="888"/>
      <c r="F108" s="888"/>
      <c r="G108" s="888"/>
      <c r="H108" s="888"/>
      <c r="I108" s="888"/>
      <c r="J108" s="888"/>
      <c r="K108" s="889"/>
      <c r="L108" s="837" t="str">
        <f>IF(L106="管理者兼務",L60,"")</f>
        <v/>
      </c>
      <c r="M108" s="837"/>
      <c r="N108" s="837"/>
      <c r="O108" s="837"/>
      <c r="P108" s="837"/>
      <c r="Q108" s="837"/>
      <c r="R108" s="837"/>
      <c r="S108" s="837"/>
      <c r="T108" s="837"/>
      <c r="U108" s="837"/>
      <c r="V108" s="837"/>
      <c r="W108" s="837"/>
      <c r="X108" s="837"/>
      <c r="Y108" s="837"/>
      <c r="Z108" s="838"/>
    </row>
    <row r="109" spans="2:26" ht="24" customHeight="1">
      <c r="B109" s="870" t="s">
        <v>1527</v>
      </c>
      <c r="C109" s="837"/>
      <c r="D109" s="886" t="s">
        <v>1263</v>
      </c>
      <c r="E109" s="887"/>
      <c r="F109" s="887"/>
      <c r="G109" s="887"/>
      <c r="H109" s="887"/>
      <c r="I109" s="887"/>
      <c r="J109" s="887"/>
      <c r="K109" s="887"/>
      <c r="L109" s="839" t="str">
        <f>IF(L106="管理者兼務",L61,"")</f>
        <v/>
      </c>
      <c r="M109" s="840"/>
      <c r="N109" s="840"/>
      <c r="O109" s="840"/>
      <c r="P109" s="840"/>
      <c r="Q109" s="840"/>
      <c r="R109" s="840"/>
      <c r="S109" s="696" t="s">
        <v>1272</v>
      </c>
      <c r="T109" s="841" t="str">
        <f>IF(L106="管理者兼務",T61,"")</f>
        <v/>
      </c>
      <c r="U109" s="841"/>
      <c r="V109" s="841"/>
      <c r="W109" s="841"/>
      <c r="X109" s="841"/>
      <c r="Y109" s="841"/>
      <c r="Z109" s="842"/>
    </row>
    <row r="110" spans="2:26" ht="24" customHeight="1">
      <c r="B110" s="870" t="s">
        <v>1528</v>
      </c>
      <c r="C110" s="837"/>
      <c r="D110" s="881" t="s">
        <v>1448</v>
      </c>
      <c r="E110" s="882"/>
      <c r="F110" s="882"/>
      <c r="G110" s="882"/>
      <c r="H110" s="882"/>
      <c r="I110" s="882"/>
      <c r="J110" s="882"/>
      <c r="K110" s="883"/>
      <c r="L110" s="837" t="str">
        <f>IF(L106="管理者兼務",L62,"")</f>
        <v/>
      </c>
      <c r="M110" s="837"/>
      <c r="N110" s="837"/>
      <c r="O110" s="837"/>
      <c r="P110" s="837"/>
      <c r="Q110" s="837"/>
      <c r="R110" s="837"/>
      <c r="S110" s="837"/>
      <c r="T110" s="837"/>
      <c r="U110" s="837"/>
      <c r="V110" s="837"/>
      <c r="W110" s="837"/>
      <c r="X110" s="837"/>
      <c r="Y110" s="837"/>
      <c r="Z110" s="838"/>
    </row>
    <row r="111" spans="2:26" ht="24" customHeight="1">
      <c r="B111" s="870" t="s">
        <v>1529</v>
      </c>
      <c r="C111" s="837"/>
      <c r="D111" s="881" t="s">
        <v>1449</v>
      </c>
      <c r="E111" s="882"/>
      <c r="F111" s="882"/>
      <c r="G111" s="882"/>
      <c r="H111" s="882"/>
      <c r="I111" s="882"/>
      <c r="J111" s="882"/>
      <c r="K111" s="883"/>
      <c r="L111" s="837" t="str">
        <f>IF(L106="管理者兼務",L63,"")</f>
        <v/>
      </c>
      <c r="M111" s="837"/>
      <c r="N111" s="837"/>
      <c r="O111" s="837"/>
      <c r="P111" s="837"/>
      <c r="Q111" s="837"/>
      <c r="R111" s="837"/>
      <c r="S111" s="837"/>
      <c r="T111" s="837"/>
      <c r="U111" s="837"/>
      <c r="V111" s="837"/>
      <c r="W111" s="837"/>
      <c r="X111" s="837"/>
      <c r="Y111" s="837"/>
      <c r="Z111" s="838"/>
    </row>
    <row r="112" spans="2:26" ht="24" customHeight="1">
      <c r="B112" s="870" t="s">
        <v>1530</v>
      </c>
      <c r="C112" s="837"/>
      <c r="D112" s="881" t="s">
        <v>1450</v>
      </c>
      <c r="E112" s="882"/>
      <c r="F112" s="882"/>
      <c r="G112" s="882"/>
      <c r="H112" s="882"/>
      <c r="I112" s="882"/>
      <c r="J112" s="882"/>
      <c r="K112" s="883"/>
      <c r="L112" s="837" t="str">
        <f>IF(L106="管理者兼務",L64,"")</f>
        <v/>
      </c>
      <c r="M112" s="837"/>
      <c r="N112" s="837"/>
      <c r="O112" s="837"/>
      <c r="P112" s="837"/>
      <c r="Q112" s="837"/>
      <c r="R112" s="837"/>
      <c r="S112" s="837"/>
      <c r="T112" s="837"/>
      <c r="U112" s="837"/>
      <c r="V112" s="837"/>
      <c r="W112" s="837"/>
      <c r="X112" s="837"/>
      <c r="Y112" s="837"/>
      <c r="Z112" s="838"/>
    </row>
    <row r="113" spans="2:26" ht="24" customHeight="1">
      <c r="B113" s="870" t="s">
        <v>1531</v>
      </c>
      <c r="C113" s="837"/>
      <c r="D113" s="881" t="s">
        <v>107</v>
      </c>
      <c r="E113" s="882"/>
      <c r="F113" s="882"/>
      <c r="G113" s="882"/>
      <c r="H113" s="882"/>
      <c r="I113" s="882"/>
      <c r="J113" s="882"/>
      <c r="K113" s="883"/>
      <c r="L113" s="844" t="str">
        <f>IF(L106="管理者兼務",L65,"")</f>
        <v/>
      </c>
      <c r="M113" s="844"/>
      <c r="N113" s="844"/>
      <c r="O113" s="844"/>
      <c r="P113" s="844"/>
      <c r="Q113" s="844"/>
      <c r="R113" s="844"/>
      <c r="S113" s="844"/>
      <c r="T113" s="844"/>
      <c r="U113" s="844"/>
      <c r="V113" s="844"/>
      <c r="W113" s="844"/>
      <c r="X113" s="844"/>
      <c r="Y113" s="844"/>
      <c r="Z113" s="845"/>
    </row>
    <row r="114" spans="2:26" ht="24" customHeight="1">
      <c r="B114" s="898" t="s">
        <v>1532</v>
      </c>
      <c r="C114" s="847"/>
      <c r="D114" s="890" t="s">
        <v>1266</v>
      </c>
      <c r="E114" s="891"/>
      <c r="F114" s="891"/>
      <c r="G114" s="891"/>
      <c r="H114" s="891"/>
      <c r="I114" s="891"/>
      <c r="J114" s="891"/>
      <c r="K114" s="892"/>
      <c r="L114" s="837"/>
      <c r="M114" s="837"/>
      <c r="N114" s="837"/>
      <c r="O114" s="837"/>
      <c r="P114" s="837"/>
      <c r="Q114" s="837"/>
      <c r="R114" s="837"/>
      <c r="S114" s="837"/>
      <c r="T114" s="837"/>
      <c r="U114" s="837"/>
      <c r="V114" s="837"/>
      <c r="W114" s="837"/>
      <c r="X114" s="837"/>
      <c r="Y114" s="837"/>
      <c r="Z114" s="838"/>
    </row>
    <row r="115" spans="2:26" ht="24" customHeight="1">
      <c r="B115" s="870" t="s">
        <v>1533</v>
      </c>
      <c r="C115" s="837"/>
      <c r="D115" s="890" t="s">
        <v>1267</v>
      </c>
      <c r="E115" s="891"/>
      <c r="F115" s="891"/>
      <c r="G115" s="891"/>
      <c r="H115" s="891"/>
      <c r="I115" s="891"/>
      <c r="J115" s="891"/>
      <c r="K115" s="892"/>
      <c r="L115" s="837"/>
      <c r="M115" s="837"/>
      <c r="N115" s="837"/>
      <c r="O115" s="837"/>
      <c r="P115" s="837"/>
      <c r="Q115" s="837"/>
      <c r="R115" s="837"/>
      <c r="S115" s="837"/>
      <c r="T115" s="837"/>
      <c r="U115" s="837"/>
      <c r="V115" s="837"/>
      <c r="W115" s="837"/>
      <c r="X115" s="837"/>
      <c r="Y115" s="837"/>
      <c r="Z115" s="838"/>
    </row>
    <row r="116" spans="2:26" ht="24" customHeight="1">
      <c r="B116" s="870" t="s">
        <v>1534</v>
      </c>
      <c r="C116" s="837"/>
      <c r="D116" s="890" t="s">
        <v>1268</v>
      </c>
      <c r="E116" s="891"/>
      <c r="F116" s="891"/>
      <c r="G116" s="891"/>
      <c r="H116" s="891"/>
      <c r="I116" s="891"/>
      <c r="J116" s="891"/>
      <c r="K116" s="892"/>
      <c r="L116" s="837"/>
      <c r="M116" s="837"/>
      <c r="N116" s="837"/>
      <c r="O116" s="837"/>
      <c r="P116" s="837"/>
      <c r="Q116" s="837"/>
      <c r="R116" s="837"/>
      <c r="S116" s="837"/>
      <c r="T116" s="837"/>
      <c r="U116" s="837"/>
      <c r="V116" s="837"/>
      <c r="W116" s="837"/>
      <c r="X116" s="837"/>
      <c r="Y116" s="837"/>
      <c r="Z116" s="838"/>
    </row>
    <row r="117" spans="2:26" ht="24" customHeight="1" thickBot="1">
      <c r="B117" s="893" t="s">
        <v>1535</v>
      </c>
      <c r="C117" s="894"/>
      <c r="D117" s="895" t="s">
        <v>1269</v>
      </c>
      <c r="E117" s="896"/>
      <c r="F117" s="896"/>
      <c r="G117" s="896"/>
      <c r="H117" s="896"/>
      <c r="I117" s="896"/>
      <c r="J117" s="896"/>
      <c r="K117" s="897"/>
      <c r="L117" s="857"/>
      <c r="M117" s="857"/>
      <c r="N117" s="857"/>
      <c r="O117" s="857"/>
      <c r="P117" s="857"/>
      <c r="Q117" s="857"/>
      <c r="R117" s="857"/>
      <c r="S117" s="857"/>
      <c r="T117" s="857"/>
      <c r="U117" s="857"/>
      <c r="V117" s="857"/>
      <c r="W117" s="857"/>
      <c r="X117" s="857"/>
      <c r="Y117" s="857"/>
      <c r="Z117" s="859"/>
    </row>
  </sheetData>
  <mergeCells count="321">
    <mergeCell ref="B97:C97"/>
    <mergeCell ref="D97:K97"/>
    <mergeCell ref="L97:Z97"/>
    <mergeCell ref="B94:C94"/>
    <mergeCell ref="D94:K94"/>
    <mergeCell ref="L94:Z94"/>
    <mergeCell ref="B95:C95"/>
    <mergeCell ref="D95:K95"/>
    <mergeCell ref="L95:Z95"/>
    <mergeCell ref="B96:C96"/>
    <mergeCell ref="D96:K96"/>
    <mergeCell ref="L96:Z96"/>
    <mergeCell ref="L90:Z90"/>
    <mergeCell ref="B91:C91"/>
    <mergeCell ref="D91:K91"/>
    <mergeCell ref="L91:Z91"/>
    <mergeCell ref="B92:C92"/>
    <mergeCell ref="D92:K92"/>
    <mergeCell ref="L92:Z92"/>
    <mergeCell ref="B93:C93"/>
    <mergeCell ref="D93:K93"/>
    <mergeCell ref="L93:R93"/>
    <mergeCell ref="T93:Z93"/>
    <mergeCell ref="B111:C111"/>
    <mergeCell ref="D111:K111"/>
    <mergeCell ref="L111:Z111"/>
    <mergeCell ref="B112:C112"/>
    <mergeCell ref="D112:K112"/>
    <mergeCell ref="L112:Z112"/>
    <mergeCell ref="B113:C113"/>
    <mergeCell ref="D113:K113"/>
    <mergeCell ref="L113:Z113"/>
    <mergeCell ref="B71:C71"/>
    <mergeCell ref="D71:K71"/>
    <mergeCell ref="L71:Z71"/>
    <mergeCell ref="B72:C72"/>
    <mergeCell ref="D72:K72"/>
    <mergeCell ref="L72:Z72"/>
    <mergeCell ref="B73:C73"/>
    <mergeCell ref="D73:K73"/>
    <mergeCell ref="L73:Z73"/>
    <mergeCell ref="B116:C116"/>
    <mergeCell ref="D116:K116"/>
    <mergeCell ref="L116:Z116"/>
    <mergeCell ref="B117:C117"/>
    <mergeCell ref="D117:K117"/>
    <mergeCell ref="L117:Z117"/>
    <mergeCell ref="B114:C114"/>
    <mergeCell ref="D114:K114"/>
    <mergeCell ref="L114:Z114"/>
    <mergeCell ref="B115:C115"/>
    <mergeCell ref="D115:K115"/>
    <mergeCell ref="L115:Z115"/>
    <mergeCell ref="B109:C109"/>
    <mergeCell ref="D109:K109"/>
    <mergeCell ref="B110:C110"/>
    <mergeCell ref="D110:K110"/>
    <mergeCell ref="L110:Z110"/>
    <mergeCell ref="B107:C107"/>
    <mergeCell ref="D107:K107"/>
    <mergeCell ref="L107:Z107"/>
    <mergeCell ref="B108:C108"/>
    <mergeCell ref="D108:K108"/>
    <mergeCell ref="L108:Z108"/>
    <mergeCell ref="L109:R109"/>
    <mergeCell ref="T109:Z109"/>
    <mergeCell ref="B102:C102"/>
    <mergeCell ref="D102:K102"/>
    <mergeCell ref="L102:Z102"/>
    <mergeCell ref="B106:C106"/>
    <mergeCell ref="D106:K106"/>
    <mergeCell ref="L106:Z106"/>
    <mergeCell ref="B100:C100"/>
    <mergeCell ref="D100:K100"/>
    <mergeCell ref="L100:Z100"/>
    <mergeCell ref="B101:C101"/>
    <mergeCell ref="D101:K101"/>
    <mergeCell ref="L101:R101"/>
    <mergeCell ref="T101:Z101"/>
    <mergeCell ref="B103:C103"/>
    <mergeCell ref="D103:K103"/>
    <mergeCell ref="L103:Z103"/>
    <mergeCell ref="B104:C104"/>
    <mergeCell ref="D104:K104"/>
    <mergeCell ref="L104:Z104"/>
    <mergeCell ref="B105:C105"/>
    <mergeCell ref="D105:K105"/>
    <mergeCell ref="L105:Z105"/>
    <mergeCell ref="B98:C98"/>
    <mergeCell ref="D98:K98"/>
    <mergeCell ref="L98:Z98"/>
    <mergeCell ref="B99:C99"/>
    <mergeCell ref="D99:K99"/>
    <mergeCell ref="L99:Z99"/>
    <mergeCell ref="B85:C85"/>
    <mergeCell ref="D85:K85"/>
    <mergeCell ref="B86:C86"/>
    <mergeCell ref="D86:K86"/>
    <mergeCell ref="L86:Z86"/>
    <mergeCell ref="L85:R85"/>
    <mergeCell ref="T85:Z85"/>
    <mergeCell ref="B87:C87"/>
    <mergeCell ref="D87:K87"/>
    <mergeCell ref="L87:Z87"/>
    <mergeCell ref="B88:C88"/>
    <mergeCell ref="D88:K88"/>
    <mergeCell ref="L88:Z88"/>
    <mergeCell ref="B89:C89"/>
    <mergeCell ref="D89:K89"/>
    <mergeCell ref="L89:Z89"/>
    <mergeCell ref="B90:C90"/>
    <mergeCell ref="D90:K90"/>
    <mergeCell ref="B83:C83"/>
    <mergeCell ref="D83:K83"/>
    <mergeCell ref="L83:Z83"/>
    <mergeCell ref="B84:C84"/>
    <mergeCell ref="D84:K84"/>
    <mergeCell ref="L84:Z84"/>
    <mergeCell ref="B78:C78"/>
    <mergeCell ref="D78:K78"/>
    <mergeCell ref="L78:Z78"/>
    <mergeCell ref="B82:C82"/>
    <mergeCell ref="D82:K82"/>
    <mergeCell ref="L82:Z82"/>
    <mergeCell ref="B79:C79"/>
    <mergeCell ref="D79:K79"/>
    <mergeCell ref="L79:Z79"/>
    <mergeCell ref="B80:C80"/>
    <mergeCell ref="D80:K80"/>
    <mergeCell ref="L80:Z80"/>
    <mergeCell ref="B81:C81"/>
    <mergeCell ref="D81:K81"/>
    <mergeCell ref="L81:Z81"/>
    <mergeCell ref="B76:C76"/>
    <mergeCell ref="D76:K76"/>
    <mergeCell ref="L76:Z76"/>
    <mergeCell ref="B77:C77"/>
    <mergeCell ref="D77:K77"/>
    <mergeCell ref="B74:C74"/>
    <mergeCell ref="D74:K74"/>
    <mergeCell ref="L74:Z74"/>
    <mergeCell ref="B75:C75"/>
    <mergeCell ref="D75:K75"/>
    <mergeCell ref="L75:Z75"/>
    <mergeCell ref="L77:R77"/>
    <mergeCell ref="T77:Z77"/>
    <mergeCell ref="B69:C69"/>
    <mergeCell ref="D69:K69"/>
    <mergeCell ref="B70:C70"/>
    <mergeCell ref="D70:K70"/>
    <mergeCell ref="L70:Z70"/>
    <mergeCell ref="B67:C67"/>
    <mergeCell ref="D67:K67"/>
    <mergeCell ref="L67:Z67"/>
    <mergeCell ref="B68:C68"/>
    <mergeCell ref="D68:K68"/>
    <mergeCell ref="L68:Z68"/>
    <mergeCell ref="L69:R69"/>
    <mergeCell ref="T69:Z69"/>
    <mergeCell ref="B62:C62"/>
    <mergeCell ref="D62:K62"/>
    <mergeCell ref="L62:Z62"/>
    <mergeCell ref="B66:C66"/>
    <mergeCell ref="D66:K66"/>
    <mergeCell ref="L66:Z66"/>
    <mergeCell ref="B60:C60"/>
    <mergeCell ref="D60:K60"/>
    <mergeCell ref="L60:Z60"/>
    <mergeCell ref="B61:C61"/>
    <mergeCell ref="D61:K61"/>
    <mergeCell ref="L61:R61"/>
    <mergeCell ref="T61:Z61"/>
    <mergeCell ref="L63:Z63"/>
    <mergeCell ref="L64:Z64"/>
    <mergeCell ref="L65:Z65"/>
    <mergeCell ref="B63:C63"/>
    <mergeCell ref="D63:K63"/>
    <mergeCell ref="B64:C64"/>
    <mergeCell ref="D64:K64"/>
    <mergeCell ref="B65:C65"/>
    <mergeCell ref="D65:K65"/>
    <mergeCell ref="B57:C57"/>
    <mergeCell ref="D57:K57"/>
    <mergeCell ref="L57:Z57"/>
    <mergeCell ref="B59:C59"/>
    <mergeCell ref="D59:K59"/>
    <mergeCell ref="L59:Z59"/>
    <mergeCell ref="B55:C55"/>
    <mergeCell ref="D55:K55"/>
    <mergeCell ref="L55:Z55"/>
    <mergeCell ref="B56:C56"/>
    <mergeCell ref="D56:K56"/>
    <mergeCell ref="L56:Z56"/>
    <mergeCell ref="B58:C58"/>
    <mergeCell ref="D58:K58"/>
    <mergeCell ref="L58:Z58"/>
    <mergeCell ref="B52:C52"/>
    <mergeCell ref="D52:K52"/>
    <mergeCell ref="L52:Z52"/>
    <mergeCell ref="B54:C54"/>
    <mergeCell ref="D54:K54"/>
    <mergeCell ref="L54:Z54"/>
    <mergeCell ref="B50:C50"/>
    <mergeCell ref="D50:K50"/>
    <mergeCell ref="L50:Z50"/>
    <mergeCell ref="B51:C51"/>
    <mergeCell ref="D51:K51"/>
    <mergeCell ref="L51:Z51"/>
    <mergeCell ref="L53:Z53"/>
    <mergeCell ref="B53:C53"/>
    <mergeCell ref="D53:K53"/>
    <mergeCell ref="B48:C48"/>
    <mergeCell ref="D48:K48"/>
    <mergeCell ref="L48:Z48"/>
    <mergeCell ref="B49:C49"/>
    <mergeCell ref="D49:K49"/>
    <mergeCell ref="L49:Z49"/>
    <mergeCell ref="B46:C46"/>
    <mergeCell ref="D46:K46"/>
    <mergeCell ref="B47:C47"/>
    <mergeCell ref="D47:K47"/>
    <mergeCell ref="L47:Z47"/>
    <mergeCell ref="L46:R46"/>
    <mergeCell ref="T46:Z46"/>
    <mergeCell ref="B44:C44"/>
    <mergeCell ref="D44:K44"/>
    <mergeCell ref="L44:Z44"/>
    <mergeCell ref="B45:C45"/>
    <mergeCell ref="D45:K45"/>
    <mergeCell ref="L45:Z45"/>
    <mergeCell ref="B40:C40"/>
    <mergeCell ref="D40:K40"/>
    <mergeCell ref="L40:Z40"/>
    <mergeCell ref="B42:Z42"/>
    <mergeCell ref="B43:C43"/>
    <mergeCell ref="D43:K43"/>
    <mergeCell ref="L43:Z43"/>
    <mergeCell ref="B41:C41"/>
    <mergeCell ref="D41:K41"/>
    <mergeCell ref="L41:Z41"/>
    <mergeCell ref="B38:C38"/>
    <mergeCell ref="D38:K38"/>
    <mergeCell ref="B39:C39"/>
    <mergeCell ref="D39:K39"/>
    <mergeCell ref="L39:Z39"/>
    <mergeCell ref="B36:C36"/>
    <mergeCell ref="D36:K36"/>
    <mergeCell ref="L36:R36"/>
    <mergeCell ref="T36:Z36"/>
    <mergeCell ref="B37:C37"/>
    <mergeCell ref="D37:K37"/>
    <mergeCell ref="L37:R37"/>
    <mergeCell ref="T37:Z37"/>
    <mergeCell ref="L38:R38"/>
    <mergeCell ref="T38:Z38"/>
    <mergeCell ref="B31:C31"/>
    <mergeCell ref="D31:K31"/>
    <mergeCell ref="L31:Z31"/>
    <mergeCell ref="B32:C32"/>
    <mergeCell ref="D32:Z32"/>
    <mergeCell ref="B35:C35"/>
    <mergeCell ref="D35:K35"/>
    <mergeCell ref="L35:R35"/>
    <mergeCell ref="T35:Z35"/>
    <mergeCell ref="B33:C33"/>
    <mergeCell ref="D33:K33"/>
    <mergeCell ref="L33:Z33"/>
    <mergeCell ref="B34:C34"/>
    <mergeCell ref="D34:Z34"/>
    <mergeCell ref="B28:C28"/>
    <mergeCell ref="D28:Z28"/>
    <mergeCell ref="B29:C29"/>
    <mergeCell ref="D29:K29"/>
    <mergeCell ref="L29:Z29"/>
    <mergeCell ref="B30:C30"/>
    <mergeCell ref="D30:Z30"/>
    <mergeCell ref="B25:C25"/>
    <mergeCell ref="D25:K25"/>
    <mergeCell ref="L25:Z25"/>
    <mergeCell ref="B26:C26"/>
    <mergeCell ref="D26:Z26"/>
    <mergeCell ref="B27:C27"/>
    <mergeCell ref="D27:K27"/>
    <mergeCell ref="L27:Z27"/>
    <mergeCell ref="B22:C22"/>
    <mergeCell ref="D22:Z22"/>
    <mergeCell ref="B23:C23"/>
    <mergeCell ref="D23:K23"/>
    <mergeCell ref="L23:Z23"/>
    <mergeCell ref="B24:C24"/>
    <mergeCell ref="D24:Z24"/>
    <mergeCell ref="B19:C19"/>
    <mergeCell ref="D19:K19"/>
    <mergeCell ref="L19:Z19"/>
    <mergeCell ref="B20:C20"/>
    <mergeCell ref="D20:Z20"/>
    <mergeCell ref="B21:C21"/>
    <mergeCell ref="D21:K21"/>
    <mergeCell ref="L21:Z21"/>
    <mergeCell ref="B18:C18"/>
    <mergeCell ref="D18:Z18"/>
    <mergeCell ref="B13:C13"/>
    <mergeCell ref="D13:K13"/>
    <mergeCell ref="L13:Z13"/>
    <mergeCell ref="B14:C14"/>
    <mergeCell ref="D14:Z14"/>
    <mergeCell ref="B15:C15"/>
    <mergeCell ref="D15:K15"/>
    <mergeCell ref="C1:Y2"/>
    <mergeCell ref="B5:Z8"/>
    <mergeCell ref="B11:C11"/>
    <mergeCell ref="D11:K11"/>
    <mergeCell ref="L11:Z11"/>
    <mergeCell ref="B12:Z12"/>
    <mergeCell ref="B16:C16"/>
    <mergeCell ref="D16:Z16"/>
    <mergeCell ref="B17:C17"/>
    <mergeCell ref="D17:K17"/>
    <mergeCell ref="L17:Z17"/>
    <mergeCell ref="L15:R15"/>
    <mergeCell ref="T15:Z15"/>
  </mergeCells>
  <phoneticPr fontId="4"/>
  <conditionalFormatting sqref="B46:L46 T46 B47:Z48">
    <cfRule type="expression" dxfId="247" priority="43">
      <formula>$D$43=$Z$2</formula>
    </cfRule>
  </conditionalFormatting>
  <conditionalFormatting sqref="D66:K66">
    <cfRule type="expression" dxfId="246" priority="42">
      <formula>COUNTIF($L$50:$Z$55,"児童発達支援センター")&gt;0</formula>
    </cfRule>
  </conditionalFormatting>
  <conditionalFormatting sqref="D74:K74">
    <cfRule type="expression" dxfId="245" priority="40">
      <formula>COUNTIF($L$50:$Z$55,"児童発達支援")&gt;0</formula>
    </cfRule>
  </conditionalFormatting>
  <conditionalFormatting sqref="D82:K82">
    <cfRule type="expression" dxfId="244" priority="38">
      <formula>COUNTIF($L$50:$Z$55,"放課後等デイサービス")&gt;0</formula>
    </cfRule>
  </conditionalFormatting>
  <conditionalFormatting sqref="D90:K90">
    <cfRule type="expression" dxfId="243" priority="24">
      <formula>COUNTIF($L$50:$Z$55,"放課後等デイサービス")&gt;0</formula>
    </cfRule>
  </conditionalFormatting>
  <conditionalFormatting sqref="D98:K98">
    <cfRule type="expression" dxfId="242" priority="36">
      <formula>COUNTIF($L$50:$Z$55,"保育所等訪問支援")&gt;0</formula>
    </cfRule>
  </conditionalFormatting>
  <conditionalFormatting sqref="D106:K106">
    <cfRule type="expression" dxfId="241" priority="34">
      <formula>COUNTIF($L$50:$Z$55,"居宅訪問型児童発達支援")&gt;0</formula>
    </cfRule>
  </conditionalFormatting>
  <conditionalFormatting sqref="L46 T46 L47:Z48">
    <cfRule type="expression" dxfId="240" priority="31">
      <formula>$L$46="No★横の、赤の網掛け部分を選択願います"</formula>
    </cfRule>
  </conditionalFormatting>
  <conditionalFormatting sqref="L46:Q46 T46 L47:Z48">
    <cfRule type="expression" dxfId="239" priority="32">
      <formula>AND($D$43="異なる",L46="本セルに値を入力下さい。")</formula>
    </cfRule>
  </conditionalFormatting>
  <conditionalFormatting sqref="L13:Z13 L15:R15 T15:Z15 L17:Z17 L19:Z19 L21:Z21 L23:Z23 L25:Z25 L27:Z27 L29:Z29 L31:Z31 L33:Z33 L35:R38 T38:Z38 L39:Z41 L44:Z45 L49:Z49 L56:Z60 L61:R61 T61:Z61 L62:Z65 L114:Z117">
    <cfRule type="expression" dxfId="238" priority="1">
      <formula>L13=""</formula>
    </cfRule>
  </conditionalFormatting>
  <conditionalFormatting sqref="L50:Z55">
    <cfRule type="expression" dxfId="237" priority="6">
      <formula>L50="選択して下さい。"</formula>
    </cfRule>
    <cfRule type="duplicateValues" dxfId="236" priority="9"/>
  </conditionalFormatting>
  <conditionalFormatting sqref="L66:Z66">
    <cfRule type="expression" dxfId="235" priority="21">
      <formula>AND($D$66&lt;&gt;"児童発達支援管理責任者",$L$66="選択して下さい。")</formula>
    </cfRule>
  </conditionalFormatting>
  <conditionalFormatting sqref="L66:Z73">
    <cfRule type="expression" dxfId="234" priority="8">
      <formula>$D$66="児童発達支援管理責任者"</formula>
    </cfRule>
  </conditionalFormatting>
  <conditionalFormatting sqref="L67:Z68 L69:R69 T69:Z69 L70:Z73">
    <cfRule type="expression" dxfId="233" priority="15">
      <formula>$L$66="児童発達支援管理責任者専従"</formula>
    </cfRule>
  </conditionalFormatting>
  <conditionalFormatting sqref="L70:Z73">
    <cfRule type="expression" dxfId="232" priority="28">
      <formula>COUNTIF($L$50:$Z$55,"児童発達支援センター")&gt;0</formula>
    </cfRule>
  </conditionalFormatting>
  <conditionalFormatting sqref="L74:Z74">
    <cfRule type="expression" dxfId="231" priority="20">
      <formula>AND($D$74&lt;&gt;"児童発達支援管理責任者",$L$74="選択して下さい。")</formula>
    </cfRule>
  </conditionalFormatting>
  <conditionalFormatting sqref="L74:Z81">
    <cfRule type="expression" dxfId="230" priority="7">
      <formula>$D$74="児童発達支援管理責任者"</formula>
    </cfRule>
  </conditionalFormatting>
  <conditionalFormatting sqref="L75:Z76 L77:R77 T77:Z77 L78:Z81">
    <cfRule type="expression" dxfId="229" priority="14">
      <formula>$L$74="児童発達支援管理責任者専従"</formula>
    </cfRule>
  </conditionalFormatting>
  <conditionalFormatting sqref="L82:Z82">
    <cfRule type="expression" dxfId="228" priority="19">
      <formula>AND($D$82&lt;&gt;"児童発達支援管理責任者",$L$82="選択して下さい。")</formula>
    </cfRule>
  </conditionalFormatting>
  <conditionalFormatting sqref="L82:Z89">
    <cfRule type="expression" dxfId="227" priority="5">
      <formula>$D$82="児童発達支援管理責任者"</formula>
    </cfRule>
  </conditionalFormatting>
  <conditionalFormatting sqref="L83:Z84 L85:R85 T85:Z85 L86:Z89">
    <cfRule type="expression" dxfId="226" priority="13">
      <formula>$L$82="児童発達支援管理責任者専従"</formula>
    </cfRule>
  </conditionalFormatting>
  <conditionalFormatting sqref="L90:Z90">
    <cfRule type="expression" dxfId="225" priority="18">
      <formula>AND($D$90&lt;&gt;"児童発達支援管理責任者",$L$90="選択して下さい。")</formula>
    </cfRule>
  </conditionalFormatting>
  <conditionalFormatting sqref="L90:Z105">
    <cfRule type="expression" dxfId="224" priority="2">
      <formula>$D$98="児童発達支援管理責任者"</formula>
    </cfRule>
  </conditionalFormatting>
  <conditionalFormatting sqref="L91:Z92 L93:R93 T93:Z93 L94:Z97">
    <cfRule type="expression" dxfId="223" priority="12">
      <formula>$L$90="児童発達支援管理責任者専従"</formula>
    </cfRule>
  </conditionalFormatting>
  <conditionalFormatting sqref="L98:Z98">
    <cfRule type="expression" dxfId="222" priority="17">
      <formula>AND($D$98&lt;&gt;"児童発達支援管理責任者",$L$98="選択して下さい。")</formula>
    </cfRule>
  </conditionalFormatting>
  <conditionalFormatting sqref="L99:Z100 L101:R101 T101:Z101 L102:Z105">
    <cfRule type="expression" dxfId="221" priority="11">
      <formula>$L$98="児童発達支援管理責任者専従"</formula>
    </cfRule>
  </conditionalFormatting>
  <conditionalFormatting sqref="L106:Z106">
    <cfRule type="expression" dxfId="220" priority="16">
      <formula>AND($D$106&lt;&gt;"児童発達支援管理責任者",$L$106="選択して下さい。")</formula>
    </cfRule>
  </conditionalFormatting>
  <conditionalFormatting sqref="L106:Z113">
    <cfRule type="expression" dxfId="219" priority="3">
      <formula>$D$106="児童発達支援管理責任者"</formula>
    </cfRule>
  </conditionalFormatting>
  <conditionalFormatting sqref="L107:Z108 L109:R109 T109:Z109 L110:Z113">
    <cfRule type="expression" dxfId="218" priority="10">
      <formula>$L$106="児童発達支援管理責任者専従"</formula>
    </cfRule>
  </conditionalFormatting>
  <conditionalFormatting sqref="L111:Z113">
    <cfRule type="expression" dxfId="217" priority="25">
      <formula>COUNTIF($L$50:$Z$55,"児童発達支援")&gt;0</formula>
    </cfRule>
  </conditionalFormatting>
  <dataValidations count="18">
    <dataValidation imeMode="fullKatakana" allowBlank="1" showInputMessage="1" showErrorMessage="1" sqref="L23:Z23 L36:R36 L44:Z44 L60:Z60" xr:uid="{00000000-0002-0000-0000-000000000000}"/>
    <dataValidation type="list" allowBlank="1" showInputMessage="1" showErrorMessage="1" sqref="L66:Z66 L74:Z74 L82:Z82 L98:Z98 L106:Z106 L90:Z90" xr:uid="{00000000-0002-0000-0000-000001000000}">
      <formula1>"選択して下さい。,管理者兼務,児童発達支援管理責任者専従"</formula1>
    </dataValidation>
    <dataValidation type="custom" allowBlank="1" showInputMessage="1" showErrorMessage="1" prompt="★が【異なる】時、入力できます。" sqref="L48:Z48" xr:uid="{00000000-0002-0000-0000-000002000000}">
      <formula1>D43="異なる"</formula1>
    </dataValidation>
    <dataValidation type="custom" allowBlank="1" showInputMessage="1" showErrorMessage="1" prompt="★が【異なる】の時、入力できます。" sqref="L47:Z47" xr:uid="{00000000-0002-0000-0000-000003000000}">
      <formula1>D43="異なる"</formula1>
    </dataValidation>
    <dataValidation type="custom" allowBlank="1" showInputMessage="1" showErrorMessage="1" prompt="★が【異なる】の時、入力できます。" sqref="L46" xr:uid="{00000000-0002-0000-0000-000004000000}">
      <formula1>D43="異なる"</formula1>
    </dataValidation>
    <dataValidation operator="greaterThanOrEqual" allowBlank="1" showInputMessage="1" showErrorMessage="1" sqref="L59:Z59" xr:uid="{00000000-0002-0000-0000-000005000000}"/>
    <dataValidation imeMode="halfAlpha" allowBlank="1" showInputMessage="1" showErrorMessage="1" errorTitle="エラー" sqref="L29:Z29" xr:uid="{00000000-0002-0000-0000-000006000000}"/>
    <dataValidation imeMode="halfAlpha" operator="greaterThan" allowBlank="1" showInputMessage="1" showErrorMessage="1" error="全角数字で入力下さい。" sqref="L57:Z58" xr:uid="{00000000-0002-0000-0000-000007000000}"/>
    <dataValidation type="list" allowBlank="1" showInputMessage="1" showErrorMessage="1" sqref="L25:Z25" xr:uid="{00000000-0002-0000-0000-000008000000}">
      <formula1>"選択下さい。,地方公共団体,社会福祉法人(社協以外),社会福祉法人(社協),医療法人,民法法人(社団・財団),営利法人,非営利活動法人(NPO),学校法人,農協,生協"</formula1>
    </dataValidation>
    <dataValidation type="list" allowBlank="1" showInputMessage="1" showErrorMessage="1" sqref="D43:K43" xr:uid="{00000000-0002-0000-0000-000009000000}">
      <formula1>$Z$1:$Z$3</formula1>
    </dataValidation>
    <dataValidation imeMode="halfAlpha" allowBlank="1" showInputMessage="1" showErrorMessage="1" sqref="D16:Z16 L115:Z115 S15 L31:Z31 S38 L56:Z56 S61 L33:Z33 S46" xr:uid="{00000000-0002-0000-0000-00000A000000}"/>
    <dataValidation type="textLength" imeMode="halfAlpha" allowBlank="1" showInputMessage="1" showErrorMessage="1" error="記載内容が正しくありません。" sqref="L15:Q15 L38:Q38 L61:R61" xr:uid="{00000000-0002-0000-0000-00000B000000}">
      <formula1>3</formula1>
      <formula2>3</formula2>
    </dataValidation>
    <dataValidation type="custom" allowBlank="1" showInputMessage="1" showErrorMessage="1" prompt="★が【異なる】の時、入力できます。" sqref="T46" xr:uid="{00000000-0002-0000-0000-00000C000000}">
      <formula1>M43="異なる"</formula1>
    </dataValidation>
    <dataValidation type="list" allowBlank="1" showInputMessage="1" showErrorMessage="1" sqref="L50:Z55" xr:uid="{00000000-0002-0000-0000-00000D000000}">
      <formula1>"選択して下さい。,児童発達支援センター,児童発達支援（重心外）,児童発達支援（重心）,放課後等デイサービス（重心外）,放課後等デイサービス（重心）,居宅訪問型児童発達支援,保育所等訪問支援"</formula1>
    </dataValidation>
    <dataValidation type="textLength" imeMode="halfAlpha" allowBlank="1" showInputMessage="1" showErrorMessage="1" error="記載内容が正しくありません。" sqref="T15:Z15 T38:Z38 T61:Z61" xr:uid="{00000000-0002-0000-0000-00000E000000}">
      <formula1>4</formula1>
      <formula2>4</formula2>
    </dataValidation>
    <dataValidation type="textLength" allowBlank="1" showInputMessage="1" showErrorMessage="1" sqref="L69:R69 L77:R77 L85:R85 L93:R93 L101:R101 L109:R109" xr:uid="{00000000-0002-0000-0000-00000F000000}">
      <formula1>3</formula1>
      <formula2>3</formula2>
    </dataValidation>
    <dataValidation type="textLength" allowBlank="1" showInputMessage="1" showErrorMessage="1" sqref="T69:Z69 T77:Z77 T85:Z85 T93:Z93 T101:Z101 T109:Z109" xr:uid="{00000000-0002-0000-0000-000010000000}">
      <formula1>4</formula1>
      <formula2>4</formula2>
    </dataValidation>
    <dataValidation type="list" allowBlank="1" showInputMessage="1" showErrorMessage="1" sqref="D13:K13" xr:uid="{00000000-0002-0000-0000-000011000000}">
      <formula1>"指定予定年月日,更新予定年月日"</formula1>
    </dataValidation>
  </dataValidations>
  <hyperlinks>
    <hyperlink ref="D34" r:id="rId1" xr:uid="{00000000-0004-0000-0000-000000000000}"/>
  </hyperlinks>
  <printOptions horizontalCentered="1"/>
  <pageMargins left="0.31496062992125984" right="0.31496062992125984" top="0.35433070866141736" bottom="0.35433070866141736" header="0.11811023622047245" footer="0.11811023622047245"/>
  <pageSetup paperSize="9" scale="27" orientation="portrait"/>
  <headerFooter>
    <oddHeader>&amp;R&amp;"BIZ UDPゴシック,標準"&amp;A</oddHeader>
    <oddFooter>&amp;RR8.4月版</oddFooter>
  </headerFooter>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4"/>
  <dimension ref="A1:O76"/>
  <sheetViews>
    <sheetView view="pageBreakPreview" topLeftCell="A66" zoomScale="91" zoomScaleNormal="100" zoomScaleSheetLayoutView="91" workbookViewId="0"/>
  </sheetViews>
  <sheetFormatPr defaultColWidth="3.875" defaultRowHeight="13.5"/>
  <cols>
    <col min="1" max="1" width="5.625" style="2" customWidth="1"/>
    <col min="2" max="7" width="8.625" style="2" customWidth="1"/>
    <col min="8" max="13" width="4.625" style="2" customWidth="1"/>
    <col min="14" max="16384" width="3.875" style="2"/>
  </cols>
  <sheetData>
    <row r="1" spans="1:15" ht="15" customHeight="1">
      <c r="A1" s="146" t="s">
        <v>247</v>
      </c>
      <c r="B1" s="62"/>
      <c r="C1" s="62"/>
      <c r="D1" s="62"/>
      <c r="E1" s="62"/>
      <c r="F1" s="62"/>
      <c r="G1" s="62"/>
      <c r="H1" s="62"/>
      <c r="I1" s="62"/>
      <c r="J1" s="62"/>
      <c r="K1" s="62"/>
      <c r="L1" s="62"/>
      <c r="M1" s="62"/>
      <c r="N1" s="62"/>
      <c r="O1" s="62"/>
    </row>
    <row r="2" spans="1:15" ht="15" customHeight="1">
      <c r="A2" s="108"/>
      <c r="B2" s="108"/>
      <c r="C2" s="108"/>
      <c r="D2" s="108"/>
      <c r="E2" s="112"/>
      <c r="F2" s="112"/>
      <c r="G2" s="111"/>
      <c r="H2" s="113"/>
      <c r="I2" s="113"/>
      <c r="J2" s="113"/>
      <c r="K2" s="113"/>
      <c r="L2" s="109"/>
      <c r="M2" s="109"/>
      <c r="N2" s="61"/>
      <c r="O2" s="62"/>
    </row>
    <row r="3" spans="1:15" ht="15" customHeight="1">
      <c r="A3" s="1336" t="s">
        <v>100</v>
      </c>
      <c r="B3" s="63" t="s">
        <v>101</v>
      </c>
      <c r="C3" s="1481">
        <f>基本情報入力シート!L44</f>
        <v>0</v>
      </c>
      <c r="D3" s="1482"/>
      <c r="E3" s="1482"/>
      <c r="F3" s="1482"/>
      <c r="G3" s="1482"/>
      <c r="H3" s="1482"/>
      <c r="I3" s="1482"/>
      <c r="J3" s="1482"/>
      <c r="K3" s="1482"/>
      <c r="L3" s="1482"/>
      <c r="M3" s="1483"/>
      <c r="N3" s="62"/>
      <c r="O3" s="62"/>
    </row>
    <row r="4" spans="1:15" ht="15" customHeight="1">
      <c r="A4" s="1337"/>
      <c r="B4" s="64" t="s">
        <v>102</v>
      </c>
      <c r="C4" s="1484">
        <f>基本情報入力シート!L45</f>
        <v>0</v>
      </c>
      <c r="D4" s="1485"/>
      <c r="E4" s="1485"/>
      <c r="F4" s="1485"/>
      <c r="G4" s="1485"/>
      <c r="H4" s="1485"/>
      <c r="I4" s="1485"/>
      <c r="J4" s="1485"/>
      <c r="K4" s="1485"/>
      <c r="L4" s="1485"/>
      <c r="M4" s="1486"/>
      <c r="N4" s="62"/>
      <c r="O4" s="62"/>
    </row>
    <row r="5" spans="1:15" ht="15" customHeight="1">
      <c r="A5" s="1337"/>
      <c r="B5" s="1408" t="s">
        <v>95</v>
      </c>
      <c r="C5" s="65" t="s">
        <v>236</v>
      </c>
      <c r="D5" s="700" t="str">
        <f>基本情報入力シート!L46</f>
        <v>No★横の、赤の網掛け部分を選択願います</v>
      </c>
      <c r="E5" s="67" t="s">
        <v>103</v>
      </c>
      <c r="F5" s="700" t="str">
        <f>基本情報入力シート!T46</f>
        <v>No★横の、赤の網掛け部分を選択願います</v>
      </c>
      <c r="G5" s="66" t="s">
        <v>237</v>
      </c>
      <c r="H5" s="66"/>
      <c r="I5" s="66"/>
      <c r="J5" s="66"/>
      <c r="K5" s="66"/>
      <c r="L5" s="66"/>
      <c r="M5" s="68"/>
      <c r="N5" s="62"/>
      <c r="O5" s="62"/>
    </row>
    <row r="6" spans="1:15" ht="15" customHeight="1">
      <c r="A6" s="1337"/>
      <c r="B6" s="1409"/>
      <c r="C6" s="1457" t="str">
        <f>基本情報入力シート!L47</f>
        <v>No★横の、赤の網掛け部分を選択願います</v>
      </c>
      <c r="D6" s="1458"/>
      <c r="E6" s="1458"/>
      <c r="F6" s="1458"/>
      <c r="G6" s="1458"/>
      <c r="H6" s="1458"/>
      <c r="I6" s="1458"/>
      <c r="J6" s="1458"/>
      <c r="K6" s="1458"/>
      <c r="L6" s="1458"/>
      <c r="M6" s="1459"/>
      <c r="N6" s="62"/>
      <c r="O6" s="62"/>
    </row>
    <row r="7" spans="1:15" ht="15" customHeight="1">
      <c r="A7" s="1337"/>
      <c r="B7" s="1410"/>
      <c r="C7" s="1460"/>
      <c r="D7" s="1461"/>
      <c r="E7" s="1461"/>
      <c r="F7" s="1461"/>
      <c r="G7" s="1461"/>
      <c r="H7" s="1461"/>
      <c r="I7" s="1461"/>
      <c r="J7" s="1461"/>
      <c r="K7" s="1461"/>
      <c r="L7" s="1461"/>
      <c r="M7" s="1462"/>
      <c r="N7" s="62"/>
      <c r="O7" s="62"/>
    </row>
    <row r="8" spans="1:15" ht="15" customHeight="1">
      <c r="A8" s="1337"/>
      <c r="B8" s="145" t="s">
        <v>104</v>
      </c>
      <c r="C8" s="1411">
        <f>基本情報入力シート!L56</f>
        <v>0</v>
      </c>
      <c r="D8" s="1412"/>
      <c r="E8" s="1412"/>
      <c r="F8" s="1412"/>
      <c r="G8" s="1412"/>
      <c r="H8" s="1412"/>
      <c r="I8" s="1412"/>
      <c r="J8" s="1412"/>
      <c r="K8" s="1412"/>
      <c r="L8" s="1412"/>
      <c r="M8" s="1413"/>
      <c r="N8" s="62"/>
      <c r="O8" s="62"/>
    </row>
    <row r="9" spans="1:15" ht="15" customHeight="1">
      <c r="A9" s="1338"/>
      <c r="B9" s="73" t="s">
        <v>105</v>
      </c>
      <c r="C9" s="1527">
        <f>基本情報入力シート!L58</f>
        <v>0</v>
      </c>
      <c r="D9" s="1377"/>
      <c r="E9" s="1377"/>
      <c r="F9" s="1377"/>
      <c r="G9" s="1377"/>
      <c r="H9" s="1377"/>
      <c r="I9" s="1377"/>
      <c r="J9" s="1377"/>
      <c r="K9" s="1377"/>
      <c r="L9" s="1377"/>
      <c r="M9" s="1378"/>
      <c r="N9" s="62"/>
      <c r="O9" s="62"/>
    </row>
    <row r="10" spans="1:15" ht="15" customHeight="1">
      <c r="A10" s="1336" t="s">
        <v>106</v>
      </c>
      <c r="B10" s="69" t="s">
        <v>101</v>
      </c>
      <c r="C10" s="1445">
        <f>基本情報入力シート!L60</f>
        <v>0</v>
      </c>
      <c r="D10" s="1446"/>
      <c r="E10" s="1447"/>
      <c r="F10" s="1329" t="s">
        <v>107</v>
      </c>
      <c r="G10" s="1495">
        <f>基本情報入力シート!L65</f>
        <v>0</v>
      </c>
      <c r="H10" s="1496"/>
      <c r="I10" s="1496"/>
      <c r="J10" s="1496"/>
      <c r="K10" s="1496"/>
      <c r="L10" s="1496"/>
      <c r="M10" s="1497"/>
      <c r="N10" s="62"/>
      <c r="O10" s="62"/>
    </row>
    <row r="11" spans="1:15" ht="15" customHeight="1">
      <c r="A11" s="1337"/>
      <c r="B11" s="74" t="s">
        <v>108</v>
      </c>
      <c r="C11" s="1448">
        <f>基本情報入力シート!L59</f>
        <v>0</v>
      </c>
      <c r="D11" s="1449"/>
      <c r="E11" s="1450"/>
      <c r="F11" s="1329"/>
      <c r="G11" s="1498"/>
      <c r="H11" s="1499"/>
      <c r="I11" s="1499"/>
      <c r="J11" s="1499"/>
      <c r="K11" s="1499"/>
      <c r="L11" s="1499"/>
      <c r="M11" s="1500"/>
      <c r="N11" s="62"/>
      <c r="O11" s="62"/>
    </row>
    <row r="12" spans="1:15" ht="15" customHeight="1">
      <c r="A12" s="1337"/>
      <c r="B12" s="1309" t="s">
        <v>112</v>
      </c>
      <c r="C12" s="65" t="s">
        <v>236</v>
      </c>
      <c r="D12" s="700">
        <f>基本情報入力シート!L61</f>
        <v>0</v>
      </c>
      <c r="E12" s="67" t="s">
        <v>103</v>
      </c>
      <c r="F12" s="700">
        <f>基本情報入力シート!T61</f>
        <v>0</v>
      </c>
      <c r="G12" s="66" t="s">
        <v>237</v>
      </c>
      <c r="H12" s="66"/>
      <c r="I12" s="66"/>
      <c r="J12" s="66"/>
      <c r="K12" s="66"/>
      <c r="L12" s="66"/>
      <c r="M12" s="68"/>
      <c r="N12" s="62"/>
      <c r="O12" s="62"/>
    </row>
    <row r="13" spans="1:15" ht="15" customHeight="1">
      <c r="A13" s="1337"/>
      <c r="B13" s="1310"/>
      <c r="C13" s="1457">
        <f>基本情報入力シート!L62</f>
        <v>0</v>
      </c>
      <c r="D13" s="1458"/>
      <c r="E13" s="1458"/>
      <c r="F13" s="1458"/>
      <c r="G13" s="1458"/>
      <c r="H13" s="1458"/>
      <c r="I13" s="1458"/>
      <c r="J13" s="1458"/>
      <c r="K13" s="1458"/>
      <c r="L13" s="1458"/>
      <c r="M13" s="1459"/>
      <c r="N13" s="62"/>
      <c r="O13" s="62"/>
    </row>
    <row r="14" spans="1:15" ht="15" customHeight="1">
      <c r="A14" s="1337"/>
      <c r="B14" s="1311"/>
      <c r="C14" s="1460">
        <f>基本情報入力シート!L63</f>
        <v>0</v>
      </c>
      <c r="D14" s="1461"/>
      <c r="E14" s="1461"/>
      <c r="F14" s="1461"/>
      <c r="G14" s="1461"/>
      <c r="H14" s="1461"/>
      <c r="I14" s="1461"/>
      <c r="J14" s="1461"/>
      <c r="K14" s="1461"/>
      <c r="L14" s="1461"/>
      <c r="M14" s="1462"/>
      <c r="N14" s="62"/>
      <c r="O14" s="62"/>
    </row>
    <row r="15" spans="1:15" ht="15" customHeight="1">
      <c r="A15" s="1397"/>
      <c r="B15" s="1387" t="s">
        <v>113</v>
      </c>
      <c r="C15" s="1388"/>
      <c r="D15" s="1349" t="s">
        <v>114</v>
      </c>
      <c r="E15" s="1350"/>
      <c r="F15" s="1512"/>
      <c r="G15" s="1512"/>
      <c r="H15" s="1513"/>
      <c r="I15" s="1513"/>
      <c r="J15" s="1513"/>
      <c r="K15" s="1512"/>
      <c r="L15" s="1512"/>
      <c r="M15" s="1514"/>
      <c r="N15" s="62"/>
      <c r="O15" s="62"/>
    </row>
    <row r="16" spans="1:15" ht="15" customHeight="1">
      <c r="A16" s="1397"/>
      <c r="B16" s="1389"/>
      <c r="C16" s="1390"/>
      <c r="D16" s="1368" t="s">
        <v>115</v>
      </c>
      <c r="E16" s="1394"/>
      <c r="F16" s="1515"/>
      <c r="G16" s="1516"/>
      <c r="H16" s="1516"/>
      <c r="I16" s="1516"/>
      <c r="J16" s="1516"/>
      <c r="K16" s="1516"/>
      <c r="L16" s="1516"/>
      <c r="M16" s="1517"/>
      <c r="N16" s="62"/>
      <c r="O16" s="62"/>
    </row>
    <row r="17" spans="1:15" ht="15" customHeight="1">
      <c r="A17" s="1398"/>
      <c r="B17" s="1391"/>
      <c r="C17" s="1392"/>
      <c r="D17" s="1395"/>
      <c r="E17" s="1396"/>
      <c r="F17" s="1518"/>
      <c r="G17" s="1519"/>
      <c r="H17" s="1519"/>
      <c r="I17" s="1519"/>
      <c r="J17" s="1519"/>
      <c r="K17" s="1519"/>
      <c r="L17" s="1519"/>
      <c r="M17" s="1520"/>
      <c r="N17" s="62"/>
      <c r="O17" s="62"/>
    </row>
    <row r="18" spans="1:15" ht="15" customHeight="1">
      <c r="A18" s="1336" t="s">
        <v>242</v>
      </c>
      <c r="B18" s="69" t="s">
        <v>101</v>
      </c>
      <c r="C18" s="1445" t="str">
        <f>IF(基本情報入力シート!D66="【保育所等訪問支援】" &amp; CHAR(10)&amp;"児童発達支援管理責任者",基本情報入力シート!L68,IF(基本情報入力シート!D74="【保育所等訪問支援】" &amp; CHAR(10)&amp;"児童発達支援管理責任者",基本情報入力シート!L76,IF(基本情報入力シート!D82="【保育所等訪問支援】" &amp; CHAR(10)&amp;"児童発達支援管理責任者",基本情報入力シート!L84,IF(基本情報入力シート!D90="【保育所等訪問支援】" &amp; CHAR(10)&amp;"児童発達支援管理責任者",基本情報入力シート!L92,IF(基本情報入力シート!D98="【保育所等訪問支援】" &amp; CHAR(10)&amp;"児童発達支援管理責任者",基本情報入力シート!L100,IF(基本情報入力シート!D106="【保育所等訪問支援】" &amp; CHAR(10)&amp;"児童発達支援管理責任者",基本情報入力シート!L108,""))))))</f>
        <v/>
      </c>
      <c r="D18" s="1446"/>
      <c r="E18" s="1447"/>
      <c r="F18" s="1329" t="s">
        <v>107</v>
      </c>
      <c r="G18" s="1463" t="str">
        <f>IF(基本情報入力シート!D66="【保育所等訪問支援】" &amp; CHAR(10)&amp;"児童発達支援管理責任者",基本情報入力シート!L73,IF(基本情報入力シート!D74="【保育所等訪問支援】" &amp; CHAR(10)&amp;"児童発達支援管理責任者",基本情報入力シート!L81,IF(基本情報入力シート!D82="【保育所等訪問支援】" &amp; CHAR(10)&amp;"児童発達支援管理責任者",基本情報入力シート!L89,IF(基本情報入力シート!D90="【保育所等訪問支援】" &amp; CHAR(10)&amp;"児童発達支援管理責任者",基本情報入力シート!L97,IF(基本情報入力シート!D98="【保育所等訪問支援】" &amp; CHAR(10)&amp;"児童発達支援管理責任者",基本情報入力シート!L105,IF(基本情報入力シート!D106="【保育所等訪問支援】" &amp; CHAR(10)&amp;"児童発達支援管理責任者",基本情報入力シート!L113,"　　　　　　年　　　　月　　　　日"))))))</f>
        <v>　　　　　　年　　　　月　　　　日</v>
      </c>
      <c r="H18" s="1464"/>
      <c r="I18" s="1464"/>
      <c r="J18" s="1464"/>
      <c r="K18" s="1464"/>
      <c r="L18" s="1464"/>
      <c r="M18" s="1465"/>
      <c r="N18" s="62"/>
      <c r="O18" s="62"/>
    </row>
    <row r="19" spans="1:15" ht="15" customHeight="1">
      <c r="A19" s="1337"/>
      <c r="B19" s="74" t="s">
        <v>108</v>
      </c>
      <c r="C19" s="1448" t="str">
        <f>IF(基本情報入力シート!D66="【保育所等訪問支援】" &amp; CHAR(10)&amp;"児童発達支援管理責任者",基本情報入力シート!L67,IF(基本情報入力シート!D74="【保育所等訪問支援】" &amp; CHAR(10)&amp;"児童発達支援管理責任者",基本情報入力シート!L75,IF(基本情報入力シート!D82="【保育所等訪問支援】" &amp; CHAR(10)&amp;"児童発達支援管理責任者",基本情報入力シート!L83,IF(基本情報入力シート!D90="【保育所等訪問支援】" &amp; CHAR(10)&amp;"児童発達支援管理責任者",基本情報入力シート!L91,IF(基本情報入力シート!D98="【保育所等訪問支援】" &amp; CHAR(10)&amp;"児童発達支援管理責任者",基本情報入力シート!L99,IF(基本情報入力シート!D106="【保育所等訪問支援】" &amp; CHAR(10)&amp;"児童発達支援管理責任者",基本情報入力シート!L107,""))))))</f>
        <v/>
      </c>
      <c r="D19" s="1449"/>
      <c r="E19" s="1450"/>
      <c r="F19" s="1329"/>
      <c r="G19" s="1466"/>
      <c r="H19" s="1467"/>
      <c r="I19" s="1467"/>
      <c r="J19" s="1467"/>
      <c r="K19" s="1467"/>
      <c r="L19" s="1467"/>
      <c r="M19" s="1468"/>
      <c r="N19" s="62"/>
      <c r="O19" s="62"/>
    </row>
    <row r="20" spans="1:15" ht="15" customHeight="1">
      <c r="A20" s="1337"/>
      <c r="B20" s="1309" t="s">
        <v>112</v>
      </c>
      <c r="C20" s="65" t="s">
        <v>236</v>
      </c>
      <c r="D20" s="700" t="str">
        <f>IF(基本情報入力シート!D66="【保育所等訪問支援】" &amp; CHAR(10)&amp;"児童発達支援管理責任者",基本情報入力シート!L69,IF(基本情報入力シート!D74="【保育所等訪問支援】" &amp; CHAR(10)&amp;"児童発達支援管理責任者",基本情報入力シート!L77,IF(基本情報入力シート!D82="【保育所等訪問支援】" &amp; CHAR(10)&amp;"児童発達支援管理責任者",基本情報入力シート!L85,IF(基本情報入力シート!D90="【保育所等訪問支援】" &amp; CHAR(10)&amp;"児童発達支援管理責任者",基本情報入力シート!L93,IF(基本情報入力シート!D98="【保育所等訪問支援】" &amp; CHAR(10)&amp;"児童発達支援管理責任者",基本情報入力シート!L101,IF(基本情報入力シート!D106="【保育所等訪問支援】" &amp; CHAR(10)&amp;"児童発達支援管理責任者",基本情報入力シート!L109,""))))))</f>
        <v/>
      </c>
      <c r="E20" s="67" t="s">
        <v>103</v>
      </c>
      <c r="F20" s="700" t="str">
        <f>IF(基本情報入力シート!D66="【保育所等訪問支援】" &amp; CHAR(10)&amp;"児童発達支援管理責任者",基本情報入力シート!T69,IF(基本情報入力シート!D74="【保育所等訪問支援】" &amp; CHAR(10)&amp;"児童発達支援管理責任者",基本情報入力シート!T77,IF(基本情報入力シート!D82="【保育所等訪問支援】" &amp; CHAR(10)&amp;"児童発達支援管理責任者",基本情報入力シート!T85,IF(基本情報入力シート!D90="【保育所等訪問支援】" &amp; CHAR(10)&amp;"児童発達支援管理責任者",基本情報入力シート!T93,IF(基本情報入力シート!D98="【保育所等訪問支援】" &amp; CHAR(10)&amp;"児童発達支援管理責任者",基本情報入力シート!T101,IF(基本情報入力シート!D106="【保育所等訪問支援】" &amp; CHAR(10)&amp;"児童発達支援管理責任者",基本情報入力シート!T109,""))))))</f>
        <v/>
      </c>
      <c r="G20" s="66" t="s">
        <v>237</v>
      </c>
      <c r="H20" s="66"/>
      <c r="I20" s="66"/>
      <c r="J20" s="66"/>
      <c r="K20" s="66"/>
      <c r="L20" s="66"/>
      <c r="M20" s="68"/>
      <c r="N20" s="62"/>
      <c r="O20" s="62"/>
    </row>
    <row r="21" spans="1:15" ht="15" customHeight="1">
      <c r="A21" s="1337"/>
      <c r="B21" s="1310"/>
      <c r="C21" s="1457" t="str">
        <f>IF(基本情報入力シート!D66="【保育所等訪問支援】" &amp; CHAR(10)&amp;"児童発達支援管理責任者",基本情報入力シート!L70,IF(基本情報入力シート!D74="【保育所等訪問支援】" &amp; CHAR(10)&amp;"児童発達支援管理責任者",基本情報入力シート!L78,IF(基本情報入力シート!D82="【保育所等訪問支援】" &amp; CHAR(10)&amp;"児童発達支援管理責任者",基本情報入力シート!L86,IF(基本情報入力シート!D90="【保育所等訪問支援】" &amp; CHAR(10)&amp;"児童発達支援管理責任者",基本情報入力シート!L94,IF(基本情報入力シート!D98="【保育所等訪問支援】" &amp; CHAR(10)&amp;"児童発達支援管理責任者",基本情報入力シート!L102,IF(基本情報入力シート!D106="【保育所等訪問支援】" &amp; CHAR(10)&amp;"児童発達支援管理責任者",基本情報入力シート!L110,""))))))</f>
        <v/>
      </c>
      <c r="D21" s="1458"/>
      <c r="E21" s="1458"/>
      <c r="F21" s="1458"/>
      <c r="G21" s="1458"/>
      <c r="H21" s="1458"/>
      <c r="I21" s="1458"/>
      <c r="J21" s="1458"/>
      <c r="K21" s="1458"/>
      <c r="L21" s="1458"/>
      <c r="M21" s="1459"/>
      <c r="N21" s="62"/>
      <c r="O21" s="62"/>
    </row>
    <row r="22" spans="1:15" ht="15" customHeight="1">
      <c r="A22" s="1337"/>
      <c r="B22" s="1311"/>
      <c r="C22" s="1460" t="str">
        <f>IF(基本情報入力シート!D66="【保育所等訪問支援】" &amp; CHAR(10)&amp;"児童発達支援管理責任者",基本情報入力シート!L71,IF(基本情報入力シート!D74="【保育所等訪問支援】" &amp; CHAR(10)&amp;"児童発達支援管理責任者",基本情報入力シート!L79,IF(基本情報入力シート!D82="【保育所等訪問支援】" &amp; CHAR(10)&amp;"児童発達支援管理責任者",基本情報入力シート!L87,IF(基本情報入力シート!D90="【保育所等訪問支援】" &amp; CHAR(10)&amp;"児童発達支援管理責任者",基本情報入力シート!L95,IF(基本情報入力シート!D98="【保育所等訪問支援】" &amp; CHAR(10)&amp;"児童発達支援管理責任者",基本情報入力シート!L103,IF(基本情報入力シート!D106="【保育所等訪問支援】" &amp; CHAR(10)&amp;"児童発達支援管理責任者",基本情報入力シート!L111,""))))))</f>
        <v/>
      </c>
      <c r="D22" s="1461"/>
      <c r="E22" s="1461"/>
      <c r="F22" s="1461"/>
      <c r="G22" s="1461"/>
      <c r="H22" s="1461"/>
      <c r="I22" s="1461"/>
      <c r="J22" s="1461"/>
      <c r="K22" s="1461"/>
      <c r="L22" s="1461"/>
      <c r="M22" s="1462"/>
      <c r="N22" s="62"/>
      <c r="O22" s="62"/>
    </row>
    <row r="23" spans="1:15" ht="15" customHeight="1">
      <c r="A23" s="1379" t="s">
        <v>116</v>
      </c>
      <c r="B23" s="1380"/>
      <c r="C23" s="1380"/>
      <c r="D23" s="1381"/>
      <c r="E23" s="1381"/>
      <c r="F23" s="1382"/>
      <c r="G23" s="1383"/>
      <c r="H23" s="1439" t="s">
        <v>117</v>
      </c>
      <c r="I23" s="1440"/>
      <c r="J23" s="1440"/>
      <c r="K23" s="1440"/>
      <c r="L23" s="1440"/>
      <c r="M23" s="1441"/>
      <c r="N23" s="61"/>
      <c r="O23" s="62"/>
    </row>
    <row r="24" spans="1:15" ht="15" hidden="1" customHeight="1">
      <c r="A24" s="1434" t="s">
        <v>118</v>
      </c>
      <c r="B24" s="1435"/>
      <c r="C24" s="1435"/>
      <c r="D24" s="1435"/>
      <c r="E24" s="1435"/>
      <c r="F24" s="1435"/>
      <c r="G24" s="1435"/>
      <c r="H24" s="1435"/>
      <c r="I24" s="1435"/>
      <c r="J24" s="1435"/>
      <c r="K24" s="1435"/>
      <c r="L24" s="1435"/>
      <c r="M24" s="1436"/>
      <c r="N24" s="62"/>
      <c r="O24" s="62"/>
    </row>
    <row r="25" spans="1:15" ht="15" hidden="1" customHeight="1">
      <c r="A25" s="1368" t="s">
        <v>119</v>
      </c>
      <c r="B25" s="1369"/>
      <c r="C25" s="1329" t="s">
        <v>120</v>
      </c>
      <c r="D25" s="1329"/>
      <c r="E25" s="1309" t="s">
        <v>121</v>
      </c>
      <c r="F25" s="1408"/>
      <c r="G25" s="67"/>
      <c r="H25" s="67"/>
      <c r="I25" s="67"/>
      <c r="J25" s="67"/>
      <c r="K25" s="67"/>
      <c r="L25" s="67"/>
      <c r="M25" s="79"/>
      <c r="N25" s="62"/>
      <c r="O25" s="62"/>
    </row>
    <row r="26" spans="1:15" ht="15" hidden="1" customHeight="1">
      <c r="A26" s="1372"/>
      <c r="B26" s="1373"/>
      <c r="C26" s="72" t="s">
        <v>122</v>
      </c>
      <c r="D26" s="72" t="s">
        <v>123</v>
      </c>
      <c r="E26" s="72" t="s">
        <v>122</v>
      </c>
      <c r="F26" s="72" t="s">
        <v>123</v>
      </c>
      <c r="G26" s="62"/>
      <c r="H26" s="62"/>
      <c r="I26" s="62"/>
      <c r="J26" s="62"/>
      <c r="K26" s="62"/>
      <c r="L26" s="62"/>
      <c r="M26" s="80"/>
      <c r="N26" s="62"/>
      <c r="O26" s="62"/>
    </row>
    <row r="27" spans="1:15" ht="15" hidden="1" customHeight="1">
      <c r="A27" s="1309" t="s">
        <v>232</v>
      </c>
      <c r="B27" s="1437"/>
      <c r="C27" s="72"/>
      <c r="D27" s="72"/>
      <c r="E27" s="72"/>
      <c r="F27" s="72"/>
      <c r="G27" s="62"/>
      <c r="H27" s="62"/>
      <c r="I27" s="62"/>
      <c r="J27" s="62"/>
      <c r="K27" s="62"/>
      <c r="L27" s="62"/>
      <c r="M27" s="80"/>
      <c r="N27" s="62"/>
      <c r="O27" s="62"/>
    </row>
    <row r="28" spans="1:15" ht="15" hidden="1" customHeight="1">
      <c r="A28" s="1311" t="s">
        <v>233</v>
      </c>
      <c r="B28" s="1438"/>
      <c r="C28" s="72"/>
      <c r="D28" s="72"/>
      <c r="E28" s="72"/>
      <c r="F28" s="72"/>
      <c r="G28" s="62"/>
      <c r="H28" s="62"/>
      <c r="I28" s="62"/>
      <c r="J28" s="62"/>
      <c r="K28" s="62"/>
      <c r="L28" s="62"/>
      <c r="M28" s="80"/>
      <c r="N28" s="62"/>
      <c r="O28" s="62"/>
    </row>
    <row r="29" spans="1:15" ht="15" hidden="1" customHeight="1">
      <c r="A29" s="73" t="s">
        <v>234</v>
      </c>
      <c r="B29" s="81"/>
      <c r="C29" s="1329"/>
      <c r="D29" s="1329"/>
      <c r="E29" s="1329"/>
      <c r="F29" s="1329"/>
      <c r="G29" s="62"/>
      <c r="H29" s="62"/>
      <c r="I29" s="62"/>
      <c r="J29" s="62"/>
      <c r="K29" s="62"/>
      <c r="L29" s="62"/>
      <c r="M29" s="80"/>
      <c r="N29" s="62"/>
      <c r="O29" s="62"/>
    </row>
    <row r="30" spans="1:15" ht="15" hidden="1" customHeight="1">
      <c r="A30" s="73" t="s">
        <v>235</v>
      </c>
      <c r="B30" s="81"/>
      <c r="C30" s="1433"/>
      <c r="D30" s="1433"/>
      <c r="E30" s="1433"/>
      <c r="F30" s="1433"/>
      <c r="G30" s="75"/>
      <c r="H30" s="75"/>
      <c r="I30" s="75"/>
      <c r="J30" s="75"/>
      <c r="K30" s="75"/>
      <c r="L30" s="75"/>
      <c r="M30" s="76"/>
      <c r="N30" s="61"/>
      <c r="O30" s="62"/>
    </row>
    <row r="31" spans="1:15" ht="15" customHeight="1">
      <c r="A31" s="1434" t="s">
        <v>128</v>
      </c>
      <c r="B31" s="1435"/>
      <c r="C31" s="1435"/>
      <c r="D31" s="1435"/>
      <c r="E31" s="1435"/>
      <c r="F31" s="1435"/>
      <c r="G31" s="1435"/>
      <c r="H31" s="1435"/>
      <c r="I31" s="1435"/>
      <c r="J31" s="1435"/>
      <c r="K31" s="1435"/>
      <c r="L31" s="1435"/>
      <c r="M31" s="1436"/>
      <c r="N31" s="61"/>
      <c r="O31" s="62"/>
    </row>
    <row r="32" spans="1:15" ht="15" customHeight="1">
      <c r="A32" s="1368" t="s">
        <v>129</v>
      </c>
      <c r="B32" s="1369"/>
      <c r="C32" s="2" t="s">
        <v>7</v>
      </c>
      <c r="D32" s="72" t="s">
        <v>130</v>
      </c>
      <c r="E32" s="72" t="s">
        <v>131</v>
      </c>
      <c r="F32" s="72" t="s">
        <v>132</v>
      </c>
      <c r="G32" s="72" t="s">
        <v>133</v>
      </c>
      <c r="H32" s="1351" t="s">
        <v>134</v>
      </c>
      <c r="I32" s="1353"/>
      <c r="J32" s="1351" t="s">
        <v>135</v>
      </c>
      <c r="K32" s="1353"/>
      <c r="L32" s="1351" t="s">
        <v>136</v>
      </c>
      <c r="M32" s="1353"/>
      <c r="N32" s="62"/>
      <c r="O32" s="62"/>
    </row>
    <row r="33" spans="1:15" ht="15" customHeight="1">
      <c r="A33" s="1370"/>
      <c r="B33" s="1371"/>
      <c r="C33" s="701"/>
      <c r="D33" s="701"/>
      <c r="E33" s="701"/>
      <c r="F33" s="701"/>
      <c r="G33" s="701"/>
      <c r="H33" s="1428"/>
      <c r="I33" s="1429"/>
      <c r="J33" s="1428"/>
      <c r="K33" s="1429"/>
      <c r="L33" s="1428"/>
      <c r="M33" s="1429"/>
      <c r="N33" s="62"/>
      <c r="O33" s="62"/>
    </row>
    <row r="34" spans="1:15" ht="15" customHeight="1">
      <c r="A34" s="1372"/>
      <c r="B34" s="1373"/>
      <c r="C34" s="1351" t="s">
        <v>137</v>
      </c>
      <c r="D34" s="1352"/>
      <c r="E34" s="1353"/>
      <c r="F34" s="1430"/>
      <c r="G34" s="1431"/>
      <c r="H34" s="1431"/>
      <c r="I34" s="1431"/>
      <c r="J34" s="1431"/>
      <c r="K34" s="1431"/>
      <c r="L34" s="1431"/>
      <c r="M34" s="1432"/>
      <c r="N34" s="62"/>
      <c r="O34" s="62"/>
    </row>
    <row r="35" spans="1:15" ht="15" customHeight="1">
      <c r="A35" s="1357" t="s">
        <v>138</v>
      </c>
      <c r="B35" s="1358"/>
      <c r="C35" s="82" t="s">
        <v>139</v>
      </c>
      <c r="D35" s="702"/>
      <c r="E35" s="83" t="s">
        <v>140</v>
      </c>
      <c r="F35" s="703"/>
      <c r="G35" s="84" t="s">
        <v>141</v>
      </c>
      <c r="H35" s="1419"/>
      <c r="I35" s="1419"/>
      <c r="J35" s="1424" t="s">
        <v>140</v>
      </c>
      <c r="K35" s="1424"/>
      <c r="L35" s="1419"/>
      <c r="M35" s="1420"/>
      <c r="N35" s="61"/>
      <c r="O35" s="62"/>
    </row>
    <row r="36" spans="1:15" ht="15" customHeight="1">
      <c r="A36" s="1359"/>
      <c r="B36" s="1360"/>
      <c r="C36" s="85" t="s">
        <v>142</v>
      </c>
      <c r="D36" s="702"/>
      <c r="E36" s="83" t="s">
        <v>140</v>
      </c>
      <c r="F36" s="703"/>
      <c r="G36" s="84" t="s">
        <v>141</v>
      </c>
      <c r="H36" s="1419"/>
      <c r="I36" s="1419"/>
      <c r="J36" s="1424" t="s">
        <v>140</v>
      </c>
      <c r="K36" s="1424"/>
      <c r="L36" s="1419"/>
      <c r="M36" s="1420"/>
      <c r="N36" s="61"/>
      <c r="O36" s="62"/>
    </row>
    <row r="37" spans="1:15" ht="15" customHeight="1">
      <c r="A37" s="1361"/>
      <c r="B37" s="1362"/>
      <c r="C37" s="86" t="s">
        <v>143</v>
      </c>
      <c r="D37" s="704"/>
      <c r="E37" s="87" t="s">
        <v>140</v>
      </c>
      <c r="F37" s="703"/>
      <c r="G37" s="84" t="s">
        <v>141</v>
      </c>
      <c r="H37" s="1419"/>
      <c r="I37" s="1419"/>
      <c r="J37" s="1424" t="s">
        <v>140</v>
      </c>
      <c r="K37" s="1424"/>
      <c r="L37" s="1419"/>
      <c r="M37" s="1420"/>
      <c r="N37" s="61"/>
      <c r="O37" s="62"/>
    </row>
    <row r="38" spans="1:15" ht="15" customHeight="1">
      <c r="A38" s="1349" t="s">
        <v>144</v>
      </c>
      <c r="B38" s="1350"/>
      <c r="C38" s="1421"/>
      <c r="D38" s="1422"/>
      <c r="E38" s="1422"/>
      <c r="F38" s="1422"/>
      <c r="G38" s="1422"/>
      <c r="H38" s="1422"/>
      <c r="I38" s="1422"/>
      <c r="J38" s="1422"/>
      <c r="K38" s="1422"/>
      <c r="L38" s="1422"/>
      <c r="M38" s="1423"/>
      <c r="N38" s="62"/>
      <c r="O38" s="62"/>
    </row>
    <row r="39" spans="1:15" ht="15" customHeight="1">
      <c r="A39" s="1349" t="s">
        <v>145</v>
      </c>
      <c r="B39" s="1350"/>
      <c r="C39" s="1421"/>
      <c r="D39" s="1422"/>
      <c r="E39" s="1422"/>
      <c r="F39" s="1422"/>
      <c r="G39" s="1422"/>
      <c r="H39" s="1422"/>
      <c r="I39" s="1422"/>
      <c r="J39" s="1422"/>
      <c r="K39" s="1422"/>
      <c r="L39" s="1422"/>
      <c r="M39" s="1423"/>
      <c r="N39" s="61"/>
      <c r="O39" s="62"/>
    </row>
    <row r="40" spans="1:15" ht="35.1" customHeight="1">
      <c r="A40" s="1339" t="s">
        <v>146</v>
      </c>
      <c r="B40" s="1340"/>
      <c r="C40" s="1421"/>
      <c r="D40" s="1422"/>
      <c r="E40" s="1422"/>
      <c r="F40" s="1422"/>
      <c r="G40" s="1422"/>
      <c r="H40" s="1422"/>
      <c r="I40" s="1422"/>
      <c r="J40" s="1422"/>
      <c r="K40" s="1422"/>
      <c r="L40" s="1422"/>
      <c r="M40" s="1423"/>
      <c r="N40" s="61"/>
      <c r="O40" s="62"/>
    </row>
    <row r="41" spans="1:15" ht="15" customHeight="1">
      <c r="A41" s="62" t="s">
        <v>99</v>
      </c>
      <c r="B41" s="62"/>
      <c r="C41" s="62"/>
      <c r="D41" s="62"/>
      <c r="E41" s="62"/>
      <c r="F41" s="62"/>
      <c r="G41" s="62"/>
      <c r="H41" s="62"/>
      <c r="I41" s="62"/>
      <c r="J41" s="62"/>
      <c r="K41" s="62"/>
      <c r="L41" s="62"/>
      <c r="M41" s="62"/>
      <c r="N41" s="62"/>
      <c r="O41" s="62"/>
    </row>
    <row r="42" spans="1:15" ht="18" customHeight="1">
      <c r="A42" s="1332" t="s">
        <v>147</v>
      </c>
      <c r="B42" s="1332"/>
      <c r="C42" s="1332"/>
      <c r="D42" s="1332"/>
      <c r="E42" s="1332"/>
      <c r="F42" s="1332"/>
      <c r="G42" s="1332"/>
      <c r="H42" s="1332"/>
      <c r="I42" s="1332"/>
      <c r="J42" s="1332"/>
      <c r="K42" s="1332"/>
      <c r="L42" s="1332"/>
      <c r="M42" s="1332"/>
      <c r="N42" s="61"/>
      <c r="O42" s="62"/>
    </row>
    <row r="43" spans="1:15" ht="30" customHeight="1">
      <c r="A43" s="1334" t="s">
        <v>148</v>
      </c>
      <c r="B43" s="1335"/>
      <c r="C43" s="1335"/>
      <c r="D43" s="1335"/>
      <c r="E43" s="1335"/>
      <c r="F43" s="1335"/>
      <c r="G43" s="1335"/>
      <c r="H43" s="1335"/>
      <c r="I43" s="1335"/>
      <c r="J43" s="1335"/>
      <c r="K43" s="1335"/>
      <c r="L43" s="1335"/>
      <c r="M43" s="1335"/>
      <c r="N43" s="62"/>
      <c r="O43" s="62"/>
    </row>
    <row r="44" spans="1:15" ht="15" customHeight="1">
      <c r="A44" s="61" t="s">
        <v>149</v>
      </c>
      <c r="B44" s="62"/>
      <c r="C44" s="62"/>
      <c r="D44" s="62"/>
      <c r="E44" s="62"/>
      <c r="F44" s="62"/>
      <c r="G44" s="62"/>
      <c r="H44" s="62"/>
      <c r="I44" s="62"/>
      <c r="J44" s="62"/>
      <c r="K44" s="62"/>
      <c r="L44" s="62"/>
      <c r="M44" s="62"/>
      <c r="N44" s="62"/>
      <c r="O44" s="62"/>
    </row>
    <row r="45" spans="1:15" ht="15" customHeight="1">
      <c r="A45" s="88" t="s">
        <v>1282</v>
      </c>
    </row>
    <row r="46" spans="1:15" ht="15" customHeight="1">
      <c r="A46" s="1336" t="s">
        <v>242</v>
      </c>
      <c r="B46" s="63" t="s">
        <v>101</v>
      </c>
      <c r="C46" s="1326"/>
      <c r="D46" s="1327"/>
      <c r="E46" s="1328"/>
      <c r="F46" s="1329" t="s">
        <v>107</v>
      </c>
      <c r="G46" s="1330"/>
      <c r="H46" s="101"/>
      <c r="I46" s="1330"/>
      <c r="J46" s="101"/>
      <c r="K46" s="1330"/>
      <c r="L46" s="101"/>
      <c r="M46" s="102"/>
    </row>
    <row r="47" spans="1:15" ht="15" customHeight="1">
      <c r="A47" s="1337"/>
      <c r="B47" s="106" t="s">
        <v>108</v>
      </c>
      <c r="C47" s="1314"/>
      <c r="D47" s="1315"/>
      <c r="E47" s="1316"/>
      <c r="F47" s="1329"/>
      <c r="G47" s="1331"/>
      <c r="H47" s="103" t="s">
        <v>109</v>
      </c>
      <c r="I47" s="1331"/>
      <c r="J47" s="103" t="s">
        <v>110</v>
      </c>
      <c r="K47" s="1331"/>
      <c r="L47" s="104" t="s">
        <v>111</v>
      </c>
      <c r="M47" s="105"/>
    </row>
    <row r="48" spans="1:15" ht="15" customHeight="1">
      <c r="A48" s="1337"/>
      <c r="B48" s="1309" t="s">
        <v>112</v>
      </c>
      <c r="C48" s="65" t="s">
        <v>236</v>
      </c>
      <c r="D48" s="89"/>
      <c r="E48" s="67" t="s">
        <v>103</v>
      </c>
      <c r="F48" s="89"/>
      <c r="G48" s="66" t="s">
        <v>237</v>
      </c>
      <c r="H48" s="66"/>
      <c r="I48" s="66"/>
      <c r="J48" s="66"/>
      <c r="K48" s="66"/>
      <c r="L48" s="66"/>
      <c r="M48" s="68"/>
    </row>
    <row r="49" spans="1:13" ht="15" customHeight="1">
      <c r="A49" s="1337"/>
      <c r="B49" s="1310"/>
      <c r="C49" s="91"/>
      <c r="D49" s="70"/>
      <c r="E49" s="90"/>
      <c r="F49" s="71"/>
      <c r="G49" s="1312"/>
      <c r="H49" s="1312"/>
      <c r="I49" s="1312"/>
      <c r="J49" s="1312"/>
      <c r="K49" s="1312"/>
      <c r="L49" s="1312"/>
      <c r="M49" s="1313"/>
    </row>
    <row r="50" spans="1:13" ht="15" customHeight="1">
      <c r="A50" s="1337"/>
      <c r="B50" s="1311"/>
      <c r="C50" s="1314"/>
      <c r="D50" s="1315"/>
      <c r="E50" s="1315"/>
      <c r="F50" s="1315"/>
      <c r="G50" s="1315"/>
      <c r="H50" s="1315"/>
      <c r="I50" s="1315"/>
      <c r="J50" s="1315"/>
      <c r="K50" s="1315"/>
      <c r="L50" s="1315"/>
      <c r="M50" s="1316"/>
    </row>
    <row r="51" spans="1:13" ht="15" customHeight="1">
      <c r="A51" s="1337"/>
      <c r="B51" s="69" t="s">
        <v>101</v>
      </c>
      <c r="C51" s="1326"/>
      <c r="D51" s="1327"/>
      <c r="E51" s="1328"/>
      <c r="F51" s="1329" t="s">
        <v>107</v>
      </c>
      <c r="G51" s="1330"/>
      <c r="H51" s="101"/>
      <c r="I51" s="1330"/>
      <c r="J51" s="101"/>
      <c r="K51" s="1330"/>
      <c r="L51" s="101"/>
      <c r="M51" s="102"/>
    </row>
    <row r="52" spans="1:13" ht="15" customHeight="1">
      <c r="A52" s="1337"/>
      <c r="B52" s="74" t="s">
        <v>108</v>
      </c>
      <c r="C52" s="1314"/>
      <c r="D52" s="1315"/>
      <c r="E52" s="1316"/>
      <c r="F52" s="1329"/>
      <c r="G52" s="1331"/>
      <c r="H52" s="103" t="s">
        <v>109</v>
      </c>
      <c r="I52" s="1331"/>
      <c r="J52" s="103" t="s">
        <v>110</v>
      </c>
      <c r="K52" s="1331"/>
      <c r="L52" s="104" t="s">
        <v>111</v>
      </c>
      <c r="M52" s="105"/>
    </row>
    <row r="53" spans="1:13" ht="15" customHeight="1">
      <c r="A53" s="1337"/>
      <c r="B53" s="1309" t="s">
        <v>112</v>
      </c>
      <c r="C53" s="65" t="s">
        <v>236</v>
      </c>
      <c r="D53" s="89"/>
      <c r="E53" s="67" t="s">
        <v>103</v>
      </c>
      <c r="F53" s="89"/>
      <c r="G53" s="66" t="s">
        <v>237</v>
      </c>
      <c r="H53" s="66"/>
      <c r="I53" s="66"/>
      <c r="J53" s="66"/>
      <c r="K53" s="66"/>
      <c r="L53" s="66"/>
      <c r="M53" s="68"/>
    </row>
    <row r="54" spans="1:13" ht="15" customHeight="1">
      <c r="A54" s="1337"/>
      <c r="B54" s="1310"/>
      <c r="C54" s="91"/>
      <c r="D54" s="70"/>
      <c r="E54" s="90"/>
      <c r="F54" s="71"/>
      <c r="G54" s="1312"/>
      <c r="H54" s="1312"/>
      <c r="I54" s="1312"/>
      <c r="J54" s="1312"/>
      <c r="K54" s="1312"/>
      <c r="L54" s="1312"/>
      <c r="M54" s="1313"/>
    </row>
    <row r="55" spans="1:13" ht="15" customHeight="1">
      <c r="A55" s="1337"/>
      <c r="B55" s="1311"/>
      <c r="C55" s="1314"/>
      <c r="D55" s="1315"/>
      <c r="E55" s="1315"/>
      <c r="F55" s="1315"/>
      <c r="G55" s="1315"/>
      <c r="H55" s="1315"/>
      <c r="I55" s="1315"/>
      <c r="J55" s="1315"/>
      <c r="K55" s="1315"/>
      <c r="L55" s="1315"/>
      <c r="M55" s="1316"/>
    </row>
    <row r="56" spans="1:13" ht="15" customHeight="1">
      <c r="A56" s="1337"/>
      <c r="B56" s="69" t="s">
        <v>101</v>
      </c>
      <c r="C56" s="1326"/>
      <c r="D56" s="1327"/>
      <c r="E56" s="1328"/>
      <c r="F56" s="1329" t="s">
        <v>107</v>
      </c>
      <c r="G56" s="1330"/>
      <c r="H56" s="101"/>
      <c r="I56" s="1330"/>
      <c r="J56" s="101"/>
      <c r="K56" s="1330"/>
      <c r="L56" s="101"/>
      <c r="M56" s="102"/>
    </row>
    <row r="57" spans="1:13" ht="15" customHeight="1">
      <c r="A57" s="1337"/>
      <c r="B57" s="74" t="s">
        <v>108</v>
      </c>
      <c r="C57" s="1314"/>
      <c r="D57" s="1315"/>
      <c r="E57" s="1316"/>
      <c r="F57" s="1329"/>
      <c r="G57" s="1331"/>
      <c r="H57" s="103" t="s">
        <v>109</v>
      </c>
      <c r="I57" s="1331"/>
      <c r="J57" s="103" t="s">
        <v>110</v>
      </c>
      <c r="K57" s="1331"/>
      <c r="L57" s="104" t="s">
        <v>111</v>
      </c>
      <c r="M57" s="105"/>
    </row>
    <row r="58" spans="1:13" ht="15" customHeight="1">
      <c r="A58" s="1337"/>
      <c r="B58" s="1309" t="s">
        <v>112</v>
      </c>
      <c r="C58" s="65" t="s">
        <v>236</v>
      </c>
      <c r="D58" s="89"/>
      <c r="E58" s="67" t="s">
        <v>103</v>
      </c>
      <c r="F58" s="89"/>
      <c r="G58" s="66" t="s">
        <v>237</v>
      </c>
      <c r="H58" s="66"/>
      <c r="I58" s="66"/>
      <c r="J58" s="66"/>
      <c r="K58" s="66"/>
      <c r="L58" s="66"/>
      <c r="M58" s="68"/>
    </row>
    <row r="59" spans="1:13" ht="15" customHeight="1">
      <c r="A59" s="1337"/>
      <c r="B59" s="1310"/>
      <c r="C59" s="91"/>
      <c r="D59" s="70"/>
      <c r="E59" s="90"/>
      <c r="F59" s="71"/>
      <c r="G59" s="1312"/>
      <c r="H59" s="1312"/>
      <c r="I59" s="1312"/>
      <c r="J59" s="1312"/>
      <c r="K59" s="1312"/>
      <c r="L59" s="1312"/>
      <c r="M59" s="1313"/>
    </row>
    <row r="60" spans="1:13" ht="15" customHeight="1">
      <c r="A60" s="1337"/>
      <c r="B60" s="1311"/>
      <c r="C60" s="1314"/>
      <c r="D60" s="1315"/>
      <c r="E60" s="1315"/>
      <c r="F60" s="1315"/>
      <c r="G60" s="1315"/>
      <c r="H60" s="1315"/>
      <c r="I60" s="1315"/>
      <c r="J60" s="1315"/>
      <c r="K60" s="1315"/>
      <c r="L60" s="1315"/>
      <c r="M60" s="1316"/>
    </row>
    <row r="61" spans="1:13" ht="15" customHeight="1">
      <c r="A61" s="1337"/>
      <c r="B61" s="69" t="s">
        <v>101</v>
      </c>
      <c r="C61" s="1326"/>
      <c r="D61" s="1327"/>
      <c r="E61" s="1328"/>
      <c r="F61" s="1329" t="s">
        <v>107</v>
      </c>
      <c r="G61" s="1330"/>
      <c r="H61" s="101"/>
      <c r="I61" s="1330"/>
      <c r="J61" s="101"/>
      <c r="K61" s="1330"/>
      <c r="L61" s="101"/>
      <c r="M61" s="102"/>
    </row>
    <row r="62" spans="1:13" ht="15" customHeight="1">
      <c r="A62" s="1337"/>
      <c r="B62" s="74" t="s">
        <v>108</v>
      </c>
      <c r="C62" s="1314"/>
      <c r="D62" s="1315"/>
      <c r="E62" s="1316"/>
      <c r="F62" s="1329"/>
      <c r="G62" s="1331"/>
      <c r="H62" s="103" t="s">
        <v>109</v>
      </c>
      <c r="I62" s="1331"/>
      <c r="J62" s="103" t="s">
        <v>110</v>
      </c>
      <c r="K62" s="1331"/>
      <c r="L62" s="104" t="s">
        <v>111</v>
      </c>
      <c r="M62" s="105"/>
    </row>
    <row r="63" spans="1:13" ht="15" customHeight="1">
      <c r="A63" s="1337"/>
      <c r="B63" s="1309" t="s">
        <v>112</v>
      </c>
      <c r="C63" s="65" t="s">
        <v>236</v>
      </c>
      <c r="D63" s="89"/>
      <c r="E63" s="67" t="s">
        <v>103</v>
      </c>
      <c r="F63" s="89"/>
      <c r="G63" s="66" t="s">
        <v>237</v>
      </c>
      <c r="H63" s="66"/>
      <c r="I63" s="66"/>
      <c r="J63" s="66"/>
      <c r="K63" s="66"/>
      <c r="L63" s="66"/>
      <c r="M63" s="68"/>
    </row>
    <row r="64" spans="1:13" ht="15" customHeight="1">
      <c r="A64" s="1337"/>
      <c r="B64" s="1310"/>
      <c r="C64" s="91"/>
      <c r="D64" s="70"/>
      <c r="E64" s="90"/>
      <c r="F64" s="71"/>
      <c r="G64" s="1312"/>
      <c r="H64" s="1312"/>
      <c r="I64" s="1312"/>
      <c r="J64" s="1312"/>
      <c r="K64" s="1312"/>
      <c r="L64" s="1312"/>
      <c r="M64" s="1313"/>
    </row>
    <row r="65" spans="1:13" ht="15" customHeight="1">
      <c r="A65" s="1337"/>
      <c r="B65" s="1311"/>
      <c r="C65" s="1314"/>
      <c r="D65" s="1315"/>
      <c r="E65" s="1315"/>
      <c r="F65" s="1315"/>
      <c r="G65" s="1315"/>
      <c r="H65" s="1315"/>
      <c r="I65" s="1315"/>
      <c r="J65" s="1315"/>
      <c r="K65" s="1315"/>
      <c r="L65" s="1315"/>
      <c r="M65" s="1316"/>
    </row>
    <row r="66" spans="1:13" ht="15" customHeight="1">
      <c r="A66" s="1337"/>
      <c r="B66" s="69" t="s">
        <v>101</v>
      </c>
      <c r="C66" s="1326"/>
      <c r="D66" s="1327"/>
      <c r="E66" s="1328"/>
      <c r="F66" s="1329" t="s">
        <v>107</v>
      </c>
      <c r="G66" s="1330"/>
      <c r="H66" s="101"/>
      <c r="I66" s="1330"/>
      <c r="J66" s="101"/>
      <c r="K66" s="1330"/>
      <c r="L66" s="101"/>
      <c r="M66" s="102"/>
    </row>
    <row r="67" spans="1:13" ht="15" customHeight="1">
      <c r="A67" s="1337"/>
      <c r="B67" s="74" t="s">
        <v>108</v>
      </c>
      <c r="C67" s="1314"/>
      <c r="D67" s="1315"/>
      <c r="E67" s="1316"/>
      <c r="F67" s="1329"/>
      <c r="G67" s="1331"/>
      <c r="H67" s="103" t="s">
        <v>109</v>
      </c>
      <c r="I67" s="1331"/>
      <c r="J67" s="103" t="s">
        <v>110</v>
      </c>
      <c r="K67" s="1331"/>
      <c r="L67" s="104" t="s">
        <v>111</v>
      </c>
      <c r="M67" s="105"/>
    </row>
    <row r="68" spans="1:13" ht="15" customHeight="1">
      <c r="A68" s="1337"/>
      <c r="B68" s="1309" t="s">
        <v>112</v>
      </c>
      <c r="C68" s="65" t="s">
        <v>236</v>
      </c>
      <c r="D68" s="89"/>
      <c r="E68" s="67" t="s">
        <v>103</v>
      </c>
      <c r="F68" s="89"/>
      <c r="G68" s="66" t="s">
        <v>237</v>
      </c>
      <c r="H68" s="66"/>
      <c r="I68" s="66"/>
      <c r="J68" s="66"/>
      <c r="K68" s="66"/>
      <c r="L68" s="66"/>
      <c r="M68" s="68"/>
    </row>
    <row r="69" spans="1:13" ht="15" customHeight="1">
      <c r="A69" s="1337"/>
      <c r="B69" s="1310"/>
      <c r="C69" s="91"/>
      <c r="D69" s="70"/>
      <c r="E69" s="90"/>
      <c r="F69" s="71"/>
      <c r="G69" s="1312"/>
      <c r="H69" s="1312"/>
      <c r="I69" s="1312"/>
      <c r="J69" s="1312"/>
      <c r="K69" s="1312"/>
      <c r="L69" s="1312"/>
      <c r="M69" s="1313"/>
    </row>
    <row r="70" spans="1:13" ht="15" customHeight="1">
      <c r="A70" s="1337"/>
      <c r="B70" s="1311"/>
      <c r="C70" s="1314"/>
      <c r="D70" s="1315"/>
      <c r="E70" s="1315"/>
      <c r="F70" s="1315"/>
      <c r="G70" s="1315"/>
      <c r="H70" s="1315"/>
      <c r="I70" s="1315"/>
      <c r="J70" s="1315"/>
      <c r="K70" s="1315"/>
      <c r="L70" s="1315"/>
      <c r="M70" s="1316"/>
    </row>
    <row r="71" spans="1:13" ht="15" customHeight="1">
      <c r="A71" s="1337"/>
      <c r="B71" s="69" t="s">
        <v>101</v>
      </c>
      <c r="C71" s="1326"/>
      <c r="D71" s="1327"/>
      <c r="E71" s="1328"/>
      <c r="F71" s="1329" t="s">
        <v>107</v>
      </c>
      <c r="G71" s="1330"/>
      <c r="H71" s="101"/>
      <c r="I71" s="1330"/>
      <c r="J71" s="101"/>
      <c r="K71" s="1330"/>
      <c r="L71" s="101"/>
      <c r="M71" s="102"/>
    </row>
    <row r="72" spans="1:13" ht="15" customHeight="1">
      <c r="A72" s="1337"/>
      <c r="B72" s="74" t="s">
        <v>108</v>
      </c>
      <c r="C72" s="1314"/>
      <c r="D72" s="1315"/>
      <c r="E72" s="1316"/>
      <c r="F72" s="1329"/>
      <c r="G72" s="1331"/>
      <c r="H72" s="103" t="s">
        <v>109</v>
      </c>
      <c r="I72" s="1331"/>
      <c r="J72" s="103" t="s">
        <v>110</v>
      </c>
      <c r="K72" s="1331"/>
      <c r="L72" s="104" t="s">
        <v>111</v>
      </c>
      <c r="M72" s="105"/>
    </row>
    <row r="73" spans="1:13" ht="15" customHeight="1">
      <c r="A73" s="1337"/>
      <c r="B73" s="1309" t="s">
        <v>112</v>
      </c>
      <c r="C73" s="65" t="s">
        <v>236</v>
      </c>
      <c r="D73" s="89"/>
      <c r="E73" s="67" t="s">
        <v>103</v>
      </c>
      <c r="F73" s="89"/>
      <c r="G73" s="66" t="s">
        <v>237</v>
      </c>
      <c r="H73" s="66"/>
      <c r="I73" s="66"/>
      <c r="J73" s="66"/>
      <c r="K73" s="66"/>
      <c r="L73" s="66"/>
      <c r="M73" s="68"/>
    </row>
    <row r="74" spans="1:13" ht="15" customHeight="1">
      <c r="A74" s="1337"/>
      <c r="B74" s="1310"/>
      <c r="C74" s="91"/>
      <c r="D74" s="70"/>
      <c r="E74" s="90"/>
      <c r="F74" s="71"/>
      <c r="G74" s="1312"/>
      <c r="H74" s="1312"/>
      <c r="I74" s="1312"/>
      <c r="J74" s="1312"/>
      <c r="K74" s="1312"/>
      <c r="L74" s="1312"/>
      <c r="M74" s="1313"/>
    </row>
    <row r="75" spans="1:13" ht="15" customHeight="1">
      <c r="A75" s="1338"/>
      <c r="B75" s="1311"/>
      <c r="C75" s="1314"/>
      <c r="D75" s="1315"/>
      <c r="E75" s="1315"/>
      <c r="F75" s="1315"/>
      <c r="G75" s="1315"/>
      <c r="H75" s="1315"/>
      <c r="I75" s="1315"/>
      <c r="J75" s="1315"/>
      <c r="K75" s="1315"/>
      <c r="L75" s="1315"/>
      <c r="M75" s="1316"/>
    </row>
    <row r="76" spans="1:13" ht="5.0999999999999996" customHeight="1"/>
  </sheetData>
  <mergeCells count="125">
    <mergeCell ref="G10:M11"/>
    <mergeCell ref="G18:M19"/>
    <mergeCell ref="A3:A9"/>
    <mergeCell ref="C3:M3"/>
    <mergeCell ref="C4:M4"/>
    <mergeCell ref="B5:B7"/>
    <mergeCell ref="C7:M7"/>
    <mergeCell ref="B12:B14"/>
    <mergeCell ref="C14:M14"/>
    <mergeCell ref="B15:C17"/>
    <mergeCell ref="D15:E15"/>
    <mergeCell ref="F15:M15"/>
    <mergeCell ref="D16:E17"/>
    <mergeCell ref="C9:M9"/>
    <mergeCell ref="C8:M8"/>
    <mergeCell ref="C6:M6"/>
    <mergeCell ref="C13:M13"/>
    <mergeCell ref="F16:M16"/>
    <mergeCell ref="F17:M17"/>
    <mergeCell ref="A10:A17"/>
    <mergeCell ref="C10:E10"/>
    <mergeCell ref="F10:F11"/>
    <mergeCell ref="C11:E11"/>
    <mergeCell ref="A23:G23"/>
    <mergeCell ref="H23:M23"/>
    <mergeCell ref="A24:M24"/>
    <mergeCell ref="A25:B26"/>
    <mergeCell ref="C25:D25"/>
    <mergeCell ref="E25:F25"/>
    <mergeCell ref="A18:A22"/>
    <mergeCell ref="C18:E18"/>
    <mergeCell ref="F18:F19"/>
    <mergeCell ref="C19:E19"/>
    <mergeCell ref="B20:B22"/>
    <mergeCell ref="C22:M22"/>
    <mergeCell ref="C21:M21"/>
    <mergeCell ref="A31:M31"/>
    <mergeCell ref="A32:B34"/>
    <mergeCell ref="H32:I32"/>
    <mergeCell ref="J32:K32"/>
    <mergeCell ref="L32:M32"/>
    <mergeCell ref="H33:I33"/>
    <mergeCell ref="A27:B27"/>
    <mergeCell ref="A28:B28"/>
    <mergeCell ref="C29:D29"/>
    <mergeCell ref="E29:F29"/>
    <mergeCell ref="C30:D30"/>
    <mergeCell ref="E30:F30"/>
    <mergeCell ref="J33:K33"/>
    <mergeCell ref="L33:M33"/>
    <mergeCell ref="C34:E34"/>
    <mergeCell ref="F34:M34"/>
    <mergeCell ref="A35:B37"/>
    <mergeCell ref="H35:I35"/>
    <mergeCell ref="J35:K35"/>
    <mergeCell ref="L35:M35"/>
    <mergeCell ref="H36:I36"/>
    <mergeCell ref="J36:K36"/>
    <mergeCell ref="A42:M42"/>
    <mergeCell ref="A38:B38"/>
    <mergeCell ref="C38:M38"/>
    <mergeCell ref="A39:B39"/>
    <mergeCell ref="C39:M39"/>
    <mergeCell ref="A40:B40"/>
    <mergeCell ref="C40:M40"/>
    <mergeCell ref="L36:M36"/>
    <mergeCell ref="H37:I37"/>
    <mergeCell ref="J37:K37"/>
    <mergeCell ref="L37:M37"/>
    <mergeCell ref="C50:M50"/>
    <mergeCell ref="C51:E51"/>
    <mergeCell ref="F51:F52"/>
    <mergeCell ref="G51:G52"/>
    <mergeCell ref="I51:I52"/>
    <mergeCell ref="K51:K52"/>
    <mergeCell ref="C52:E52"/>
    <mergeCell ref="A43:M43"/>
    <mergeCell ref="A46:A75"/>
    <mergeCell ref="C46:E46"/>
    <mergeCell ref="F46:F47"/>
    <mergeCell ref="G46:G47"/>
    <mergeCell ref="I46:I47"/>
    <mergeCell ref="K46:K47"/>
    <mergeCell ref="C47:E47"/>
    <mergeCell ref="B48:B50"/>
    <mergeCell ref="G49:M49"/>
    <mergeCell ref="B53:B55"/>
    <mergeCell ref="G54:M54"/>
    <mergeCell ref="C55:M55"/>
    <mergeCell ref="C56:E56"/>
    <mergeCell ref="F56:F57"/>
    <mergeCell ref="G56:G57"/>
    <mergeCell ref="I56:I57"/>
    <mergeCell ref="K56:K57"/>
    <mergeCell ref="C57:E57"/>
    <mergeCell ref="B58:B60"/>
    <mergeCell ref="G59:M59"/>
    <mergeCell ref="C60:M60"/>
    <mergeCell ref="C61:E61"/>
    <mergeCell ref="F61:F62"/>
    <mergeCell ref="G61:G62"/>
    <mergeCell ref="I61:I62"/>
    <mergeCell ref="K61:K62"/>
    <mergeCell ref="C62:E62"/>
    <mergeCell ref="B63:B65"/>
    <mergeCell ref="G64:M64"/>
    <mergeCell ref="C65:M65"/>
    <mergeCell ref="C66:E66"/>
    <mergeCell ref="F66:F67"/>
    <mergeCell ref="G66:G67"/>
    <mergeCell ref="I66:I67"/>
    <mergeCell ref="K66:K67"/>
    <mergeCell ref="C67:E67"/>
    <mergeCell ref="B73:B75"/>
    <mergeCell ref="G74:M74"/>
    <mergeCell ref="C75:M75"/>
    <mergeCell ref="B68:B70"/>
    <mergeCell ref="G69:M69"/>
    <mergeCell ref="C70:M70"/>
    <mergeCell ref="C71:E71"/>
    <mergeCell ref="F71:F72"/>
    <mergeCell ref="G71:G72"/>
    <mergeCell ref="I71:I72"/>
    <mergeCell ref="K71:K72"/>
    <mergeCell ref="C72:E72"/>
  </mergeCells>
  <phoneticPr fontId="4"/>
  <dataValidations count="6">
    <dataValidation type="list" allowBlank="1" showInputMessage="1" showErrorMessage="1" sqref="C33:M33" xr:uid="{00000000-0002-0000-0900-000000000000}">
      <formula1>"○"</formula1>
    </dataValidation>
    <dataValidation type="whole" imeMode="disabled" operator="greaterThanOrEqual" allowBlank="1" showInputMessage="1" showErrorMessage="1" sqref="G71:G72 I71:I72 K71:K72 I66:I67 K66:K67 G10:G11 G46:G47 I46:I47 K46:K47 G51:G52 I51:I52 K51:K52 G56:G57 I56:I57 K56:K57 G61:G62 I61:I62 K61:K62 G66:G67" xr:uid="{00000000-0002-0000-0900-000001000000}">
      <formula1>0</formula1>
    </dataValidation>
    <dataValidation imeMode="disabled" allowBlank="1" showInputMessage="1" showErrorMessage="1" sqref="D5 F5 D12 F12" xr:uid="{00000000-0002-0000-0900-000002000000}"/>
    <dataValidation imeMode="fullKatakana" allowBlank="1" showInputMessage="1" showErrorMessage="1" sqref="C71:E71 C10:E10 C3:M3 C46:E46 C51:E51 C56:E56 C61:E61 C66:E66 C18:E18" xr:uid="{00000000-0002-0000-0900-000003000000}"/>
    <dataValidation type="list" allowBlank="1" showInputMessage="1" showErrorMessage="1" sqref="F69 F74 F59 F64 F49 F54" xr:uid="{00000000-0002-0000-0900-000004000000}">
      <formula1>"市,郡,区"</formula1>
    </dataValidation>
    <dataValidation type="list" allowBlank="1" showInputMessage="1" showErrorMessage="1" sqref="D69 D74 D59 D64 D49 D54" xr:uid="{00000000-0002-0000-0900-000005000000}">
      <formula1>"都,道,府,県"</formula1>
    </dataValidation>
  </dataValidations>
  <printOptions horizontalCentered="1"/>
  <pageMargins left="0.31496062992125984" right="0.31496062992125984" top="0.35433070866141736" bottom="0.35433070866141736" header="0.11811023622047245" footer="0.11811023622047245"/>
  <pageSetup paperSize="9" fitToHeight="2" orientation="portrait" r:id="rId1"/>
  <headerFooter>
    <oddHeader>&amp;R&amp;"BIZ UDPゴシック,標準"&amp;A</oddHeader>
    <oddFooter>&amp;RR8.4月版</oddFooter>
  </headerFooter>
  <rowBreaks count="1" manualBreakCount="1">
    <brk id="43"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X67"/>
  <sheetViews>
    <sheetView topLeftCell="G1" workbookViewId="0">
      <selection activeCell="A18" sqref="A18"/>
    </sheetView>
  </sheetViews>
  <sheetFormatPr defaultColWidth="8.75" defaultRowHeight="13.5"/>
  <cols>
    <col min="1" max="1" width="28.25" style="395" customWidth="1"/>
    <col min="2" max="19" width="8.75" style="395"/>
    <col min="20" max="21" width="8.375" style="395" customWidth="1"/>
    <col min="22" max="16384" width="8.75" style="395"/>
  </cols>
  <sheetData>
    <row r="1" spans="1:24" ht="37.5" customHeight="1">
      <c r="A1" s="394" t="s">
        <v>305</v>
      </c>
    </row>
    <row r="2" spans="1:24" ht="37.5" customHeight="1">
      <c r="A2" s="394" t="s">
        <v>1271</v>
      </c>
    </row>
    <row r="3" spans="1:24" ht="16.149999999999999" customHeight="1" thickBot="1">
      <c r="A3" s="396"/>
    </row>
    <row r="4" spans="1:24" s="399" customFormat="1" ht="141" customHeight="1" thickBot="1">
      <c r="A4" s="397"/>
      <c r="B4" s="685" t="s">
        <v>1469</v>
      </c>
      <c r="C4" s="685" t="s">
        <v>1468</v>
      </c>
      <c r="D4" s="685" t="s">
        <v>306</v>
      </c>
      <c r="E4" s="685" t="s">
        <v>307</v>
      </c>
      <c r="F4" s="685" t="s">
        <v>308</v>
      </c>
      <c r="G4" s="685" t="s">
        <v>1549</v>
      </c>
      <c r="H4" s="685" t="s">
        <v>309</v>
      </c>
      <c r="I4" s="685" t="s">
        <v>310</v>
      </c>
      <c r="J4" s="685" t="s">
        <v>1550</v>
      </c>
      <c r="K4" s="685" t="s">
        <v>311</v>
      </c>
      <c r="L4" s="685" t="s">
        <v>312</v>
      </c>
      <c r="M4" s="685" t="s">
        <v>313</v>
      </c>
      <c r="N4" s="685" t="s">
        <v>314</v>
      </c>
      <c r="O4" s="685" t="s">
        <v>315</v>
      </c>
      <c r="P4" s="685" t="s">
        <v>316</v>
      </c>
      <c r="Q4" s="687" t="s">
        <v>317</v>
      </c>
      <c r="R4" s="685" t="s">
        <v>318</v>
      </c>
      <c r="S4" s="685" t="s">
        <v>319</v>
      </c>
      <c r="T4" s="685" t="s">
        <v>320</v>
      </c>
      <c r="U4" s="686" t="s">
        <v>321</v>
      </c>
      <c r="V4" s="400" t="s">
        <v>1470</v>
      </c>
      <c r="W4" s="401" t="s">
        <v>1471</v>
      </c>
      <c r="X4" s="398" t="s">
        <v>322</v>
      </c>
    </row>
    <row r="5" spans="1:24" s="399" customFormat="1" ht="29.45" customHeight="1">
      <c r="A5" s="428" t="s">
        <v>323</v>
      </c>
      <c r="B5" s="429" t="s">
        <v>324</v>
      </c>
      <c r="C5" s="429"/>
      <c r="D5" s="429"/>
      <c r="E5" s="429"/>
      <c r="F5" s="429"/>
      <c r="G5" s="429"/>
      <c r="H5" s="429"/>
      <c r="I5" s="429"/>
      <c r="J5" s="429"/>
      <c r="K5" s="429"/>
      <c r="L5" s="429"/>
      <c r="M5" s="429"/>
      <c r="N5" s="429"/>
      <c r="O5" s="429"/>
      <c r="P5" s="429"/>
      <c r="Q5" s="430"/>
      <c r="R5" s="429"/>
      <c r="S5" s="429"/>
      <c r="T5" s="429"/>
      <c r="U5" s="429"/>
      <c r="V5" s="429"/>
      <c r="W5" s="429"/>
      <c r="X5" s="688"/>
    </row>
    <row r="6" spans="1:24" s="399" customFormat="1" ht="29.45" customHeight="1">
      <c r="A6" s="431" t="s">
        <v>325</v>
      </c>
      <c r="B6" s="432"/>
      <c r="C6" s="433" t="s">
        <v>326</v>
      </c>
      <c r="D6" s="432"/>
      <c r="E6" s="432"/>
      <c r="F6" s="432"/>
      <c r="G6" s="432"/>
      <c r="H6" s="432"/>
      <c r="I6" s="432"/>
      <c r="J6" s="432"/>
      <c r="K6" s="432"/>
      <c r="L6" s="432"/>
      <c r="M6" s="432"/>
      <c r="N6" s="432"/>
      <c r="O6" s="432"/>
      <c r="P6" s="432"/>
      <c r="Q6" s="432"/>
      <c r="R6" s="432"/>
      <c r="S6" s="432"/>
      <c r="T6" s="432"/>
      <c r="U6" s="432"/>
      <c r="V6" s="433" t="s">
        <v>324</v>
      </c>
      <c r="W6" s="433" t="s">
        <v>324</v>
      </c>
      <c r="X6" s="689"/>
    </row>
    <row r="7" spans="1:24" s="399" customFormat="1" ht="29.45" customHeight="1">
      <c r="A7" s="428" t="s">
        <v>327</v>
      </c>
      <c r="B7" s="434"/>
      <c r="C7" s="434"/>
      <c r="D7" s="435" t="s">
        <v>326</v>
      </c>
      <c r="E7" s="434"/>
      <c r="F7" s="434"/>
      <c r="G7" s="434"/>
      <c r="H7" s="434"/>
      <c r="I7" s="434"/>
      <c r="J7" s="434"/>
      <c r="K7" s="434"/>
      <c r="L7" s="434"/>
      <c r="M7" s="434"/>
      <c r="N7" s="434"/>
      <c r="O7" s="434"/>
      <c r="P7" s="434"/>
      <c r="Q7" s="434"/>
      <c r="R7" s="434"/>
      <c r="S7" s="434"/>
      <c r="T7" s="434"/>
      <c r="U7" s="434"/>
      <c r="V7" s="435" t="s">
        <v>324</v>
      </c>
      <c r="W7" s="435" t="s">
        <v>324</v>
      </c>
      <c r="X7" s="690"/>
    </row>
    <row r="8" spans="1:24" s="399" customFormat="1" ht="29.45" customHeight="1">
      <c r="A8" s="431" t="s">
        <v>328</v>
      </c>
      <c r="B8" s="432"/>
      <c r="C8" s="432"/>
      <c r="D8" s="432"/>
      <c r="E8" s="433" t="s">
        <v>326</v>
      </c>
      <c r="F8" s="432"/>
      <c r="G8" s="432"/>
      <c r="H8" s="432"/>
      <c r="I8" s="432"/>
      <c r="J8" s="432"/>
      <c r="K8" s="432"/>
      <c r="L8" s="432"/>
      <c r="M8" s="432"/>
      <c r="N8" s="432"/>
      <c r="O8" s="432"/>
      <c r="P8" s="432"/>
      <c r="Q8" s="432"/>
      <c r="R8" s="432"/>
      <c r="S8" s="432"/>
      <c r="T8" s="432"/>
      <c r="U8" s="432"/>
      <c r="V8" s="433" t="s">
        <v>324</v>
      </c>
      <c r="W8" s="433" t="s">
        <v>324</v>
      </c>
      <c r="X8" s="689"/>
    </row>
    <row r="9" spans="1:24" s="399" customFormat="1" ht="29.45" customHeight="1">
      <c r="A9" s="428" t="s">
        <v>329</v>
      </c>
      <c r="B9" s="434"/>
      <c r="C9" s="434"/>
      <c r="D9" s="434"/>
      <c r="E9" s="434"/>
      <c r="F9" s="435" t="s">
        <v>326</v>
      </c>
      <c r="G9" s="434"/>
      <c r="H9" s="434"/>
      <c r="I9" s="434"/>
      <c r="J9" s="434"/>
      <c r="K9" s="434"/>
      <c r="L9" s="434"/>
      <c r="M9" s="434"/>
      <c r="N9" s="434"/>
      <c r="O9" s="434"/>
      <c r="P9" s="434"/>
      <c r="Q9" s="434"/>
      <c r="R9" s="434"/>
      <c r="S9" s="434"/>
      <c r="T9" s="434"/>
      <c r="U9" s="434"/>
      <c r="V9" s="435" t="s">
        <v>324</v>
      </c>
      <c r="W9" s="434"/>
      <c r="X9" s="690"/>
    </row>
    <row r="10" spans="1:24" ht="29.45" customHeight="1">
      <c r="A10" s="436" t="s">
        <v>330</v>
      </c>
      <c r="B10" s="433"/>
      <c r="C10" s="433"/>
      <c r="D10" s="433"/>
      <c r="E10" s="433"/>
      <c r="F10" s="433"/>
      <c r="G10" s="433" t="s">
        <v>326</v>
      </c>
      <c r="H10" s="433"/>
      <c r="I10" s="433"/>
      <c r="J10" s="433"/>
      <c r="K10" s="433"/>
      <c r="L10" s="433"/>
      <c r="M10" s="433"/>
      <c r="N10" s="433"/>
      <c r="O10" s="433"/>
      <c r="P10" s="433"/>
      <c r="Q10" s="433"/>
      <c r="R10" s="433"/>
      <c r="S10" s="433"/>
      <c r="T10" s="433"/>
      <c r="U10" s="433"/>
      <c r="V10" s="433" t="s">
        <v>324</v>
      </c>
      <c r="W10" s="433" t="s">
        <v>324</v>
      </c>
      <c r="X10" s="691"/>
    </row>
    <row r="11" spans="1:24" ht="29.45" customHeight="1">
      <c r="A11" s="437" t="s">
        <v>331</v>
      </c>
      <c r="B11" s="435"/>
      <c r="C11" s="435"/>
      <c r="D11" s="435"/>
      <c r="E11" s="435"/>
      <c r="F11" s="435"/>
      <c r="G11" s="435" t="s">
        <v>326</v>
      </c>
      <c r="H11" s="435"/>
      <c r="I11" s="435"/>
      <c r="J11" s="435"/>
      <c r="K11" s="435"/>
      <c r="L11" s="435"/>
      <c r="M11" s="435"/>
      <c r="N11" s="435"/>
      <c r="O11" s="435"/>
      <c r="P11" s="435"/>
      <c r="Q11" s="435"/>
      <c r="R11" s="435"/>
      <c r="S11" s="435"/>
      <c r="T11" s="435"/>
      <c r="U11" s="435"/>
      <c r="V11" s="435" t="s">
        <v>324</v>
      </c>
      <c r="W11" s="435" t="s">
        <v>324</v>
      </c>
      <c r="X11" s="692"/>
    </row>
    <row r="12" spans="1:24" ht="29.45" customHeight="1">
      <c r="A12" s="438" t="s">
        <v>332</v>
      </c>
      <c r="B12" s="433"/>
      <c r="C12" s="433"/>
      <c r="D12" s="433"/>
      <c r="E12" s="433"/>
      <c r="F12" s="433"/>
      <c r="G12" s="433" t="s">
        <v>326</v>
      </c>
      <c r="H12" s="433"/>
      <c r="I12" s="433"/>
      <c r="J12" s="433"/>
      <c r="K12" s="433"/>
      <c r="L12" s="433"/>
      <c r="M12" s="433"/>
      <c r="N12" s="433"/>
      <c r="O12" s="433"/>
      <c r="P12" s="433"/>
      <c r="Q12" s="433"/>
      <c r="R12" s="433"/>
      <c r="S12" s="433"/>
      <c r="T12" s="433"/>
      <c r="U12" s="433"/>
      <c r="V12" s="433"/>
      <c r="W12" s="433" t="s">
        <v>324</v>
      </c>
      <c r="X12" s="691"/>
    </row>
    <row r="13" spans="1:24" ht="29.45" customHeight="1">
      <c r="A13" s="437" t="s">
        <v>333</v>
      </c>
      <c r="B13" s="435"/>
      <c r="C13" s="435"/>
      <c r="D13" s="435"/>
      <c r="E13" s="435"/>
      <c r="F13" s="435"/>
      <c r="G13" s="435"/>
      <c r="H13" s="435" t="s">
        <v>326</v>
      </c>
      <c r="I13" s="435"/>
      <c r="J13" s="435"/>
      <c r="K13" s="435"/>
      <c r="L13" s="435"/>
      <c r="M13" s="435"/>
      <c r="N13" s="435"/>
      <c r="O13" s="435"/>
      <c r="P13" s="435"/>
      <c r="Q13" s="435"/>
      <c r="R13" s="435"/>
      <c r="S13" s="435"/>
      <c r="T13" s="435"/>
      <c r="U13" s="435"/>
      <c r="V13" s="435" t="s">
        <v>324</v>
      </c>
      <c r="W13" s="435"/>
      <c r="X13" s="692"/>
    </row>
    <row r="14" spans="1:24" ht="29.45" customHeight="1">
      <c r="A14" s="439" t="s">
        <v>334</v>
      </c>
      <c r="B14" s="433"/>
      <c r="C14" s="433"/>
      <c r="D14" s="433"/>
      <c r="E14" s="433"/>
      <c r="F14" s="433"/>
      <c r="G14" s="433"/>
      <c r="H14" s="433"/>
      <c r="I14" s="433" t="s">
        <v>326</v>
      </c>
      <c r="J14" s="433"/>
      <c r="K14" s="433"/>
      <c r="L14" s="433"/>
      <c r="M14" s="433"/>
      <c r="N14" s="433"/>
      <c r="O14" s="433"/>
      <c r="P14" s="433"/>
      <c r="Q14" s="433"/>
      <c r="R14" s="433"/>
      <c r="S14" s="433"/>
      <c r="T14" s="433"/>
      <c r="U14" s="433"/>
      <c r="V14" s="433" t="s">
        <v>324</v>
      </c>
      <c r="W14" s="433"/>
      <c r="X14" s="691"/>
    </row>
    <row r="15" spans="1:24" ht="30" customHeight="1">
      <c r="A15" s="440" t="s">
        <v>335</v>
      </c>
      <c r="B15" s="435"/>
      <c r="C15" s="435"/>
      <c r="D15" s="435"/>
      <c r="E15" s="435"/>
      <c r="F15" s="435"/>
      <c r="G15" s="435"/>
      <c r="H15" s="435"/>
      <c r="I15" s="435"/>
      <c r="J15" s="435" t="s">
        <v>326</v>
      </c>
      <c r="K15" s="435"/>
      <c r="L15" s="435"/>
      <c r="M15" s="435"/>
      <c r="N15" s="435"/>
      <c r="O15" s="435"/>
      <c r="P15" s="435"/>
      <c r="Q15" s="435"/>
      <c r="R15" s="435"/>
      <c r="S15" s="435"/>
      <c r="T15" s="435"/>
      <c r="U15" s="435"/>
      <c r="V15" s="435" t="s">
        <v>324</v>
      </c>
      <c r="W15" s="435"/>
      <c r="X15" s="692"/>
    </row>
    <row r="16" spans="1:24" s="442" customFormat="1" ht="30" customHeight="1">
      <c r="A16" s="441" t="s">
        <v>336</v>
      </c>
      <c r="B16" s="433"/>
      <c r="C16" s="433"/>
      <c r="D16" s="433"/>
      <c r="E16" s="433"/>
      <c r="F16" s="433"/>
      <c r="G16" s="433"/>
      <c r="H16" s="433"/>
      <c r="I16" s="433"/>
      <c r="J16" s="433"/>
      <c r="K16" s="433" t="s">
        <v>326</v>
      </c>
      <c r="L16" s="433"/>
      <c r="M16" s="433"/>
      <c r="N16" s="433"/>
      <c r="O16" s="433"/>
      <c r="P16" s="433"/>
      <c r="Q16" s="433"/>
      <c r="R16" s="433"/>
      <c r="S16" s="433"/>
      <c r="T16" s="433"/>
      <c r="U16" s="433"/>
      <c r="V16" s="433" t="s">
        <v>324</v>
      </c>
      <c r="W16" s="433"/>
      <c r="X16" s="691"/>
    </row>
    <row r="17" spans="1:24" ht="30" customHeight="1">
      <c r="A17" s="440" t="s">
        <v>1620</v>
      </c>
      <c r="B17" s="435"/>
      <c r="C17" s="435"/>
      <c r="D17" s="435"/>
      <c r="E17" s="435"/>
      <c r="F17" s="435"/>
      <c r="G17" s="435"/>
      <c r="H17" s="435"/>
      <c r="I17" s="435"/>
      <c r="J17" s="435"/>
      <c r="K17" s="435"/>
      <c r="L17" s="435" t="s">
        <v>326</v>
      </c>
      <c r="M17" s="435"/>
      <c r="N17" s="435"/>
      <c r="O17" s="435"/>
      <c r="P17" s="435"/>
      <c r="Q17" s="435"/>
      <c r="R17" s="435"/>
      <c r="S17" s="435"/>
      <c r="T17" s="435"/>
      <c r="U17" s="435"/>
      <c r="V17" s="435" t="s">
        <v>324</v>
      </c>
      <c r="W17" s="435"/>
      <c r="X17" s="692"/>
    </row>
    <row r="18" spans="1:24" s="442" customFormat="1" ht="30" customHeight="1">
      <c r="A18" s="443" t="s">
        <v>337</v>
      </c>
      <c r="B18" s="433"/>
      <c r="C18" s="433"/>
      <c r="D18" s="433"/>
      <c r="E18" s="433"/>
      <c r="F18" s="433"/>
      <c r="G18" s="433"/>
      <c r="H18" s="433"/>
      <c r="I18" s="433"/>
      <c r="J18" s="433"/>
      <c r="K18" s="433"/>
      <c r="L18" s="433"/>
      <c r="M18" s="433" t="s">
        <v>326</v>
      </c>
      <c r="N18" s="433"/>
      <c r="O18" s="433"/>
      <c r="P18" s="433"/>
      <c r="Q18" s="433"/>
      <c r="R18" s="433"/>
      <c r="S18" s="433"/>
      <c r="T18" s="433"/>
      <c r="U18" s="433"/>
      <c r="V18" s="433" t="s">
        <v>324</v>
      </c>
      <c r="W18" s="433"/>
      <c r="X18" s="691"/>
    </row>
    <row r="19" spans="1:24" ht="29.45" customHeight="1">
      <c r="A19" s="444" t="s">
        <v>338</v>
      </c>
      <c r="B19" s="435"/>
      <c r="C19" s="435"/>
      <c r="D19" s="435"/>
      <c r="E19" s="435"/>
      <c r="F19" s="435"/>
      <c r="G19" s="435"/>
      <c r="H19" s="435"/>
      <c r="I19" s="435"/>
      <c r="J19" s="435"/>
      <c r="K19" s="435"/>
      <c r="L19" s="435"/>
      <c r="M19" s="435"/>
      <c r="N19" s="435" t="s">
        <v>326</v>
      </c>
      <c r="O19" s="435"/>
      <c r="P19" s="435"/>
      <c r="Q19" s="435"/>
      <c r="R19" s="435"/>
      <c r="S19" s="435"/>
      <c r="T19" s="435"/>
      <c r="U19" s="435"/>
      <c r="V19" s="435"/>
      <c r="W19" s="435"/>
      <c r="X19" s="692"/>
    </row>
    <row r="20" spans="1:24" s="442" customFormat="1" ht="30" customHeight="1">
      <c r="A20" s="443" t="s">
        <v>339</v>
      </c>
      <c r="B20" s="433"/>
      <c r="C20" s="433"/>
      <c r="D20" s="433"/>
      <c r="E20" s="433"/>
      <c r="F20" s="433"/>
      <c r="G20" s="433"/>
      <c r="H20" s="433"/>
      <c r="I20" s="433"/>
      <c r="J20" s="433"/>
      <c r="K20" s="433"/>
      <c r="L20" s="433"/>
      <c r="M20" s="433"/>
      <c r="N20" s="433"/>
      <c r="O20" s="433" t="s">
        <v>326</v>
      </c>
      <c r="P20" s="433"/>
      <c r="Q20" s="433"/>
      <c r="R20" s="433"/>
      <c r="S20" s="433"/>
      <c r="T20" s="433"/>
      <c r="U20" s="433"/>
      <c r="V20" s="433" t="s">
        <v>326</v>
      </c>
      <c r="W20" s="433" t="s">
        <v>324</v>
      </c>
      <c r="X20" s="691"/>
    </row>
    <row r="21" spans="1:24" ht="29.45" customHeight="1">
      <c r="A21" s="445" t="s">
        <v>340</v>
      </c>
      <c r="B21" s="435"/>
      <c r="C21" s="435"/>
      <c r="D21" s="435"/>
      <c r="E21" s="435"/>
      <c r="F21" s="435"/>
      <c r="G21" s="435"/>
      <c r="H21" s="435"/>
      <c r="I21" s="435"/>
      <c r="J21" s="435"/>
      <c r="K21" s="435"/>
      <c r="L21" s="435"/>
      <c r="M21" s="435"/>
      <c r="N21" s="435"/>
      <c r="O21" s="435"/>
      <c r="P21" s="435" t="s">
        <v>326</v>
      </c>
      <c r="Q21" s="435"/>
      <c r="R21" s="435"/>
      <c r="S21" s="435"/>
      <c r="T21" s="435"/>
      <c r="U21" s="435"/>
      <c r="V21" s="435" t="s">
        <v>326</v>
      </c>
      <c r="W21" s="435"/>
      <c r="X21" s="692"/>
    </row>
    <row r="22" spans="1:24" s="442" customFormat="1" ht="29.45" customHeight="1">
      <c r="A22" s="438" t="s">
        <v>341</v>
      </c>
      <c r="B22" s="433"/>
      <c r="C22" s="433"/>
      <c r="D22" s="433"/>
      <c r="E22" s="433"/>
      <c r="F22" s="433"/>
      <c r="G22" s="433"/>
      <c r="H22" s="433"/>
      <c r="I22" s="433"/>
      <c r="J22" s="433"/>
      <c r="K22" s="433"/>
      <c r="L22" s="433"/>
      <c r="M22" s="433"/>
      <c r="N22" s="433"/>
      <c r="O22" s="433"/>
      <c r="P22" s="433"/>
      <c r="Q22" s="433" t="s">
        <v>326</v>
      </c>
      <c r="R22" s="433"/>
      <c r="S22" s="433"/>
      <c r="T22" s="433"/>
      <c r="U22" s="433"/>
      <c r="V22" s="433" t="s">
        <v>326</v>
      </c>
      <c r="W22" s="433"/>
      <c r="X22" s="691"/>
    </row>
    <row r="23" spans="1:24" ht="29.45" customHeight="1">
      <c r="A23" s="437" t="s">
        <v>342</v>
      </c>
      <c r="B23" s="435"/>
      <c r="C23" s="435"/>
      <c r="D23" s="435"/>
      <c r="E23" s="435"/>
      <c r="F23" s="435"/>
      <c r="G23" s="435"/>
      <c r="H23" s="435"/>
      <c r="I23" s="435"/>
      <c r="J23" s="435"/>
      <c r="K23" s="435"/>
      <c r="L23" s="435"/>
      <c r="M23" s="435"/>
      <c r="N23" s="435"/>
      <c r="O23" s="435"/>
      <c r="P23" s="435"/>
      <c r="Q23" s="435"/>
      <c r="R23" s="435" t="s">
        <v>326</v>
      </c>
      <c r="S23" s="435"/>
      <c r="T23" s="435"/>
      <c r="U23" s="435"/>
      <c r="V23" s="435"/>
      <c r="W23" s="435"/>
      <c r="X23" s="692" t="s">
        <v>326</v>
      </c>
    </row>
    <row r="24" spans="1:24" s="442" customFormat="1" ht="29.45" customHeight="1">
      <c r="A24" s="438" t="s">
        <v>343</v>
      </c>
      <c r="B24" s="433"/>
      <c r="C24" s="433"/>
      <c r="D24" s="433"/>
      <c r="E24" s="433"/>
      <c r="F24" s="433"/>
      <c r="G24" s="433"/>
      <c r="H24" s="433"/>
      <c r="I24" s="433"/>
      <c r="J24" s="433"/>
      <c r="K24" s="433"/>
      <c r="L24" s="433"/>
      <c r="M24" s="433"/>
      <c r="N24" s="433"/>
      <c r="O24" s="433"/>
      <c r="P24" s="433"/>
      <c r="Q24" s="433"/>
      <c r="R24" s="433"/>
      <c r="S24" s="433" t="s">
        <v>326</v>
      </c>
      <c r="T24" s="433"/>
      <c r="U24" s="433"/>
      <c r="V24" s="433" t="s">
        <v>326</v>
      </c>
      <c r="W24" s="433" t="s">
        <v>324</v>
      </c>
      <c r="X24" s="691"/>
    </row>
    <row r="25" spans="1:24" ht="41.45" customHeight="1">
      <c r="A25" s="428" t="s">
        <v>344</v>
      </c>
      <c r="B25" s="435"/>
      <c r="C25" s="435"/>
      <c r="D25" s="435"/>
      <c r="E25" s="435"/>
      <c r="F25" s="435"/>
      <c r="G25" s="435"/>
      <c r="H25" s="435"/>
      <c r="I25" s="435"/>
      <c r="J25" s="435"/>
      <c r="K25" s="435"/>
      <c r="L25" s="435"/>
      <c r="M25" s="435"/>
      <c r="N25" s="435"/>
      <c r="O25" s="435"/>
      <c r="P25" s="435"/>
      <c r="Q25" s="435"/>
      <c r="R25" s="435"/>
      <c r="S25" s="435"/>
      <c r="T25" s="435" t="s">
        <v>326</v>
      </c>
      <c r="U25" s="435"/>
      <c r="V25" s="435" t="s">
        <v>326</v>
      </c>
      <c r="W25" s="435" t="s">
        <v>326</v>
      </c>
      <c r="X25" s="692"/>
    </row>
    <row r="26" spans="1:24" ht="31.15" customHeight="1" thickBot="1">
      <c r="A26" s="693" t="s">
        <v>321</v>
      </c>
      <c r="B26" s="694"/>
      <c r="C26" s="694"/>
      <c r="D26" s="694"/>
      <c r="E26" s="694"/>
      <c r="F26" s="694"/>
      <c r="G26" s="694"/>
      <c r="H26" s="694"/>
      <c r="I26" s="694"/>
      <c r="J26" s="694"/>
      <c r="K26" s="694"/>
      <c r="L26" s="694"/>
      <c r="M26" s="694"/>
      <c r="N26" s="694"/>
      <c r="O26" s="694"/>
      <c r="P26" s="694"/>
      <c r="Q26" s="694"/>
      <c r="R26" s="694"/>
      <c r="S26" s="694"/>
      <c r="T26" s="694"/>
      <c r="U26" s="694" t="s">
        <v>326</v>
      </c>
      <c r="V26" s="694"/>
      <c r="W26" s="694"/>
      <c r="X26" s="695"/>
    </row>
    <row r="61" ht="24" customHeight="1"/>
    <row r="62" ht="24" customHeight="1"/>
    <row r="66" ht="39.950000000000003" customHeight="1"/>
    <row r="67" ht="39.950000000000003" customHeight="1"/>
  </sheetData>
  <phoneticPr fontId="4"/>
  <hyperlinks>
    <hyperlink ref="B4" location="'（児発・放デイ）報酬算定区分'!H2" display="報酬算定区分に関する届出書" xr:uid="{00000000-0004-0000-0A00-000000000000}"/>
    <hyperlink ref="C4" location="児童指導員等加配加算!L2" display="児童指導員加配加算に関する届出書" xr:uid="{00000000-0004-0000-0A00-000001000000}"/>
    <hyperlink ref="D4" location="専門的支援体制加算!L2" display="専門的支援体制加算に関する届出書" xr:uid="{00000000-0004-0000-0A00-000002000000}"/>
    <hyperlink ref="E4" location="専門的支援実施加算!H1" display="専門的支援実施加算に関する届出書" xr:uid="{00000000-0004-0000-0A00-000003000000}"/>
    <hyperlink ref="F4" location="'（重心）看護職員加配加算'!I2" display="看護職員加配加算に関する届出書" xr:uid="{00000000-0004-0000-0A00-000004000000}"/>
    <hyperlink ref="G4" location="福祉専門職員配置等加算!H2" display="福祉専門職配置等加算に関する届出書" xr:uid="{00000000-0004-0000-0A00-000005000000}"/>
    <hyperlink ref="I4" location="食事提供加算!G2" display="食事提供加算届出書" xr:uid="{00000000-0004-0000-0A00-000006000000}"/>
    <hyperlink ref="J4" location="'（児発・居宅・保訪）強度行動障害児支援加算'!G2" display="強度行動障害児支援加算に関する届出書(児発、居宅訪問、保育所等)" xr:uid="{00000000-0004-0000-0A00-000007000000}"/>
    <hyperlink ref="K4" location="'（放デイ）強度行動障害児支援加算'!F2" display="強度行動障害児支援加算に関する届出書（放デイ）" xr:uid="{00000000-0004-0000-0A00-000008000000}"/>
    <hyperlink ref="L4" location="'（放デイ）個別サポート加算（Ⅰ）'!F2" display="個別サポート加算（Ⅰ）に関する届出書(放デイ）" xr:uid="{00000000-0004-0000-0A00-000009000000}"/>
    <hyperlink ref="M4" location="'（重心・医ケア）送迎加算'!E2" display="送迎加算に関する届出書（重症心身障害児・医療的ケア児）" xr:uid="{00000000-0004-0000-0A00-00000A000000}"/>
    <hyperlink ref="N4" location="延長支援加算!J2" display="延長支援加算に関する届出書" xr:uid="{00000000-0004-0000-0A00-00000B000000}"/>
    <hyperlink ref="O4" location="中核機能強化加算・中核機能強化事業所加算!H2" display="中核機能強化加算・中核機能強化事業所加算に関する届出書" xr:uid="{00000000-0004-0000-0A00-00000C000000}"/>
    <hyperlink ref="P4" location="視覚・聴覚・言語機能障害児支援加算!AB2" display="視覚・聴覚・言語機能障害児支援加算に関する届出書" xr:uid="{00000000-0004-0000-0A00-00000D000000}"/>
    <hyperlink ref="Q4" location="人工内耳装用児支援加算!G2" display="人工内耳装用児支援加算に関する届出書）" xr:uid="{00000000-0004-0000-0A00-00000E000000}"/>
    <hyperlink ref="R4" location="入浴支援加算届出書!F2" display="入浴支援加算に関する届出書" xr:uid="{00000000-0004-0000-0A00-00000F000000}"/>
    <hyperlink ref="S4" location="'（共生型）体制強化加算・医療的ケア児支援加算'!F2" display="共生型サービス体制強化加算" xr:uid="{00000000-0004-0000-0A00-000010000000}"/>
    <hyperlink ref="T4" location="'（共生型）体制強化加算・医療的ケア児支援加算'!F2" display="'（共生型）体制強化加算・医療的ケア児支援加算'!F2" xr:uid="{00000000-0004-0000-0A00-000011000000}"/>
    <hyperlink ref="H4" location="栄養士加配加算!F2" display="栄養士配置加算" xr:uid="{00000000-0004-0000-0A00-000012000000}"/>
    <hyperlink ref="U4" location="支援プログラム公表届出書!I2" display="支援プログラム未公表減算" xr:uid="{00000000-0004-0000-0A00-000013000000}"/>
  </hyperlinks>
  <printOptions horizontalCentered="1"/>
  <pageMargins left="0.31496062992125984" right="0.31496062992125984" top="0.35433070866141736" bottom="0.35433070866141736" header="0.11811023622047245" footer="0.11811023622047245"/>
  <pageSetup paperSize="9" scale="56" orientation="landscape"/>
  <headerFooter>
    <oddHeader>&amp;R&amp;"BIZ UDPゴシック,標準"&amp;A</oddHeader>
    <oddFooter>&amp;RR8.4月版</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N243"/>
  <sheetViews>
    <sheetView view="pageBreakPreview" topLeftCell="A152" zoomScale="60" zoomScaleNormal="60" workbookViewId="0">
      <selection activeCell="AG164" sqref="AG164:AP164"/>
    </sheetView>
  </sheetViews>
  <sheetFormatPr defaultColWidth="2.625" defaultRowHeight="13.5"/>
  <cols>
    <col min="1" max="1" width="3.25" style="446" customWidth="1"/>
    <col min="2" max="2" width="4.875" style="446" customWidth="1"/>
    <col min="3" max="9" width="2.375" style="446" customWidth="1"/>
    <col min="10" max="18" width="3.25" style="446" customWidth="1"/>
    <col min="19" max="25" width="4" style="446" customWidth="1"/>
    <col min="26" max="32" width="3.25" style="446" customWidth="1"/>
    <col min="33" max="59" width="3.375" style="446" customWidth="1"/>
    <col min="60" max="60" width="4.75" style="446" customWidth="1"/>
    <col min="61" max="61" width="23.875" style="446" customWidth="1"/>
    <col min="62" max="65" width="4.5" style="446" customWidth="1"/>
    <col min="66" max="66" width="2.625" style="446"/>
    <col min="67" max="246" width="9" style="446" customWidth="1"/>
    <col min="247" max="247" width="2.625" style="446"/>
    <col min="248" max="248" width="5.5" style="446" customWidth="1"/>
    <col min="249" max="16384" width="2.625" style="446"/>
  </cols>
  <sheetData>
    <row r="1" spans="1:66" ht="18.75" customHeight="1">
      <c r="A1" s="446" t="s">
        <v>345</v>
      </c>
    </row>
    <row r="2" spans="1:66" ht="28.7" customHeight="1">
      <c r="A2" s="1604" t="s">
        <v>346</v>
      </c>
      <c r="B2" s="1604"/>
      <c r="C2" s="1604"/>
      <c r="D2" s="1604"/>
      <c r="E2" s="1604"/>
      <c r="F2" s="1604"/>
      <c r="G2" s="1604"/>
      <c r="H2" s="1604"/>
      <c r="I2" s="1604"/>
      <c r="J2" s="1604"/>
      <c r="K2" s="1604"/>
      <c r="L2" s="1604"/>
      <c r="M2" s="1604"/>
      <c r="N2" s="1604"/>
      <c r="O2" s="1604"/>
      <c r="P2" s="1604"/>
      <c r="Q2" s="1604"/>
      <c r="R2" s="1604"/>
      <c r="S2" s="1604"/>
      <c r="T2" s="1604"/>
      <c r="U2" s="1604"/>
      <c r="V2" s="1604"/>
      <c r="W2" s="1604"/>
      <c r="X2" s="1604"/>
      <c r="Y2" s="1604"/>
      <c r="Z2" s="1604"/>
      <c r="AA2" s="1604"/>
      <c r="AB2" s="1604"/>
      <c r="AC2" s="1604"/>
      <c r="AD2" s="1604"/>
      <c r="AE2" s="1604"/>
      <c r="AF2" s="1604"/>
      <c r="AG2" s="1604"/>
      <c r="AH2" s="1604"/>
      <c r="AI2" s="1604"/>
      <c r="AJ2" s="1604"/>
      <c r="AK2" s="1604"/>
      <c r="AL2" s="1604"/>
      <c r="AM2" s="1604"/>
      <c r="AN2" s="1604"/>
      <c r="AO2" s="1604"/>
      <c r="AP2" s="1604"/>
      <c r="AQ2" s="1604"/>
      <c r="AR2" s="1604"/>
      <c r="AS2" s="1604"/>
      <c r="AT2" s="1604"/>
      <c r="AU2" s="1604"/>
      <c r="AV2" s="1604"/>
      <c r="AW2" s="1604"/>
      <c r="AX2" s="1604"/>
      <c r="AY2" s="1604"/>
      <c r="AZ2" s="1604"/>
      <c r="BA2" s="1604"/>
      <c r="BB2" s="1604"/>
      <c r="BC2" s="1604"/>
      <c r="BD2" s="1604"/>
      <c r="BE2" s="1604"/>
      <c r="BF2" s="1604"/>
      <c r="BG2" s="1604"/>
      <c r="BH2" s="1604"/>
      <c r="BI2" s="1604"/>
      <c r="BJ2" s="1604"/>
      <c r="BK2" s="1604"/>
      <c r="BL2" s="1604"/>
      <c r="BM2" s="1604"/>
      <c r="BN2" s="447"/>
    </row>
    <row r="3" spans="1:66" ht="21.75" customHeight="1" thickBot="1"/>
    <row r="4" spans="1:66" ht="21.75" customHeight="1">
      <c r="A4" s="1605" t="s">
        <v>347</v>
      </c>
      <c r="B4" s="1606"/>
      <c r="C4" s="1606"/>
      <c r="D4" s="1606"/>
      <c r="E4" s="1606"/>
      <c r="F4" s="1606"/>
      <c r="G4" s="1606"/>
      <c r="H4" s="1606"/>
      <c r="I4" s="1607"/>
      <c r="J4" s="1611" t="s">
        <v>348</v>
      </c>
      <c r="K4" s="1612"/>
      <c r="L4" s="1612"/>
      <c r="M4" s="1612"/>
      <c r="N4" s="1613"/>
      <c r="O4" s="1617" t="s">
        <v>349</v>
      </c>
      <c r="P4" s="1618"/>
      <c r="Q4" s="1618"/>
      <c r="R4" s="1619"/>
      <c r="S4" s="1623" t="s">
        <v>350</v>
      </c>
      <c r="T4" s="1606"/>
      <c r="U4" s="1606"/>
      <c r="V4" s="1606"/>
      <c r="W4" s="1606"/>
      <c r="X4" s="1606"/>
      <c r="Y4" s="1607"/>
      <c r="Z4" s="1623" t="s">
        <v>351</v>
      </c>
      <c r="AA4" s="1606"/>
      <c r="AB4" s="1606"/>
      <c r="AC4" s="1606"/>
      <c r="AD4" s="1606"/>
      <c r="AE4" s="1606"/>
      <c r="AF4" s="1607"/>
      <c r="AG4" s="1623" t="s">
        <v>352</v>
      </c>
      <c r="AH4" s="1606"/>
      <c r="AI4" s="1606"/>
      <c r="AJ4" s="1606"/>
      <c r="AK4" s="1606"/>
      <c r="AL4" s="1606"/>
      <c r="AM4" s="1606"/>
      <c r="AN4" s="1606"/>
      <c r="AO4" s="1606"/>
      <c r="AP4" s="1606"/>
      <c r="AQ4" s="1606"/>
      <c r="AR4" s="1606"/>
      <c r="AS4" s="1606"/>
      <c r="AT4" s="1606"/>
      <c r="AU4" s="1606"/>
      <c r="AV4" s="1606"/>
      <c r="AW4" s="1606"/>
      <c r="AX4" s="1606"/>
      <c r="AY4" s="1606"/>
      <c r="AZ4" s="1606"/>
      <c r="BA4" s="1606"/>
      <c r="BB4" s="1606"/>
      <c r="BC4" s="1606"/>
      <c r="BD4" s="1606"/>
      <c r="BE4" s="1606"/>
      <c r="BF4" s="1606"/>
      <c r="BG4" s="1606"/>
      <c r="BH4" s="1606"/>
      <c r="BI4" s="1606"/>
      <c r="BJ4" s="448"/>
      <c r="BK4" s="448"/>
      <c r="BL4" s="448"/>
      <c r="BM4" s="449"/>
    </row>
    <row r="5" spans="1:66" ht="21.75" customHeight="1" thickBot="1">
      <c r="A5" s="1608"/>
      <c r="B5" s="1609"/>
      <c r="C5" s="1609"/>
      <c r="D5" s="1609"/>
      <c r="E5" s="1609"/>
      <c r="F5" s="1609"/>
      <c r="G5" s="1609"/>
      <c r="H5" s="1609"/>
      <c r="I5" s="1610"/>
      <c r="J5" s="1614"/>
      <c r="K5" s="1615"/>
      <c r="L5" s="1615"/>
      <c r="M5" s="1615"/>
      <c r="N5" s="1616"/>
      <c r="O5" s="1620"/>
      <c r="P5" s="1621"/>
      <c r="Q5" s="1621"/>
      <c r="R5" s="1622"/>
      <c r="S5" s="1624"/>
      <c r="T5" s="1609"/>
      <c r="U5" s="1609"/>
      <c r="V5" s="1609"/>
      <c r="W5" s="1609"/>
      <c r="X5" s="1609"/>
      <c r="Y5" s="1610"/>
      <c r="Z5" s="1624"/>
      <c r="AA5" s="1609"/>
      <c r="AB5" s="1609"/>
      <c r="AC5" s="1609"/>
      <c r="AD5" s="1609"/>
      <c r="AE5" s="1609"/>
      <c r="AF5" s="1610"/>
      <c r="AG5" s="1624"/>
      <c r="AH5" s="1609"/>
      <c r="AI5" s="1609"/>
      <c r="AJ5" s="1609"/>
      <c r="AK5" s="1609"/>
      <c r="AL5" s="1609"/>
      <c r="AM5" s="1609"/>
      <c r="AN5" s="1609"/>
      <c r="AO5" s="1609"/>
      <c r="AP5" s="1609"/>
      <c r="AQ5" s="1609"/>
      <c r="AR5" s="1609"/>
      <c r="AS5" s="1609"/>
      <c r="AT5" s="1609"/>
      <c r="AU5" s="1609"/>
      <c r="AV5" s="1609"/>
      <c r="AW5" s="1609"/>
      <c r="AX5" s="1609"/>
      <c r="AY5" s="1609"/>
      <c r="AZ5" s="1609"/>
      <c r="BA5" s="1609"/>
      <c r="BB5" s="1609"/>
      <c r="BC5" s="1609"/>
      <c r="BD5" s="1609"/>
      <c r="BE5" s="1609"/>
      <c r="BF5" s="1609"/>
      <c r="BG5" s="1609"/>
      <c r="BH5" s="1609"/>
      <c r="BI5" s="1609"/>
      <c r="BJ5" s="1625" t="s">
        <v>353</v>
      </c>
      <c r="BK5" s="1626"/>
      <c r="BL5" s="1626"/>
      <c r="BM5" s="1627"/>
    </row>
    <row r="6" spans="1:66" ht="60" customHeight="1" thickTop="1" thickBot="1">
      <c r="A6" s="1667" t="s">
        <v>354</v>
      </c>
      <c r="B6" s="1668"/>
      <c r="C6" s="1668"/>
      <c r="D6" s="1668"/>
      <c r="E6" s="1668"/>
      <c r="F6" s="1668"/>
      <c r="G6" s="1668"/>
      <c r="H6" s="1668"/>
      <c r="I6" s="1669"/>
      <c r="J6" s="1670"/>
      <c r="K6" s="1671"/>
      <c r="L6" s="1671"/>
      <c r="M6" s="1671"/>
      <c r="N6" s="1672"/>
      <c r="O6" s="1670"/>
      <c r="P6" s="1671"/>
      <c r="Q6" s="1671"/>
      <c r="R6" s="1672"/>
      <c r="S6" s="1670"/>
      <c r="T6" s="1671"/>
      <c r="U6" s="1671"/>
      <c r="V6" s="1671"/>
      <c r="W6" s="1671"/>
      <c r="X6" s="1671"/>
      <c r="Y6" s="1672"/>
      <c r="Z6" s="1670"/>
      <c r="AA6" s="1671"/>
      <c r="AB6" s="1671"/>
      <c r="AC6" s="1671"/>
      <c r="AD6" s="1671"/>
      <c r="AE6" s="1671"/>
      <c r="AF6" s="1672"/>
      <c r="AG6" s="1673" t="s">
        <v>355</v>
      </c>
      <c r="AH6" s="1674"/>
      <c r="AI6" s="1674"/>
      <c r="AJ6" s="1674"/>
      <c r="AK6" s="1674"/>
      <c r="AL6" s="1674"/>
      <c r="AM6" s="1674"/>
      <c r="AN6" s="1674"/>
      <c r="AO6" s="1674"/>
      <c r="AP6" s="1675"/>
      <c r="AQ6" s="1679" t="s">
        <v>791</v>
      </c>
      <c r="AR6" s="1680"/>
      <c r="AS6" s="1680"/>
      <c r="AT6" s="1680"/>
      <c r="AU6" s="1680"/>
      <c r="AV6" s="1680"/>
      <c r="AW6" s="1680"/>
      <c r="AX6" s="1680"/>
      <c r="AY6" s="1680"/>
      <c r="AZ6" s="1680"/>
      <c r="BA6" s="1680"/>
      <c r="BB6" s="1680"/>
      <c r="BC6" s="1680"/>
      <c r="BD6" s="1680"/>
      <c r="BE6" s="1680"/>
      <c r="BF6" s="1680"/>
      <c r="BG6" s="1680"/>
      <c r="BH6" s="1680"/>
      <c r="BI6" s="1681"/>
      <c r="BJ6" s="1682">
        <f>基本情報入力シート!L13</f>
        <v>0</v>
      </c>
      <c r="BK6" s="1683"/>
      <c r="BL6" s="1683"/>
      <c r="BM6" s="1684"/>
    </row>
    <row r="7" spans="1:66" ht="21" customHeight="1">
      <c r="A7" s="1628" t="s">
        <v>356</v>
      </c>
      <c r="B7" s="1631" t="s">
        <v>1461</v>
      </c>
      <c r="C7" s="1632"/>
      <c r="D7" s="1632"/>
      <c r="E7" s="1632"/>
      <c r="F7" s="1632"/>
      <c r="G7" s="1632"/>
      <c r="H7" s="1632"/>
      <c r="I7" s="1633"/>
      <c r="J7" s="1640"/>
      <c r="K7" s="1641"/>
      <c r="L7" s="1641"/>
      <c r="M7" s="1641"/>
      <c r="N7" s="1642"/>
      <c r="O7" s="1554">
        <f>'付表１６_児童発達支援（重心外）'!C35</f>
        <v>0</v>
      </c>
      <c r="P7" s="1555"/>
      <c r="Q7" s="1555"/>
      <c r="R7" s="1556"/>
      <c r="S7" s="1652" t="str">
        <f>IF(COUNTIF(基本情報入力シート!L50:Z55,"児童発達支援センター")&gt;0,"１．児童発達支援センター",IF(COUNTIF(基本情報入力シート!L50:Z55,"児童発達支援（重心外）")&gt;0,"２．児童発達支援センター以外","１．児童発達支援センター"&amp;CHAR(10)&amp;"２．児童発達支援センター以外"))</f>
        <v>１．児童発達支援センター
２．児童発達支援センター以外</v>
      </c>
      <c r="T7" s="1653"/>
      <c r="U7" s="1653"/>
      <c r="V7" s="1653"/>
      <c r="W7" s="1653"/>
      <c r="X7" s="1653"/>
      <c r="Y7" s="1654"/>
      <c r="Z7" s="1554" t="str">
        <f>IF(OR(COUNTIF(基本情報入力シート!L50:Z55,"児童発達支援センター")&gt;0,COUNTIF(基本情報入力シート!L50:Z55,"児童発達支援（重心外）")&gt;0),"１．重症心身障害以外","１．重症心身障害以外"&amp;CHAR(10)&amp;"２．重症心身障害")</f>
        <v>１．重症心身障害以外
２．重症心身障害</v>
      </c>
      <c r="AA7" s="1661"/>
      <c r="AB7" s="1661"/>
      <c r="AC7" s="1661"/>
      <c r="AD7" s="1661"/>
      <c r="AE7" s="1661"/>
      <c r="AF7" s="1662"/>
      <c r="AG7" s="1666" t="s">
        <v>357</v>
      </c>
      <c r="AH7" s="1591"/>
      <c r="AI7" s="1591"/>
      <c r="AJ7" s="1591"/>
      <c r="AK7" s="1591"/>
      <c r="AL7" s="1591"/>
      <c r="AM7" s="1591"/>
      <c r="AN7" s="1591"/>
      <c r="AO7" s="1591"/>
      <c r="AP7" s="1592"/>
      <c r="AQ7" s="1593" t="s">
        <v>791</v>
      </c>
      <c r="AR7" s="1594"/>
      <c r="AS7" s="1594"/>
      <c r="AT7" s="1594"/>
      <c r="AU7" s="1594"/>
      <c r="AV7" s="1594"/>
      <c r="AW7" s="1594"/>
      <c r="AX7" s="1594"/>
      <c r="AY7" s="1594"/>
      <c r="AZ7" s="1594"/>
      <c r="BA7" s="1594"/>
      <c r="BB7" s="1594"/>
      <c r="BC7" s="1594"/>
      <c r="BD7" s="1594"/>
      <c r="BE7" s="1594"/>
      <c r="BF7" s="1594"/>
      <c r="BG7" s="1594"/>
      <c r="BH7" s="1594"/>
      <c r="BI7" s="1595"/>
      <c r="BJ7" s="1676" t="str">
        <f>IF(AQ7="選択下さい。","",$BJ$6)</f>
        <v/>
      </c>
      <c r="BK7" s="1677"/>
      <c r="BL7" s="1677"/>
      <c r="BM7" s="1678"/>
    </row>
    <row r="8" spans="1:66" ht="21" customHeight="1">
      <c r="A8" s="1629"/>
      <c r="B8" s="1634"/>
      <c r="C8" s="1635"/>
      <c r="D8" s="1635"/>
      <c r="E8" s="1635"/>
      <c r="F8" s="1635"/>
      <c r="G8" s="1635"/>
      <c r="H8" s="1635"/>
      <c r="I8" s="1636"/>
      <c r="J8" s="1643"/>
      <c r="K8" s="1644"/>
      <c r="L8" s="1644"/>
      <c r="M8" s="1644"/>
      <c r="N8" s="1645"/>
      <c r="O8" s="1557"/>
      <c r="P8" s="1558"/>
      <c r="Q8" s="1558"/>
      <c r="R8" s="1559"/>
      <c r="S8" s="1655"/>
      <c r="T8" s="1656"/>
      <c r="U8" s="1656"/>
      <c r="V8" s="1656"/>
      <c r="W8" s="1656"/>
      <c r="X8" s="1656"/>
      <c r="Y8" s="1657"/>
      <c r="Z8" s="1663"/>
      <c r="AA8" s="1664"/>
      <c r="AB8" s="1664"/>
      <c r="AC8" s="1664"/>
      <c r="AD8" s="1664"/>
      <c r="AE8" s="1664"/>
      <c r="AF8" s="1665"/>
      <c r="AG8" s="1599" t="s">
        <v>358</v>
      </c>
      <c r="AH8" s="1600"/>
      <c r="AI8" s="1600"/>
      <c r="AJ8" s="1600"/>
      <c r="AK8" s="1600"/>
      <c r="AL8" s="1600"/>
      <c r="AM8" s="1600"/>
      <c r="AN8" s="1600"/>
      <c r="AO8" s="1600"/>
      <c r="AP8" s="1601"/>
      <c r="AQ8" s="1539" t="s">
        <v>791</v>
      </c>
      <c r="AR8" s="1540"/>
      <c r="AS8" s="1540"/>
      <c r="AT8" s="1540"/>
      <c r="AU8" s="1540"/>
      <c r="AV8" s="1540"/>
      <c r="AW8" s="1540"/>
      <c r="AX8" s="1540"/>
      <c r="AY8" s="1540"/>
      <c r="AZ8" s="1540"/>
      <c r="BA8" s="1540"/>
      <c r="BB8" s="1540"/>
      <c r="BC8" s="1540"/>
      <c r="BD8" s="1540"/>
      <c r="BE8" s="1540"/>
      <c r="BF8" s="1540"/>
      <c r="BG8" s="1540"/>
      <c r="BH8" s="1540"/>
      <c r="BI8" s="1541"/>
      <c r="BJ8" s="1534" t="str">
        <f>IF(AQ8="選択下さい。","",$BJ$6)</f>
        <v/>
      </c>
      <c r="BK8" s="1535"/>
      <c r="BL8" s="1535"/>
      <c r="BM8" s="1536"/>
    </row>
    <row r="9" spans="1:66" ht="21" customHeight="1">
      <c r="A9" s="1629"/>
      <c r="B9" s="1634"/>
      <c r="C9" s="1635"/>
      <c r="D9" s="1635"/>
      <c r="E9" s="1635"/>
      <c r="F9" s="1635"/>
      <c r="G9" s="1635"/>
      <c r="H9" s="1635"/>
      <c r="I9" s="1636"/>
      <c r="J9" s="1643"/>
      <c r="K9" s="1644"/>
      <c r="L9" s="1644"/>
      <c r="M9" s="1644"/>
      <c r="N9" s="1645"/>
      <c r="O9" s="1557"/>
      <c r="P9" s="1558"/>
      <c r="Q9" s="1558"/>
      <c r="R9" s="1559"/>
      <c r="S9" s="1655"/>
      <c r="T9" s="1656"/>
      <c r="U9" s="1656"/>
      <c r="V9" s="1656"/>
      <c r="W9" s="1656"/>
      <c r="X9" s="1656"/>
      <c r="Y9" s="1657"/>
      <c r="Z9" s="1663"/>
      <c r="AA9" s="1664"/>
      <c r="AB9" s="1664"/>
      <c r="AC9" s="1664"/>
      <c r="AD9" s="1664"/>
      <c r="AE9" s="1664"/>
      <c r="AF9" s="1665"/>
      <c r="AG9" s="1528" t="s">
        <v>360</v>
      </c>
      <c r="AH9" s="1529"/>
      <c r="AI9" s="1529"/>
      <c r="AJ9" s="1529"/>
      <c r="AK9" s="1529"/>
      <c r="AL9" s="1529"/>
      <c r="AM9" s="1529"/>
      <c r="AN9" s="1529"/>
      <c r="AO9" s="1529"/>
      <c r="AP9" s="1530"/>
      <c r="AQ9" s="1539" t="s">
        <v>791</v>
      </c>
      <c r="AR9" s="1540"/>
      <c r="AS9" s="1540"/>
      <c r="AT9" s="1540"/>
      <c r="AU9" s="1540"/>
      <c r="AV9" s="1540"/>
      <c r="AW9" s="1540"/>
      <c r="AX9" s="1540"/>
      <c r="AY9" s="1540"/>
      <c r="AZ9" s="1540"/>
      <c r="BA9" s="1540"/>
      <c r="BB9" s="1540"/>
      <c r="BC9" s="1540"/>
      <c r="BD9" s="1540"/>
      <c r="BE9" s="1540"/>
      <c r="BF9" s="1540"/>
      <c r="BG9" s="1540"/>
      <c r="BH9" s="1540"/>
      <c r="BI9" s="1541"/>
      <c r="BJ9" s="1534" t="str">
        <f t="shared" ref="BJ9:BJ89" si="0">IF(AQ9="選択下さい。","",$BJ$6)</f>
        <v/>
      </c>
      <c r="BK9" s="1535"/>
      <c r="BL9" s="1535"/>
      <c r="BM9" s="1536"/>
    </row>
    <row r="10" spans="1:66" ht="21" customHeight="1">
      <c r="A10" s="1629"/>
      <c r="B10" s="1634"/>
      <c r="C10" s="1635"/>
      <c r="D10" s="1635"/>
      <c r="E10" s="1635"/>
      <c r="F10" s="1635"/>
      <c r="G10" s="1635"/>
      <c r="H10" s="1635"/>
      <c r="I10" s="1636"/>
      <c r="J10" s="1643"/>
      <c r="K10" s="1644"/>
      <c r="L10" s="1644"/>
      <c r="M10" s="1644"/>
      <c r="N10" s="1645"/>
      <c r="O10" s="1557"/>
      <c r="P10" s="1558"/>
      <c r="Q10" s="1558"/>
      <c r="R10" s="1559"/>
      <c r="S10" s="1655"/>
      <c r="T10" s="1656"/>
      <c r="U10" s="1656"/>
      <c r="V10" s="1656"/>
      <c r="W10" s="1656"/>
      <c r="X10" s="1656"/>
      <c r="Y10" s="1657"/>
      <c r="Z10" s="1663"/>
      <c r="AA10" s="1664"/>
      <c r="AB10" s="1664"/>
      <c r="AC10" s="1664"/>
      <c r="AD10" s="1664"/>
      <c r="AE10" s="1664"/>
      <c r="AF10" s="1665"/>
      <c r="AG10" s="1599" t="s">
        <v>361</v>
      </c>
      <c r="AH10" s="1600"/>
      <c r="AI10" s="1600"/>
      <c r="AJ10" s="1600"/>
      <c r="AK10" s="1600"/>
      <c r="AL10" s="1600"/>
      <c r="AM10" s="1600"/>
      <c r="AN10" s="1600"/>
      <c r="AO10" s="1600"/>
      <c r="AP10" s="1601"/>
      <c r="AQ10" s="1539" t="s">
        <v>791</v>
      </c>
      <c r="AR10" s="1540"/>
      <c r="AS10" s="1540"/>
      <c r="AT10" s="1540"/>
      <c r="AU10" s="1540"/>
      <c r="AV10" s="1540"/>
      <c r="AW10" s="1540"/>
      <c r="AX10" s="1540"/>
      <c r="AY10" s="1540"/>
      <c r="AZ10" s="1540"/>
      <c r="BA10" s="1540"/>
      <c r="BB10" s="1540"/>
      <c r="BC10" s="1540"/>
      <c r="BD10" s="1540"/>
      <c r="BE10" s="1540"/>
      <c r="BF10" s="1540"/>
      <c r="BG10" s="1540"/>
      <c r="BH10" s="1540"/>
      <c r="BI10" s="1541"/>
      <c r="BJ10" s="1534" t="str">
        <f t="shared" si="0"/>
        <v/>
      </c>
      <c r="BK10" s="1535"/>
      <c r="BL10" s="1535"/>
      <c r="BM10" s="1536"/>
    </row>
    <row r="11" spans="1:66" ht="21" customHeight="1">
      <c r="A11" s="1629"/>
      <c r="B11" s="1634"/>
      <c r="C11" s="1635"/>
      <c r="D11" s="1635"/>
      <c r="E11" s="1635"/>
      <c r="F11" s="1635"/>
      <c r="G11" s="1635"/>
      <c r="H11" s="1635"/>
      <c r="I11" s="1636"/>
      <c r="J11" s="1643"/>
      <c r="K11" s="1644"/>
      <c r="L11" s="1644"/>
      <c r="M11" s="1644"/>
      <c r="N11" s="1645"/>
      <c r="O11" s="1557"/>
      <c r="P11" s="1558"/>
      <c r="Q11" s="1558"/>
      <c r="R11" s="1559"/>
      <c r="S11" s="1655"/>
      <c r="T11" s="1656"/>
      <c r="U11" s="1656"/>
      <c r="V11" s="1656"/>
      <c r="W11" s="1656"/>
      <c r="X11" s="1656"/>
      <c r="Y11" s="1657"/>
      <c r="Z11" s="1663"/>
      <c r="AA11" s="1664"/>
      <c r="AB11" s="1664"/>
      <c r="AC11" s="1664"/>
      <c r="AD11" s="1664"/>
      <c r="AE11" s="1664"/>
      <c r="AF11" s="1665"/>
      <c r="AG11" s="1528" t="s">
        <v>362</v>
      </c>
      <c r="AH11" s="1529"/>
      <c r="AI11" s="1529"/>
      <c r="AJ11" s="1529"/>
      <c r="AK11" s="1529"/>
      <c r="AL11" s="1529"/>
      <c r="AM11" s="1529"/>
      <c r="AN11" s="1529"/>
      <c r="AO11" s="1529"/>
      <c r="AP11" s="1530"/>
      <c r="AQ11" s="1539" t="s">
        <v>791</v>
      </c>
      <c r="AR11" s="1540"/>
      <c r="AS11" s="1540"/>
      <c r="AT11" s="1540"/>
      <c r="AU11" s="1540"/>
      <c r="AV11" s="1540"/>
      <c r="AW11" s="1540"/>
      <c r="AX11" s="1540"/>
      <c r="AY11" s="1540"/>
      <c r="AZ11" s="1540"/>
      <c r="BA11" s="1540"/>
      <c r="BB11" s="1540"/>
      <c r="BC11" s="1540"/>
      <c r="BD11" s="1540"/>
      <c r="BE11" s="1540"/>
      <c r="BF11" s="1540"/>
      <c r="BG11" s="1540"/>
      <c r="BH11" s="1540"/>
      <c r="BI11" s="1541"/>
      <c r="BJ11" s="1534" t="str">
        <f t="shared" si="0"/>
        <v/>
      </c>
      <c r="BK11" s="1535"/>
      <c r="BL11" s="1535"/>
      <c r="BM11" s="1536"/>
    </row>
    <row r="12" spans="1:66" ht="21" customHeight="1">
      <c r="A12" s="1629"/>
      <c r="B12" s="1634"/>
      <c r="C12" s="1635"/>
      <c r="D12" s="1635"/>
      <c r="E12" s="1635"/>
      <c r="F12" s="1635"/>
      <c r="G12" s="1635"/>
      <c r="H12" s="1635"/>
      <c r="I12" s="1636"/>
      <c r="J12" s="1643"/>
      <c r="K12" s="1644"/>
      <c r="L12" s="1644"/>
      <c r="M12" s="1644"/>
      <c r="N12" s="1645"/>
      <c r="O12" s="1557"/>
      <c r="P12" s="1558"/>
      <c r="Q12" s="1558"/>
      <c r="R12" s="1559"/>
      <c r="S12" s="1655"/>
      <c r="T12" s="1656"/>
      <c r="U12" s="1656"/>
      <c r="V12" s="1656"/>
      <c r="W12" s="1656"/>
      <c r="X12" s="1656"/>
      <c r="Y12" s="1657"/>
      <c r="Z12" s="1663"/>
      <c r="AA12" s="1664"/>
      <c r="AB12" s="1664"/>
      <c r="AC12" s="1664"/>
      <c r="AD12" s="1664"/>
      <c r="AE12" s="1664"/>
      <c r="AF12" s="1665"/>
      <c r="AG12" s="1528" t="s">
        <v>363</v>
      </c>
      <c r="AH12" s="1529"/>
      <c r="AI12" s="1529"/>
      <c r="AJ12" s="1529"/>
      <c r="AK12" s="1529"/>
      <c r="AL12" s="1529"/>
      <c r="AM12" s="1529"/>
      <c r="AN12" s="1529"/>
      <c r="AO12" s="1529"/>
      <c r="AP12" s="1530"/>
      <c r="AQ12" s="1531" t="s">
        <v>791</v>
      </c>
      <c r="AR12" s="1532"/>
      <c r="AS12" s="1532"/>
      <c r="AT12" s="1532"/>
      <c r="AU12" s="1532"/>
      <c r="AV12" s="1532"/>
      <c r="AW12" s="1532"/>
      <c r="AX12" s="1532"/>
      <c r="AY12" s="1532"/>
      <c r="AZ12" s="1532"/>
      <c r="BA12" s="1532"/>
      <c r="BB12" s="1532"/>
      <c r="BC12" s="1532"/>
      <c r="BD12" s="1532"/>
      <c r="BE12" s="1532"/>
      <c r="BF12" s="1532"/>
      <c r="BG12" s="1532"/>
      <c r="BH12" s="1532"/>
      <c r="BI12" s="1533"/>
      <c r="BJ12" s="1534" t="str">
        <f t="shared" si="0"/>
        <v/>
      </c>
      <c r="BK12" s="1535"/>
      <c r="BL12" s="1535"/>
      <c r="BM12" s="1536"/>
    </row>
    <row r="13" spans="1:66" ht="21" customHeight="1">
      <c r="A13" s="1629"/>
      <c r="B13" s="1634"/>
      <c r="C13" s="1635"/>
      <c r="D13" s="1635"/>
      <c r="E13" s="1635"/>
      <c r="F13" s="1635"/>
      <c r="G13" s="1635"/>
      <c r="H13" s="1635"/>
      <c r="I13" s="1636"/>
      <c r="J13" s="1643"/>
      <c r="K13" s="1644"/>
      <c r="L13" s="1644"/>
      <c r="M13" s="1644"/>
      <c r="N13" s="1645"/>
      <c r="O13" s="1557"/>
      <c r="P13" s="1558"/>
      <c r="Q13" s="1558"/>
      <c r="R13" s="1559"/>
      <c r="S13" s="1655"/>
      <c r="T13" s="1656"/>
      <c r="U13" s="1656"/>
      <c r="V13" s="1656"/>
      <c r="W13" s="1656"/>
      <c r="X13" s="1656"/>
      <c r="Y13" s="1657"/>
      <c r="Z13" s="1663"/>
      <c r="AA13" s="1664"/>
      <c r="AB13" s="1664"/>
      <c r="AC13" s="1664"/>
      <c r="AD13" s="1664"/>
      <c r="AE13" s="1664"/>
      <c r="AF13" s="1665"/>
      <c r="AG13" s="1528" t="s">
        <v>364</v>
      </c>
      <c r="AH13" s="1529"/>
      <c r="AI13" s="1529"/>
      <c r="AJ13" s="1529"/>
      <c r="AK13" s="1529"/>
      <c r="AL13" s="1529"/>
      <c r="AM13" s="1529"/>
      <c r="AN13" s="1529"/>
      <c r="AO13" s="1529"/>
      <c r="AP13" s="1530"/>
      <c r="AQ13" s="1539" t="s">
        <v>791</v>
      </c>
      <c r="AR13" s="1540"/>
      <c r="AS13" s="1540"/>
      <c r="AT13" s="1540"/>
      <c r="AU13" s="1540"/>
      <c r="AV13" s="1540"/>
      <c r="AW13" s="1540"/>
      <c r="AX13" s="1540"/>
      <c r="AY13" s="1540"/>
      <c r="AZ13" s="1540"/>
      <c r="BA13" s="1540"/>
      <c r="BB13" s="1540"/>
      <c r="BC13" s="1540"/>
      <c r="BD13" s="1540"/>
      <c r="BE13" s="1540"/>
      <c r="BF13" s="1540"/>
      <c r="BG13" s="1540"/>
      <c r="BH13" s="1540"/>
      <c r="BI13" s="1541"/>
      <c r="BJ13" s="1534" t="str">
        <f t="shared" si="0"/>
        <v/>
      </c>
      <c r="BK13" s="1535"/>
      <c r="BL13" s="1535"/>
      <c r="BM13" s="1536"/>
    </row>
    <row r="14" spans="1:66" ht="21" customHeight="1">
      <c r="A14" s="1629"/>
      <c r="B14" s="1634"/>
      <c r="C14" s="1635"/>
      <c r="D14" s="1635"/>
      <c r="E14" s="1635"/>
      <c r="F14" s="1635"/>
      <c r="G14" s="1635"/>
      <c r="H14" s="1635"/>
      <c r="I14" s="1636"/>
      <c r="J14" s="1643"/>
      <c r="K14" s="1644"/>
      <c r="L14" s="1644"/>
      <c r="M14" s="1644"/>
      <c r="N14" s="1645"/>
      <c r="O14" s="1557"/>
      <c r="P14" s="1558"/>
      <c r="Q14" s="1558"/>
      <c r="R14" s="1559"/>
      <c r="S14" s="1655"/>
      <c r="T14" s="1656"/>
      <c r="U14" s="1656"/>
      <c r="V14" s="1656"/>
      <c r="W14" s="1656"/>
      <c r="X14" s="1656"/>
      <c r="Y14" s="1657"/>
      <c r="Z14" s="1663"/>
      <c r="AA14" s="1664"/>
      <c r="AB14" s="1664"/>
      <c r="AC14" s="1664"/>
      <c r="AD14" s="1664"/>
      <c r="AE14" s="1664"/>
      <c r="AF14" s="1665"/>
      <c r="AG14" s="1528" t="s">
        <v>365</v>
      </c>
      <c r="AH14" s="1529"/>
      <c r="AI14" s="1529"/>
      <c r="AJ14" s="1529"/>
      <c r="AK14" s="1529"/>
      <c r="AL14" s="1529"/>
      <c r="AM14" s="1529"/>
      <c r="AN14" s="1529"/>
      <c r="AO14" s="1529"/>
      <c r="AP14" s="1530"/>
      <c r="AQ14" s="1539" t="s">
        <v>791</v>
      </c>
      <c r="AR14" s="1540"/>
      <c r="AS14" s="1540"/>
      <c r="AT14" s="1540"/>
      <c r="AU14" s="1540"/>
      <c r="AV14" s="1540"/>
      <c r="AW14" s="1540"/>
      <c r="AX14" s="1540"/>
      <c r="AY14" s="1540"/>
      <c r="AZ14" s="1540"/>
      <c r="BA14" s="1540"/>
      <c r="BB14" s="1540"/>
      <c r="BC14" s="1540"/>
      <c r="BD14" s="1540"/>
      <c r="BE14" s="1540"/>
      <c r="BF14" s="1540"/>
      <c r="BG14" s="1540"/>
      <c r="BH14" s="1540"/>
      <c r="BI14" s="1541"/>
      <c r="BJ14" s="1534" t="str">
        <f t="shared" si="0"/>
        <v/>
      </c>
      <c r="BK14" s="1535"/>
      <c r="BL14" s="1535"/>
      <c r="BM14" s="1536"/>
    </row>
    <row r="15" spans="1:66" ht="21" customHeight="1">
      <c r="A15" s="1629"/>
      <c r="B15" s="1634"/>
      <c r="C15" s="1635"/>
      <c r="D15" s="1635"/>
      <c r="E15" s="1635"/>
      <c r="F15" s="1635"/>
      <c r="G15" s="1635"/>
      <c r="H15" s="1635"/>
      <c r="I15" s="1636"/>
      <c r="J15" s="1643"/>
      <c r="K15" s="1644"/>
      <c r="L15" s="1644"/>
      <c r="M15" s="1644"/>
      <c r="N15" s="1645"/>
      <c r="O15" s="1557"/>
      <c r="P15" s="1558"/>
      <c r="Q15" s="1558"/>
      <c r="R15" s="1559"/>
      <c r="S15" s="1655"/>
      <c r="T15" s="1656"/>
      <c r="U15" s="1656"/>
      <c r="V15" s="1656"/>
      <c r="W15" s="1656"/>
      <c r="X15" s="1656"/>
      <c r="Y15" s="1657"/>
      <c r="Z15" s="1663"/>
      <c r="AA15" s="1664"/>
      <c r="AB15" s="1664"/>
      <c r="AC15" s="1664"/>
      <c r="AD15" s="1664"/>
      <c r="AE15" s="1664"/>
      <c r="AF15" s="1665"/>
      <c r="AG15" s="1528" t="s">
        <v>367</v>
      </c>
      <c r="AH15" s="1529"/>
      <c r="AI15" s="1529"/>
      <c r="AJ15" s="1529"/>
      <c r="AK15" s="1529"/>
      <c r="AL15" s="1529"/>
      <c r="AM15" s="1529"/>
      <c r="AN15" s="1529"/>
      <c r="AO15" s="1529"/>
      <c r="AP15" s="1530"/>
      <c r="AQ15" s="1539" t="s">
        <v>791</v>
      </c>
      <c r="AR15" s="1540"/>
      <c r="AS15" s="1540"/>
      <c r="AT15" s="1540"/>
      <c r="AU15" s="1540"/>
      <c r="AV15" s="1540"/>
      <c r="AW15" s="1540"/>
      <c r="AX15" s="1540"/>
      <c r="AY15" s="1540"/>
      <c r="AZ15" s="1540"/>
      <c r="BA15" s="1540"/>
      <c r="BB15" s="1540"/>
      <c r="BC15" s="1540"/>
      <c r="BD15" s="1540"/>
      <c r="BE15" s="1540"/>
      <c r="BF15" s="1540"/>
      <c r="BG15" s="1540"/>
      <c r="BH15" s="1540"/>
      <c r="BI15" s="1541"/>
      <c r="BJ15" s="1534" t="str">
        <f t="shared" si="0"/>
        <v/>
      </c>
      <c r="BK15" s="1535"/>
      <c r="BL15" s="1535"/>
      <c r="BM15" s="1536"/>
    </row>
    <row r="16" spans="1:66" ht="21" customHeight="1">
      <c r="A16" s="1629"/>
      <c r="B16" s="1634"/>
      <c r="C16" s="1635"/>
      <c r="D16" s="1635"/>
      <c r="E16" s="1635"/>
      <c r="F16" s="1635"/>
      <c r="G16" s="1635"/>
      <c r="H16" s="1635"/>
      <c r="I16" s="1636"/>
      <c r="J16" s="1643"/>
      <c r="K16" s="1644"/>
      <c r="L16" s="1644"/>
      <c r="M16" s="1644"/>
      <c r="N16" s="1645"/>
      <c r="O16" s="1557"/>
      <c r="P16" s="1558"/>
      <c r="Q16" s="1558"/>
      <c r="R16" s="1559"/>
      <c r="S16" s="1655"/>
      <c r="T16" s="1656"/>
      <c r="U16" s="1656"/>
      <c r="V16" s="1656"/>
      <c r="W16" s="1656"/>
      <c r="X16" s="1656"/>
      <c r="Y16" s="1657"/>
      <c r="Z16" s="1663"/>
      <c r="AA16" s="1664"/>
      <c r="AB16" s="1664"/>
      <c r="AC16" s="1664"/>
      <c r="AD16" s="1664"/>
      <c r="AE16" s="1664"/>
      <c r="AF16" s="1665"/>
      <c r="AG16" s="1528" t="s">
        <v>368</v>
      </c>
      <c r="AH16" s="1529"/>
      <c r="AI16" s="1529"/>
      <c r="AJ16" s="1529"/>
      <c r="AK16" s="1529"/>
      <c r="AL16" s="1529"/>
      <c r="AM16" s="1529"/>
      <c r="AN16" s="1529"/>
      <c r="AO16" s="1529"/>
      <c r="AP16" s="1530"/>
      <c r="AQ16" s="1539" t="s">
        <v>791</v>
      </c>
      <c r="AR16" s="1540"/>
      <c r="AS16" s="1540"/>
      <c r="AT16" s="1540"/>
      <c r="AU16" s="1540"/>
      <c r="AV16" s="1540"/>
      <c r="AW16" s="1540"/>
      <c r="AX16" s="1540"/>
      <c r="AY16" s="1540"/>
      <c r="AZ16" s="1540"/>
      <c r="BA16" s="1540"/>
      <c r="BB16" s="1540"/>
      <c r="BC16" s="1540"/>
      <c r="BD16" s="1540"/>
      <c r="BE16" s="1540"/>
      <c r="BF16" s="1540"/>
      <c r="BG16" s="1540"/>
      <c r="BH16" s="1540"/>
      <c r="BI16" s="1541"/>
      <c r="BJ16" s="1534" t="str">
        <f t="shared" si="0"/>
        <v/>
      </c>
      <c r="BK16" s="1535"/>
      <c r="BL16" s="1535"/>
      <c r="BM16" s="1536"/>
    </row>
    <row r="17" spans="1:65" ht="21" customHeight="1">
      <c r="A17" s="1629"/>
      <c r="B17" s="1634"/>
      <c r="C17" s="1635"/>
      <c r="D17" s="1635"/>
      <c r="E17" s="1635"/>
      <c r="F17" s="1635"/>
      <c r="G17" s="1635"/>
      <c r="H17" s="1635"/>
      <c r="I17" s="1636"/>
      <c r="J17" s="1643"/>
      <c r="K17" s="1644"/>
      <c r="L17" s="1644"/>
      <c r="M17" s="1644"/>
      <c r="N17" s="1645"/>
      <c r="O17" s="1557"/>
      <c r="P17" s="1558"/>
      <c r="Q17" s="1558"/>
      <c r="R17" s="1559"/>
      <c r="S17" s="1655"/>
      <c r="T17" s="1656"/>
      <c r="U17" s="1656"/>
      <c r="V17" s="1656"/>
      <c r="W17" s="1656"/>
      <c r="X17" s="1656"/>
      <c r="Y17" s="1657"/>
      <c r="Z17" s="1663"/>
      <c r="AA17" s="1664"/>
      <c r="AB17" s="1664"/>
      <c r="AC17" s="1664"/>
      <c r="AD17" s="1664"/>
      <c r="AE17" s="1664"/>
      <c r="AF17" s="1665"/>
      <c r="AG17" s="1528" t="s">
        <v>369</v>
      </c>
      <c r="AH17" s="1529"/>
      <c r="AI17" s="1529"/>
      <c r="AJ17" s="1529"/>
      <c r="AK17" s="1529"/>
      <c r="AL17" s="1529"/>
      <c r="AM17" s="1529"/>
      <c r="AN17" s="1529"/>
      <c r="AO17" s="1529"/>
      <c r="AP17" s="1530"/>
      <c r="AQ17" s="1539" t="s">
        <v>791</v>
      </c>
      <c r="AR17" s="1540"/>
      <c r="AS17" s="1540"/>
      <c r="AT17" s="1540"/>
      <c r="AU17" s="1540"/>
      <c r="AV17" s="1540"/>
      <c r="AW17" s="1540"/>
      <c r="AX17" s="1540"/>
      <c r="AY17" s="1540"/>
      <c r="AZ17" s="1540"/>
      <c r="BA17" s="1540"/>
      <c r="BB17" s="1540"/>
      <c r="BC17" s="1540"/>
      <c r="BD17" s="1540"/>
      <c r="BE17" s="1540"/>
      <c r="BF17" s="1540"/>
      <c r="BG17" s="1540"/>
      <c r="BH17" s="1540"/>
      <c r="BI17" s="1541"/>
      <c r="BJ17" s="1534" t="str">
        <f t="shared" si="0"/>
        <v/>
      </c>
      <c r="BK17" s="1535"/>
      <c r="BL17" s="1535"/>
      <c r="BM17" s="1536"/>
    </row>
    <row r="18" spans="1:65" ht="21" customHeight="1">
      <c r="A18" s="1629"/>
      <c r="B18" s="1634"/>
      <c r="C18" s="1635"/>
      <c r="D18" s="1635"/>
      <c r="E18" s="1635"/>
      <c r="F18" s="1635"/>
      <c r="G18" s="1635"/>
      <c r="H18" s="1635"/>
      <c r="I18" s="1636"/>
      <c r="J18" s="1643"/>
      <c r="K18" s="1644"/>
      <c r="L18" s="1644"/>
      <c r="M18" s="1644"/>
      <c r="N18" s="1645"/>
      <c r="O18" s="1557"/>
      <c r="P18" s="1558"/>
      <c r="Q18" s="1558"/>
      <c r="R18" s="1559"/>
      <c r="S18" s="1655"/>
      <c r="T18" s="1656"/>
      <c r="U18" s="1656"/>
      <c r="V18" s="1656"/>
      <c r="W18" s="1656"/>
      <c r="X18" s="1656"/>
      <c r="Y18" s="1657"/>
      <c r="Z18" s="1663"/>
      <c r="AA18" s="1664"/>
      <c r="AB18" s="1664"/>
      <c r="AC18" s="1664"/>
      <c r="AD18" s="1664"/>
      <c r="AE18" s="1664"/>
      <c r="AF18" s="1665"/>
      <c r="AG18" s="1528" t="s">
        <v>370</v>
      </c>
      <c r="AH18" s="1529"/>
      <c r="AI18" s="1529"/>
      <c r="AJ18" s="1529"/>
      <c r="AK18" s="1529"/>
      <c r="AL18" s="1529"/>
      <c r="AM18" s="1529"/>
      <c r="AN18" s="1529"/>
      <c r="AO18" s="1529"/>
      <c r="AP18" s="1530"/>
      <c r="AQ18" s="1539" t="s">
        <v>791</v>
      </c>
      <c r="AR18" s="1540"/>
      <c r="AS18" s="1540"/>
      <c r="AT18" s="1540"/>
      <c r="AU18" s="1540"/>
      <c r="AV18" s="1540"/>
      <c r="AW18" s="1540"/>
      <c r="AX18" s="1540"/>
      <c r="AY18" s="1540"/>
      <c r="AZ18" s="1540"/>
      <c r="BA18" s="1540"/>
      <c r="BB18" s="1540"/>
      <c r="BC18" s="1540"/>
      <c r="BD18" s="1540"/>
      <c r="BE18" s="1540"/>
      <c r="BF18" s="1540"/>
      <c r="BG18" s="1540"/>
      <c r="BH18" s="1540"/>
      <c r="BI18" s="1541"/>
      <c r="BJ18" s="1534" t="str">
        <f t="shared" si="0"/>
        <v/>
      </c>
      <c r="BK18" s="1535"/>
      <c r="BL18" s="1535"/>
      <c r="BM18" s="1536"/>
    </row>
    <row r="19" spans="1:65" ht="21" customHeight="1">
      <c r="A19" s="1629"/>
      <c r="B19" s="1634"/>
      <c r="C19" s="1635"/>
      <c r="D19" s="1635"/>
      <c r="E19" s="1635"/>
      <c r="F19" s="1635"/>
      <c r="G19" s="1635"/>
      <c r="H19" s="1635"/>
      <c r="I19" s="1636"/>
      <c r="J19" s="1643"/>
      <c r="K19" s="1644"/>
      <c r="L19" s="1644"/>
      <c r="M19" s="1644"/>
      <c r="N19" s="1645"/>
      <c r="O19" s="1557"/>
      <c r="P19" s="1558"/>
      <c r="Q19" s="1558"/>
      <c r="R19" s="1559"/>
      <c r="S19" s="1655"/>
      <c r="T19" s="1656"/>
      <c r="U19" s="1656"/>
      <c r="V19" s="1656"/>
      <c r="W19" s="1656"/>
      <c r="X19" s="1656"/>
      <c r="Y19" s="1657"/>
      <c r="Z19" s="1663"/>
      <c r="AA19" s="1664"/>
      <c r="AB19" s="1664"/>
      <c r="AC19" s="1664"/>
      <c r="AD19" s="1664"/>
      <c r="AE19" s="1664"/>
      <c r="AF19" s="1665"/>
      <c r="AG19" s="1528" t="s">
        <v>371</v>
      </c>
      <c r="AH19" s="1529"/>
      <c r="AI19" s="1529"/>
      <c r="AJ19" s="1529"/>
      <c r="AK19" s="1529"/>
      <c r="AL19" s="1529"/>
      <c r="AM19" s="1529"/>
      <c r="AN19" s="1529"/>
      <c r="AO19" s="1529"/>
      <c r="AP19" s="1530"/>
      <c r="AQ19" s="1551" t="s">
        <v>791</v>
      </c>
      <c r="AR19" s="1532"/>
      <c r="AS19" s="1532"/>
      <c r="AT19" s="1532"/>
      <c r="AU19" s="1532"/>
      <c r="AV19" s="1532"/>
      <c r="AW19" s="1532"/>
      <c r="AX19" s="1532"/>
      <c r="AY19" s="1532"/>
      <c r="AZ19" s="1532"/>
      <c r="BA19" s="1532"/>
      <c r="BB19" s="1532"/>
      <c r="BC19" s="1532"/>
      <c r="BD19" s="1532"/>
      <c r="BE19" s="1532"/>
      <c r="BF19" s="1532"/>
      <c r="BG19" s="1532"/>
      <c r="BH19" s="1532"/>
      <c r="BI19" s="1533"/>
      <c r="BJ19" s="1534" t="str">
        <f t="shared" si="0"/>
        <v/>
      </c>
      <c r="BK19" s="1535"/>
      <c r="BL19" s="1535"/>
      <c r="BM19" s="1536"/>
    </row>
    <row r="20" spans="1:65" ht="21" customHeight="1">
      <c r="A20" s="1629"/>
      <c r="B20" s="1634"/>
      <c r="C20" s="1635"/>
      <c r="D20" s="1635"/>
      <c r="E20" s="1635"/>
      <c r="F20" s="1635"/>
      <c r="G20" s="1635"/>
      <c r="H20" s="1635"/>
      <c r="I20" s="1636"/>
      <c r="J20" s="1643"/>
      <c r="K20" s="1644"/>
      <c r="L20" s="1644"/>
      <c r="M20" s="1644"/>
      <c r="N20" s="1645"/>
      <c r="O20" s="1557"/>
      <c r="P20" s="1558"/>
      <c r="Q20" s="1558"/>
      <c r="R20" s="1559"/>
      <c r="S20" s="1655"/>
      <c r="T20" s="1656"/>
      <c r="U20" s="1656"/>
      <c r="V20" s="1656"/>
      <c r="W20" s="1656"/>
      <c r="X20" s="1656"/>
      <c r="Y20" s="1657"/>
      <c r="Z20" s="1663"/>
      <c r="AA20" s="1664"/>
      <c r="AB20" s="1664"/>
      <c r="AC20" s="1664"/>
      <c r="AD20" s="1664"/>
      <c r="AE20" s="1664"/>
      <c r="AF20" s="1665"/>
      <c r="AG20" s="1528" t="s">
        <v>372</v>
      </c>
      <c r="AH20" s="1529"/>
      <c r="AI20" s="1529"/>
      <c r="AJ20" s="1529"/>
      <c r="AK20" s="1529"/>
      <c r="AL20" s="1529"/>
      <c r="AM20" s="1529"/>
      <c r="AN20" s="1529"/>
      <c r="AO20" s="1529"/>
      <c r="AP20" s="1530"/>
      <c r="AQ20" s="1531" t="s">
        <v>791</v>
      </c>
      <c r="AR20" s="1532"/>
      <c r="AS20" s="1532"/>
      <c r="AT20" s="1532"/>
      <c r="AU20" s="1532"/>
      <c r="AV20" s="1532"/>
      <c r="AW20" s="1532"/>
      <c r="AX20" s="1532"/>
      <c r="AY20" s="1532"/>
      <c r="AZ20" s="1532"/>
      <c r="BA20" s="1532"/>
      <c r="BB20" s="1532"/>
      <c r="BC20" s="1532"/>
      <c r="BD20" s="1532"/>
      <c r="BE20" s="1532"/>
      <c r="BF20" s="1532"/>
      <c r="BG20" s="1532"/>
      <c r="BH20" s="1532"/>
      <c r="BI20" s="1533"/>
      <c r="BJ20" s="1534" t="str">
        <f t="shared" si="0"/>
        <v/>
      </c>
      <c r="BK20" s="1535"/>
      <c r="BL20" s="1535"/>
      <c r="BM20" s="1536"/>
    </row>
    <row r="21" spans="1:65" ht="21" customHeight="1">
      <c r="A21" s="1629"/>
      <c r="B21" s="1634"/>
      <c r="C21" s="1635"/>
      <c r="D21" s="1635"/>
      <c r="E21" s="1635"/>
      <c r="F21" s="1635"/>
      <c r="G21" s="1635"/>
      <c r="H21" s="1635"/>
      <c r="I21" s="1636"/>
      <c r="J21" s="1643"/>
      <c r="K21" s="1644"/>
      <c r="L21" s="1644"/>
      <c r="M21" s="1644"/>
      <c r="N21" s="1645"/>
      <c r="O21" s="1557"/>
      <c r="P21" s="1558"/>
      <c r="Q21" s="1558"/>
      <c r="R21" s="1559"/>
      <c r="S21" s="1655"/>
      <c r="T21" s="1656"/>
      <c r="U21" s="1656"/>
      <c r="V21" s="1656"/>
      <c r="W21" s="1656"/>
      <c r="X21" s="1656"/>
      <c r="Y21" s="1657"/>
      <c r="Z21" s="1663"/>
      <c r="AA21" s="1664"/>
      <c r="AB21" s="1664"/>
      <c r="AC21" s="1664"/>
      <c r="AD21" s="1664"/>
      <c r="AE21" s="1664"/>
      <c r="AF21" s="1665"/>
      <c r="AG21" s="1528" t="s">
        <v>374</v>
      </c>
      <c r="AH21" s="1529"/>
      <c r="AI21" s="1529"/>
      <c r="AJ21" s="1529"/>
      <c r="AK21" s="1529"/>
      <c r="AL21" s="1529"/>
      <c r="AM21" s="1529"/>
      <c r="AN21" s="1529"/>
      <c r="AO21" s="1529"/>
      <c r="AP21" s="1530"/>
      <c r="AQ21" s="1531" t="s">
        <v>791</v>
      </c>
      <c r="AR21" s="1532"/>
      <c r="AS21" s="1532"/>
      <c r="AT21" s="1532"/>
      <c r="AU21" s="1532"/>
      <c r="AV21" s="1532"/>
      <c r="AW21" s="1532"/>
      <c r="AX21" s="1532"/>
      <c r="AY21" s="1532"/>
      <c r="AZ21" s="1532"/>
      <c r="BA21" s="1532"/>
      <c r="BB21" s="1532"/>
      <c r="BC21" s="1532"/>
      <c r="BD21" s="1532"/>
      <c r="BE21" s="1532"/>
      <c r="BF21" s="1532"/>
      <c r="BG21" s="1532"/>
      <c r="BH21" s="1532"/>
      <c r="BI21" s="1533"/>
      <c r="BJ21" s="1534" t="str">
        <f t="shared" si="0"/>
        <v/>
      </c>
      <c r="BK21" s="1535"/>
      <c r="BL21" s="1535"/>
      <c r="BM21" s="1536"/>
    </row>
    <row r="22" spans="1:65" ht="21" customHeight="1">
      <c r="A22" s="1629"/>
      <c r="B22" s="1634"/>
      <c r="C22" s="1635"/>
      <c r="D22" s="1635"/>
      <c r="E22" s="1635"/>
      <c r="F22" s="1635"/>
      <c r="G22" s="1635"/>
      <c r="H22" s="1635"/>
      <c r="I22" s="1636"/>
      <c r="J22" s="1643"/>
      <c r="K22" s="1644"/>
      <c r="L22" s="1644"/>
      <c r="M22" s="1644"/>
      <c r="N22" s="1645"/>
      <c r="O22" s="1557"/>
      <c r="P22" s="1558"/>
      <c r="Q22" s="1558"/>
      <c r="R22" s="1559"/>
      <c r="S22" s="1655"/>
      <c r="T22" s="1656"/>
      <c r="U22" s="1656"/>
      <c r="V22" s="1656"/>
      <c r="W22" s="1656"/>
      <c r="X22" s="1656"/>
      <c r="Y22" s="1657"/>
      <c r="Z22" s="1663"/>
      <c r="AA22" s="1664"/>
      <c r="AB22" s="1664"/>
      <c r="AC22" s="1664"/>
      <c r="AD22" s="1664"/>
      <c r="AE22" s="1664"/>
      <c r="AF22" s="1665"/>
      <c r="AG22" s="1528" t="s">
        <v>376</v>
      </c>
      <c r="AH22" s="1529"/>
      <c r="AI22" s="1529"/>
      <c r="AJ22" s="1529"/>
      <c r="AK22" s="1529"/>
      <c r="AL22" s="1529"/>
      <c r="AM22" s="1529"/>
      <c r="AN22" s="1529"/>
      <c r="AO22" s="1529"/>
      <c r="AP22" s="1530"/>
      <c r="AQ22" s="1551" t="s">
        <v>791</v>
      </c>
      <c r="AR22" s="1602"/>
      <c r="AS22" s="1602"/>
      <c r="AT22" s="1602"/>
      <c r="AU22" s="1602"/>
      <c r="AV22" s="1602"/>
      <c r="AW22" s="1602"/>
      <c r="AX22" s="1602"/>
      <c r="AY22" s="1602"/>
      <c r="AZ22" s="1602"/>
      <c r="BA22" s="1602"/>
      <c r="BB22" s="1602"/>
      <c r="BC22" s="1602"/>
      <c r="BD22" s="1602"/>
      <c r="BE22" s="1602"/>
      <c r="BF22" s="1602"/>
      <c r="BG22" s="1602"/>
      <c r="BH22" s="1602"/>
      <c r="BI22" s="1603"/>
      <c r="BJ22" s="1534" t="str">
        <f t="shared" si="0"/>
        <v/>
      </c>
      <c r="BK22" s="1535"/>
      <c r="BL22" s="1535"/>
      <c r="BM22" s="1536"/>
    </row>
    <row r="23" spans="1:65" ht="21" customHeight="1">
      <c r="A23" s="1629"/>
      <c r="B23" s="1634"/>
      <c r="C23" s="1635"/>
      <c r="D23" s="1635"/>
      <c r="E23" s="1635"/>
      <c r="F23" s="1635"/>
      <c r="G23" s="1635"/>
      <c r="H23" s="1635"/>
      <c r="I23" s="1636"/>
      <c r="J23" s="1643"/>
      <c r="K23" s="1644"/>
      <c r="L23" s="1644"/>
      <c r="M23" s="1644"/>
      <c r="N23" s="1645"/>
      <c r="O23" s="1557"/>
      <c r="P23" s="1558"/>
      <c r="Q23" s="1558"/>
      <c r="R23" s="1559"/>
      <c r="S23" s="1655"/>
      <c r="T23" s="1656"/>
      <c r="U23" s="1656"/>
      <c r="V23" s="1656"/>
      <c r="W23" s="1656"/>
      <c r="X23" s="1656"/>
      <c r="Y23" s="1657"/>
      <c r="Z23" s="1663"/>
      <c r="AA23" s="1664"/>
      <c r="AB23" s="1664"/>
      <c r="AC23" s="1664"/>
      <c r="AD23" s="1664"/>
      <c r="AE23" s="1664"/>
      <c r="AF23" s="1665"/>
      <c r="AG23" s="1528" t="s">
        <v>378</v>
      </c>
      <c r="AH23" s="1529"/>
      <c r="AI23" s="1529"/>
      <c r="AJ23" s="1529"/>
      <c r="AK23" s="1529"/>
      <c r="AL23" s="1529"/>
      <c r="AM23" s="1529"/>
      <c r="AN23" s="1529"/>
      <c r="AO23" s="1529"/>
      <c r="AP23" s="1530"/>
      <c r="AQ23" s="1531" t="s">
        <v>791</v>
      </c>
      <c r="AR23" s="1532"/>
      <c r="AS23" s="1532"/>
      <c r="AT23" s="1532"/>
      <c r="AU23" s="1532"/>
      <c r="AV23" s="1532"/>
      <c r="AW23" s="1532"/>
      <c r="AX23" s="1532"/>
      <c r="AY23" s="1532"/>
      <c r="AZ23" s="1532"/>
      <c r="BA23" s="1532"/>
      <c r="BB23" s="1532"/>
      <c r="BC23" s="1532"/>
      <c r="BD23" s="1532"/>
      <c r="BE23" s="1532"/>
      <c r="BF23" s="1532"/>
      <c r="BG23" s="1532"/>
      <c r="BH23" s="1532"/>
      <c r="BI23" s="1533"/>
      <c r="BJ23" s="1534" t="str">
        <f t="shared" si="0"/>
        <v/>
      </c>
      <c r="BK23" s="1535"/>
      <c r="BL23" s="1535"/>
      <c r="BM23" s="1536"/>
    </row>
    <row r="24" spans="1:65" ht="21" customHeight="1">
      <c r="A24" s="1629"/>
      <c r="B24" s="1634"/>
      <c r="C24" s="1635"/>
      <c r="D24" s="1635"/>
      <c r="E24" s="1635"/>
      <c r="F24" s="1635"/>
      <c r="G24" s="1635"/>
      <c r="H24" s="1635"/>
      <c r="I24" s="1636"/>
      <c r="J24" s="1643"/>
      <c r="K24" s="1644"/>
      <c r="L24" s="1644"/>
      <c r="M24" s="1644"/>
      <c r="N24" s="1645"/>
      <c r="O24" s="1557"/>
      <c r="P24" s="1558"/>
      <c r="Q24" s="1558"/>
      <c r="R24" s="1559"/>
      <c r="S24" s="1655"/>
      <c r="T24" s="1656"/>
      <c r="U24" s="1656"/>
      <c r="V24" s="1656"/>
      <c r="W24" s="1656"/>
      <c r="X24" s="1656"/>
      <c r="Y24" s="1657"/>
      <c r="Z24" s="1663"/>
      <c r="AA24" s="1664"/>
      <c r="AB24" s="1664"/>
      <c r="AC24" s="1664"/>
      <c r="AD24" s="1664"/>
      <c r="AE24" s="1664"/>
      <c r="AF24" s="1665"/>
      <c r="AG24" s="1528" t="s">
        <v>379</v>
      </c>
      <c r="AH24" s="1529"/>
      <c r="AI24" s="1529"/>
      <c r="AJ24" s="1529"/>
      <c r="AK24" s="1529"/>
      <c r="AL24" s="1529"/>
      <c r="AM24" s="1529"/>
      <c r="AN24" s="1529"/>
      <c r="AO24" s="1529"/>
      <c r="AP24" s="1530"/>
      <c r="AQ24" s="1539" t="s">
        <v>791</v>
      </c>
      <c r="AR24" s="1540"/>
      <c r="AS24" s="1540"/>
      <c r="AT24" s="1540"/>
      <c r="AU24" s="1540"/>
      <c r="AV24" s="1540"/>
      <c r="AW24" s="1540"/>
      <c r="AX24" s="1540"/>
      <c r="AY24" s="1540"/>
      <c r="AZ24" s="1540"/>
      <c r="BA24" s="1540"/>
      <c r="BB24" s="1540"/>
      <c r="BC24" s="1540"/>
      <c r="BD24" s="1540"/>
      <c r="BE24" s="1540"/>
      <c r="BF24" s="1540"/>
      <c r="BG24" s="1540"/>
      <c r="BH24" s="1540"/>
      <c r="BI24" s="1541"/>
      <c r="BJ24" s="1534" t="str">
        <f t="shared" si="0"/>
        <v/>
      </c>
      <c r="BK24" s="1535"/>
      <c r="BL24" s="1535"/>
      <c r="BM24" s="1536"/>
    </row>
    <row r="25" spans="1:65" ht="21" customHeight="1">
      <c r="A25" s="1629"/>
      <c r="B25" s="1634"/>
      <c r="C25" s="1635"/>
      <c r="D25" s="1635"/>
      <c r="E25" s="1635"/>
      <c r="F25" s="1635"/>
      <c r="G25" s="1635"/>
      <c r="H25" s="1635"/>
      <c r="I25" s="1636"/>
      <c r="J25" s="1643"/>
      <c r="K25" s="1644"/>
      <c r="L25" s="1644"/>
      <c r="M25" s="1644"/>
      <c r="N25" s="1645"/>
      <c r="O25" s="1557"/>
      <c r="P25" s="1558"/>
      <c r="Q25" s="1558"/>
      <c r="R25" s="1559"/>
      <c r="S25" s="1655"/>
      <c r="T25" s="1656"/>
      <c r="U25" s="1656"/>
      <c r="V25" s="1656"/>
      <c r="W25" s="1656"/>
      <c r="X25" s="1656"/>
      <c r="Y25" s="1657"/>
      <c r="Z25" s="1663"/>
      <c r="AA25" s="1664"/>
      <c r="AB25" s="1664"/>
      <c r="AC25" s="1664"/>
      <c r="AD25" s="1664"/>
      <c r="AE25" s="1664"/>
      <c r="AF25" s="1665"/>
      <c r="AG25" s="1528" t="s">
        <v>380</v>
      </c>
      <c r="AH25" s="1529"/>
      <c r="AI25" s="1529"/>
      <c r="AJ25" s="1529"/>
      <c r="AK25" s="1529"/>
      <c r="AL25" s="1529"/>
      <c r="AM25" s="1529"/>
      <c r="AN25" s="1529"/>
      <c r="AO25" s="1529"/>
      <c r="AP25" s="1530"/>
      <c r="AQ25" s="1539" t="s">
        <v>791</v>
      </c>
      <c r="AR25" s="1540"/>
      <c r="AS25" s="1540"/>
      <c r="AT25" s="1540"/>
      <c r="AU25" s="1540"/>
      <c r="AV25" s="1540"/>
      <c r="AW25" s="1540"/>
      <c r="AX25" s="1540"/>
      <c r="AY25" s="1540"/>
      <c r="AZ25" s="1540"/>
      <c r="BA25" s="1540"/>
      <c r="BB25" s="1540"/>
      <c r="BC25" s="1540"/>
      <c r="BD25" s="1540"/>
      <c r="BE25" s="1540"/>
      <c r="BF25" s="1540"/>
      <c r="BG25" s="1540"/>
      <c r="BH25" s="1540"/>
      <c r="BI25" s="1541"/>
      <c r="BJ25" s="1534" t="str">
        <f t="shared" si="0"/>
        <v/>
      </c>
      <c r="BK25" s="1535"/>
      <c r="BL25" s="1535"/>
      <c r="BM25" s="1536"/>
    </row>
    <row r="26" spans="1:65" ht="21" customHeight="1">
      <c r="A26" s="1629"/>
      <c r="B26" s="1634"/>
      <c r="C26" s="1635"/>
      <c r="D26" s="1635"/>
      <c r="E26" s="1635"/>
      <c r="F26" s="1635"/>
      <c r="G26" s="1635"/>
      <c r="H26" s="1635"/>
      <c r="I26" s="1636"/>
      <c r="J26" s="1643"/>
      <c r="K26" s="1644"/>
      <c r="L26" s="1644"/>
      <c r="M26" s="1644"/>
      <c r="N26" s="1645"/>
      <c r="O26" s="1557"/>
      <c r="P26" s="1558"/>
      <c r="Q26" s="1558"/>
      <c r="R26" s="1559"/>
      <c r="S26" s="1655"/>
      <c r="T26" s="1656"/>
      <c r="U26" s="1656"/>
      <c r="V26" s="1656"/>
      <c r="W26" s="1656"/>
      <c r="X26" s="1656"/>
      <c r="Y26" s="1657"/>
      <c r="Z26" s="1663"/>
      <c r="AA26" s="1664"/>
      <c r="AB26" s="1664"/>
      <c r="AC26" s="1664"/>
      <c r="AD26" s="1664"/>
      <c r="AE26" s="1664"/>
      <c r="AF26" s="1665"/>
      <c r="AG26" s="1528" t="s">
        <v>381</v>
      </c>
      <c r="AH26" s="1529"/>
      <c r="AI26" s="1529"/>
      <c r="AJ26" s="1529"/>
      <c r="AK26" s="1529"/>
      <c r="AL26" s="1529"/>
      <c r="AM26" s="1529"/>
      <c r="AN26" s="1529"/>
      <c r="AO26" s="1529"/>
      <c r="AP26" s="1530"/>
      <c r="AQ26" s="1539" t="s">
        <v>791</v>
      </c>
      <c r="AR26" s="1540"/>
      <c r="AS26" s="1540"/>
      <c r="AT26" s="1540"/>
      <c r="AU26" s="1540"/>
      <c r="AV26" s="1540"/>
      <c r="AW26" s="1540"/>
      <c r="AX26" s="1540"/>
      <c r="AY26" s="1540"/>
      <c r="AZ26" s="1540"/>
      <c r="BA26" s="1540"/>
      <c r="BB26" s="1540"/>
      <c r="BC26" s="1540"/>
      <c r="BD26" s="1540"/>
      <c r="BE26" s="1540"/>
      <c r="BF26" s="1540"/>
      <c r="BG26" s="1540"/>
      <c r="BH26" s="1540"/>
      <c r="BI26" s="1541"/>
      <c r="BJ26" s="1534" t="str">
        <f t="shared" si="0"/>
        <v/>
      </c>
      <c r="BK26" s="1535"/>
      <c r="BL26" s="1535"/>
      <c r="BM26" s="1536"/>
    </row>
    <row r="27" spans="1:65" ht="21" customHeight="1">
      <c r="A27" s="1629"/>
      <c r="B27" s="1634"/>
      <c r="C27" s="1635"/>
      <c r="D27" s="1635"/>
      <c r="E27" s="1635"/>
      <c r="F27" s="1635"/>
      <c r="G27" s="1635"/>
      <c r="H27" s="1635"/>
      <c r="I27" s="1636"/>
      <c r="J27" s="1643"/>
      <c r="K27" s="1644"/>
      <c r="L27" s="1644"/>
      <c r="M27" s="1644"/>
      <c r="N27" s="1645"/>
      <c r="O27" s="1557"/>
      <c r="P27" s="1558"/>
      <c r="Q27" s="1558"/>
      <c r="R27" s="1559"/>
      <c r="S27" s="1655"/>
      <c r="T27" s="1656"/>
      <c r="U27" s="1656"/>
      <c r="V27" s="1656"/>
      <c r="W27" s="1656"/>
      <c r="X27" s="1656"/>
      <c r="Y27" s="1657"/>
      <c r="Z27" s="1663"/>
      <c r="AA27" s="1664"/>
      <c r="AB27" s="1664"/>
      <c r="AC27" s="1664"/>
      <c r="AD27" s="1664"/>
      <c r="AE27" s="1664"/>
      <c r="AF27" s="1665"/>
      <c r="AG27" s="1528" t="s">
        <v>382</v>
      </c>
      <c r="AH27" s="1529"/>
      <c r="AI27" s="1529"/>
      <c r="AJ27" s="1529"/>
      <c r="AK27" s="1529"/>
      <c r="AL27" s="1529"/>
      <c r="AM27" s="1529"/>
      <c r="AN27" s="1529"/>
      <c r="AO27" s="1529"/>
      <c r="AP27" s="1530"/>
      <c r="AQ27" s="1539" t="s">
        <v>791</v>
      </c>
      <c r="AR27" s="1540"/>
      <c r="AS27" s="1540"/>
      <c r="AT27" s="1540"/>
      <c r="AU27" s="1540"/>
      <c r="AV27" s="1540"/>
      <c r="AW27" s="1540"/>
      <c r="AX27" s="1540"/>
      <c r="AY27" s="1540"/>
      <c r="AZ27" s="1540"/>
      <c r="BA27" s="1540"/>
      <c r="BB27" s="1540"/>
      <c r="BC27" s="1540"/>
      <c r="BD27" s="1540"/>
      <c r="BE27" s="1540"/>
      <c r="BF27" s="1540"/>
      <c r="BG27" s="1540"/>
      <c r="BH27" s="1540"/>
      <c r="BI27" s="1541"/>
      <c r="BJ27" s="1534" t="str">
        <f t="shared" si="0"/>
        <v/>
      </c>
      <c r="BK27" s="1535"/>
      <c r="BL27" s="1535"/>
      <c r="BM27" s="1536"/>
    </row>
    <row r="28" spans="1:65" ht="21" customHeight="1">
      <c r="A28" s="1629"/>
      <c r="B28" s="1634"/>
      <c r="C28" s="1635"/>
      <c r="D28" s="1635"/>
      <c r="E28" s="1635"/>
      <c r="F28" s="1635"/>
      <c r="G28" s="1635"/>
      <c r="H28" s="1635"/>
      <c r="I28" s="1636"/>
      <c r="J28" s="1643"/>
      <c r="K28" s="1644"/>
      <c r="L28" s="1644"/>
      <c r="M28" s="1644"/>
      <c r="N28" s="1645"/>
      <c r="O28" s="1557"/>
      <c r="P28" s="1558"/>
      <c r="Q28" s="1558"/>
      <c r="R28" s="1559"/>
      <c r="S28" s="1655"/>
      <c r="T28" s="1656"/>
      <c r="U28" s="1656"/>
      <c r="V28" s="1656"/>
      <c r="W28" s="1656"/>
      <c r="X28" s="1656"/>
      <c r="Y28" s="1657"/>
      <c r="Z28" s="1663"/>
      <c r="AA28" s="1664"/>
      <c r="AB28" s="1664"/>
      <c r="AC28" s="1664"/>
      <c r="AD28" s="1664"/>
      <c r="AE28" s="1664"/>
      <c r="AF28" s="1665"/>
      <c r="AG28" s="1528" t="s">
        <v>383</v>
      </c>
      <c r="AH28" s="1529"/>
      <c r="AI28" s="1529"/>
      <c r="AJ28" s="1529"/>
      <c r="AK28" s="1529"/>
      <c r="AL28" s="1529"/>
      <c r="AM28" s="1529"/>
      <c r="AN28" s="1529"/>
      <c r="AO28" s="1529"/>
      <c r="AP28" s="1530"/>
      <c r="AQ28" s="1539" t="s">
        <v>791</v>
      </c>
      <c r="AR28" s="1540"/>
      <c r="AS28" s="1540"/>
      <c r="AT28" s="1540"/>
      <c r="AU28" s="1540"/>
      <c r="AV28" s="1540"/>
      <c r="AW28" s="1540"/>
      <c r="AX28" s="1540"/>
      <c r="AY28" s="1540"/>
      <c r="AZ28" s="1540"/>
      <c r="BA28" s="1540"/>
      <c r="BB28" s="1540"/>
      <c r="BC28" s="1540"/>
      <c r="BD28" s="1540"/>
      <c r="BE28" s="1540"/>
      <c r="BF28" s="1540"/>
      <c r="BG28" s="1540"/>
      <c r="BH28" s="1540"/>
      <c r="BI28" s="1541"/>
      <c r="BJ28" s="1534" t="str">
        <f t="shared" si="0"/>
        <v/>
      </c>
      <c r="BK28" s="1535"/>
      <c r="BL28" s="1535"/>
      <c r="BM28" s="1536"/>
    </row>
    <row r="29" spans="1:65" ht="21" customHeight="1">
      <c r="A29" s="1629"/>
      <c r="B29" s="1634"/>
      <c r="C29" s="1635"/>
      <c r="D29" s="1635"/>
      <c r="E29" s="1635"/>
      <c r="F29" s="1635"/>
      <c r="G29" s="1635"/>
      <c r="H29" s="1635"/>
      <c r="I29" s="1636"/>
      <c r="J29" s="1643"/>
      <c r="K29" s="1644"/>
      <c r="L29" s="1644"/>
      <c r="M29" s="1644"/>
      <c r="N29" s="1645"/>
      <c r="O29" s="1557"/>
      <c r="P29" s="1558"/>
      <c r="Q29" s="1558"/>
      <c r="R29" s="1559"/>
      <c r="S29" s="1655"/>
      <c r="T29" s="1656"/>
      <c r="U29" s="1656"/>
      <c r="V29" s="1656"/>
      <c r="W29" s="1656"/>
      <c r="X29" s="1656"/>
      <c r="Y29" s="1657"/>
      <c r="Z29" s="1663"/>
      <c r="AA29" s="1664"/>
      <c r="AB29" s="1664"/>
      <c r="AC29" s="1664"/>
      <c r="AD29" s="1664"/>
      <c r="AE29" s="1664"/>
      <c r="AF29" s="1665"/>
      <c r="AG29" s="1528" t="s">
        <v>384</v>
      </c>
      <c r="AH29" s="1529"/>
      <c r="AI29" s="1529"/>
      <c r="AJ29" s="1529"/>
      <c r="AK29" s="1529"/>
      <c r="AL29" s="1529"/>
      <c r="AM29" s="1529"/>
      <c r="AN29" s="1529"/>
      <c r="AO29" s="1529"/>
      <c r="AP29" s="1530"/>
      <c r="AQ29" s="1539" t="s">
        <v>791</v>
      </c>
      <c r="AR29" s="1540"/>
      <c r="AS29" s="1540"/>
      <c r="AT29" s="1540"/>
      <c r="AU29" s="1540"/>
      <c r="AV29" s="1540"/>
      <c r="AW29" s="1540"/>
      <c r="AX29" s="1540"/>
      <c r="AY29" s="1540"/>
      <c r="AZ29" s="1540"/>
      <c r="BA29" s="1540"/>
      <c r="BB29" s="1540"/>
      <c r="BC29" s="1540"/>
      <c r="BD29" s="1540"/>
      <c r="BE29" s="1540"/>
      <c r="BF29" s="1540"/>
      <c r="BG29" s="1540"/>
      <c r="BH29" s="1540"/>
      <c r="BI29" s="1541"/>
      <c r="BJ29" s="1534" t="str">
        <f t="shared" si="0"/>
        <v/>
      </c>
      <c r="BK29" s="1535"/>
      <c r="BL29" s="1535"/>
      <c r="BM29" s="1536"/>
    </row>
    <row r="30" spans="1:65" ht="21" customHeight="1">
      <c r="A30" s="1629"/>
      <c r="B30" s="1634"/>
      <c r="C30" s="1635"/>
      <c r="D30" s="1635"/>
      <c r="E30" s="1635"/>
      <c r="F30" s="1635"/>
      <c r="G30" s="1635"/>
      <c r="H30" s="1635"/>
      <c r="I30" s="1636"/>
      <c r="J30" s="1643"/>
      <c r="K30" s="1644"/>
      <c r="L30" s="1644"/>
      <c r="M30" s="1644"/>
      <c r="N30" s="1645"/>
      <c r="O30" s="1557"/>
      <c r="P30" s="1558"/>
      <c r="Q30" s="1558"/>
      <c r="R30" s="1559"/>
      <c r="S30" s="1655"/>
      <c r="T30" s="1656"/>
      <c r="U30" s="1656"/>
      <c r="V30" s="1656"/>
      <c r="W30" s="1656"/>
      <c r="X30" s="1656"/>
      <c r="Y30" s="1657"/>
      <c r="Z30" s="1663"/>
      <c r="AA30" s="1664"/>
      <c r="AB30" s="1664"/>
      <c r="AC30" s="1664"/>
      <c r="AD30" s="1664"/>
      <c r="AE30" s="1664"/>
      <c r="AF30" s="1665"/>
      <c r="AG30" s="1528" t="s">
        <v>385</v>
      </c>
      <c r="AH30" s="1529"/>
      <c r="AI30" s="1529"/>
      <c r="AJ30" s="1529"/>
      <c r="AK30" s="1529"/>
      <c r="AL30" s="1529"/>
      <c r="AM30" s="1529"/>
      <c r="AN30" s="1529"/>
      <c r="AO30" s="1529"/>
      <c r="AP30" s="1530"/>
      <c r="AQ30" s="1531" t="s">
        <v>791</v>
      </c>
      <c r="AR30" s="1532"/>
      <c r="AS30" s="1532"/>
      <c r="AT30" s="1532"/>
      <c r="AU30" s="1532"/>
      <c r="AV30" s="1532"/>
      <c r="AW30" s="1532"/>
      <c r="AX30" s="1532"/>
      <c r="AY30" s="1532"/>
      <c r="AZ30" s="1532"/>
      <c r="BA30" s="1532"/>
      <c r="BB30" s="1532"/>
      <c r="BC30" s="1532"/>
      <c r="BD30" s="1532"/>
      <c r="BE30" s="1532"/>
      <c r="BF30" s="1532"/>
      <c r="BG30" s="1532"/>
      <c r="BH30" s="1532"/>
      <c r="BI30" s="1533"/>
      <c r="BJ30" s="1534" t="str">
        <f t="shared" si="0"/>
        <v/>
      </c>
      <c r="BK30" s="1535"/>
      <c r="BL30" s="1535"/>
      <c r="BM30" s="1536"/>
    </row>
    <row r="31" spans="1:65" ht="21" customHeight="1">
      <c r="A31" s="1629"/>
      <c r="B31" s="1634"/>
      <c r="C31" s="1635"/>
      <c r="D31" s="1635"/>
      <c r="E31" s="1635"/>
      <c r="F31" s="1635"/>
      <c r="G31" s="1635"/>
      <c r="H31" s="1635"/>
      <c r="I31" s="1636"/>
      <c r="J31" s="1643"/>
      <c r="K31" s="1644"/>
      <c r="L31" s="1644"/>
      <c r="M31" s="1644"/>
      <c r="N31" s="1645"/>
      <c r="O31" s="1557"/>
      <c r="P31" s="1558"/>
      <c r="Q31" s="1558"/>
      <c r="R31" s="1559"/>
      <c r="S31" s="1655"/>
      <c r="T31" s="1656"/>
      <c r="U31" s="1656"/>
      <c r="V31" s="1656"/>
      <c r="W31" s="1656"/>
      <c r="X31" s="1656"/>
      <c r="Y31" s="1657"/>
      <c r="Z31" s="1663"/>
      <c r="AA31" s="1664"/>
      <c r="AB31" s="1664"/>
      <c r="AC31" s="1664"/>
      <c r="AD31" s="1664"/>
      <c r="AE31" s="1664"/>
      <c r="AF31" s="1665"/>
      <c r="AG31" s="1528" t="s">
        <v>386</v>
      </c>
      <c r="AH31" s="1529"/>
      <c r="AI31" s="1529"/>
      <c r="AJ31" s="1529"/>
      <c r="AK31" s="1529"/>
      <c r="AL31" s="1529"/>
      <c r="AM31" s="1529"/>
      <c r="AN31" s="1529"/>
      <c r="AO31" s="1529"/>
      <c r="AP31" s="1530"/>
      <c r="AQ31" s="1539" t="s">
        <v>791</v>
      </c>
      <c r="AR31" s="1540"/>
      <c r="AS31" s="1540"/>
      <c r="AT31" s="1540"/>
      <c r="AU31" s="1540"/>
      <c r="AV31" s="1540"/>
      <c r="AW31" s="1540"/>
      <c r="AX31" s="1540"/>
      <c r="AY31" s="1540"/>
      <c r="AZ31" s="1540"/>
      <c r="BA31" s="1540"/>
      <c r="BB31" s="1540"/>
      <c r="BC31" s="1540"/>
      <c r="BD31" s="1540"/>
      <c r="BE31" s="1540"/>
      <c r="BF31" s="1540"/>
      <c r="BG31" s="1540"/>
      <c r="BH31" s="1540"/>
      <c r="BI31" s="1541"/>
      <c r="BJ31" s="1534" t="str">
        <f t="shared" si="0"/>
        <v/>
      </c>
      <c r="BK31" s="1535"/>
      <c r="BL31" s="1535"/>
      <c r="BM31" s="1536"/>
    </row>
    <row r="32" spans="1:65" ht="21" customHeight="1">
      <c r="A32" s="1629"/>
      <c r="B32" s="1634"/>
      <c r="C32" s="1635"/>
      <c r="D32" s="1635"/>
      <c r="E32" s="1635"/>
      <c r="F32" s="1635"/>
      <c r="G32" s="1635"/>
      <c r="H32" s="1635"/>
      <c r="I32" s="1636"/>
      <c r="J32" s="1643"/>
      <c r="K32" s="1644"/>
      <c r="L32" s="1644"/>
      <c r="M32" s="1644"/>
      <c r="N32" s="1645"/>
      <c r="O32" s="1557"/>
      <c r="P32" s="1558"/>
      <c r="Q32" s="1558"/>
      <c r="R32" s="1559"/>
      <c r="S32" s="1655"/>
      <c r="T32" s="1656"/>
      <c r="U32" s="1656"/>
      <c r="V32" s="1656"/>
      <c r="W32" s="1656"/>
      <c r="X32" s="1656"/>
      <c r="Y32" s="1657"/>
      <c r="Z32" s="1663"/>
      <c r="AA32" s="1664"/>
      <c r="AB32" s="1664"/>
      <c r="AC32" s="1664"/>
      <c r="AD32" s="1664"/>
      <c r="AE32" s="1664"/>
      <c r="AF32" s="1665"/>
      <c r="AG32" s="1528" t="s">
        <v>387</v>
      </c>
      <c r="AH32" s="1529"/>
      <c r="AI32" s="1529"/>
      <c r="AJ32" s="1529"/>
      <c r="AK32" s="1529"/>
      <c r="AL32" s="1529"/>
      <c r="AM32" s="1529"/>
      <c r="AN32" s="1529"/>
      <c r="AO32" s="1529"/>
      <c r="AP32" s="1530"/>
      <c r="AQ32" s="1539" t="s">
        <v>791</v>
      </c>
      <c r="AR32" s="1540"/>
      <c r="AS32" s="1540"/>
      <c r="AT32" s="1540"/>
      <c r="AU32" s="1540"/>
      <c r="AV32" s="1540"/>
      <c r="AW32" s="1540"/>
      <c r="AX32" s="1540"/>
      <c r="AY32" s="1540"/>
      <c r="AZ32" s="1540"/>
      <c r="BA32" s="1540"/>
      <c r="BB32" s="1540"/>
      <c r="BC32" s="1540"/>
      <c r="BD32" s="1540"/>
      <c r="BE32" s="1540"/>
      <c r="BF32" s="1540"/>
      <c r="BG32" s="1540"/>
      <c r="BH32" s="1540"/>
      <c r="BI32" s="1541"/>
      <c r="BJ32" s="1534" t="str">
        <f t="shared" si="0"/>
        <v/>
      </c>
      <c r="BK32" s="1535"/>
      <c r="BL32" s="1535"/>
      <c r="BM32" s="1536"/>
    </row>
    <row r="33" spans="1:65" ht="21" customHeight="1">
      <c r="A33" s="1629"/>
      <c r="B33" s="1634"/>
      <c r="C33" s="1635"/>
      <c r="D33" s="1635"/>
      <c r="E33" s="1635"/>
      <c r="F33" s="1635"/>
      <c r="G33" s="1635"/>
      <c r="H33" s="1635"/>
      <c r="I33" s="1636"/>
      <c r="J33" s="1643"/>
      <c r="K33" s="1644"/>
      <c r="L33" s="1644"/>
      <c r="M33" s="1644"/>
      <c r="N33" s="1645"/>
      <c r="O33" s="1557"/>
      <c r="P33" s="1558"/>
      <c r="Q33" s="1558"/>
      <c r="R33" s="1559"/>
      <c r="S33" s="1655"/>
      <c r="T33" s="1656"/>
      <c r="U33" s="1656"/>
      <c r="V33" s="1656"/>
      <c r="W33" s="1656"/>
      <c r="X33" s="1656"/>
      <c r="Y33" s="1657"/>
      <c r="Z33" s="1663"/>
      <c r="AA33" s="1664"/>
      <c r="AB33" s="1664"/>
      <c r="AC33" s="1664"/>
      <c r="AD33" s="1664"/>
      <c r="AE33" s="1664"/>
      <c r="AF33" s="1665"/>
      <c r="AG33" s="1528" t="s">
        <v>388</v>
      </c>
      <c r="AH33" s="1529"/>
      <c r="AI33" s="1529"/>
      <c r="AJ33" s="1529"/>
      <c r="AK33" s="1529"/>
      <c r="AL33" s="1529"/>
      <c r="AM33" s="1529"/>
      <c r="AN33" s="1529"/>
      <c r="AO33" s="1529"/>
      <c r="AP33" s="1530"/>
      <c r="AQ33" s="1531" t="s">
        <v>791</v>
      </c>
      <c r="AR33" s="1532"/>
      <c r="AS33" s="1532"/>
      <c r="AT33" s="1532"/>
      <c r="AU33" s="1532"/>
      <c r="AV33" s="1532"/>
      <c r="AW33" s="1532"/>
      <c r="AX33" s="1532"/>
      <c r="AY33" s="1532"/>
      <c r="AZ33" s="1532"/>
      <c r="BA33" s="1532"/>
      <c r="BB33" s="1532"/>
      <c r="BC33" s="1532"/>
      <c r="BD33" s="1532"/>
      <c r="BE33" s="1532"/>
      <c r="BF33" s="1532"/>
      <c r="BG33" s="1532"/>
      <c r="BH33" s="1532"/>
      <c r="BI33" s="1533"/>
      <c r="BJ33" s="1534" t="str">
        <f t="shared" si="0"/>
        <v/>
      </c>
      <c r="BK33" s="1535"/>
      <c r="BL33" s="1535"/>
      <c r="BM33" s="1536"/>
    </row>
    <row r="34" spans="1:65" ht="21" customHeight="1">
      <c r="A34" s="1629"/>
      <c r="B34" s="1634"/>
      <c r="C34" s="1635"/>
      <c r="D34" s="1635"/>
      <c r="E34" s="1635"/>
      <c r="F34" s="1635"/>
      <c r="G34" s="1635"/>
      <c r="H34" s="1635"/>
      <c r="I34" s="1636"/>
      <c r="J34" s="1643"/>
      <c r="K34" s="1644"/>
      <c r="L34" s="1644"/>
      <c r="M34" s="1644"/>
      <c r="N34" s="1645"/>
      <c r="O34" s="1557"/>
      <c r="P34" s="1558"/>
      <c r="Q34" s="1558"/>
      <c r="R34" s="1559"/>
      <c r="S34" s="1655"/>
      <c r="T34" s="1656"/>
      <c r="U34" s="1656"/>
      <c r="V34" s="1656"/>
      <c r="W34" s="1656"/>
      <c r="X34" s="1656"/>
      <c r="Y34" s="1657"/>
      <c r="Z34" s="1663"/>
      <c r="AA34" s="1664"/>
      <c r="AB34" s="1664"/>
      <c r="AC34" s="1664"/>
      <c r="AD34" s="1664"/>
      <c r="AE34" s="1664"/>
      <c r="AF34" s="1665"/>
      <c r="AG34" s="1528" t="s">
        <v>389</v>
      </c>
      <c r="AH34" s="1529"/>
      <c r="AI34" s="1529"/>
      <c r="AJ34" s="1529"/>
      <c r="AK34" s="1529"/>
      <c r="AL34" s="1529"/>
      <c r="AM34" s="1529"/>
      <c r="AN34" s="1529"/>
      <c r="AO34" s="1529"/>
      <c r="AP34" s="1530"/>
      <c r="AQ34" s="1539" t="s">
        <v>791</v>
      </c>
      <c r="AR34" s="1540"/>
      <c r="AS34" s="1540"/>
      <c r="AT34" s="1540"/>
      <c r="AU34" s="1540"/>
      <c r="AV34" s="1540"/>
      <c r="AW34" s="1540"/>
      <c r="AX34" s="1540"/>
      <c r="AY34" s="1540"/>
      <c r="AZ34" s="1540"/>
      <c r="BA34" s="1540"/>
      <c r="BB34" s="1540"/>
      <c r="BC34" s="1540"/>
      <c r="BD34" s="1540"/>
      <c r="BE34" s="1540"/>
      <c r="BF34" s="1540"/>
      <c r="BG34" s="1540"/>
      <c r="BH34" s="1540"/>
      <c r="BI34" s="1541"/>
      <c r="BJ34" s="1534" t="str">
        <f t="shared" si="0"/>
        <v/>
      </c>
      <c r="BK34" s="1535"/>
      <c r="BL34" s="1535"/>
      <c r="BM34" s="1536"/>
    </row>
    <row r="35" spans="1:65" ht="21" customHeight="1">
      <c r="A35" s="1629"/>
      <c r="B35" s="1634"/>
      <c r="C35" s="1635"/>
      <c r="D35" s="1635"/>
      <c r="E35" s="1635"/>
      <c r="F35" s="1635"/>
      <c r="G35" s="1635"/>
      <c r="H35" s="1635"/>
      <c r="I35" s="1636"/>
      <c r="J35" s="1643"/>
      <c r="K35" s="1644"/>
      <c r="L35" s="1644"/>
      <c r="M35" s="1644"/>
      <c r="N35" s="1645"/>
      <c r="O35" s="1557"/>
      <c r="P35" s="1558"/>
      <c r="Q35" s="1558"/>
      <c r="R35" s="1559"/>
      <c r="S35" s="1655"/>
      <c r="T35" s="1656"/>
      <c r="U35" s="1656"/>
      <c r="V35" s="1656"/>
      <c r="W35" s="1656"/>
      <c r="X35" s="1656"/>
      <c r="Y35" s="1657"/>
      <c r="Z35" s="1663"/>
      <c r="AA35" s="1664"/>
      <c r="AB35" s="1664"/>
      <c r="AC35" s="1664"/>
      <c r="AD35" s="1664"/>
      <c r="AE35" s="1664"/>
      <c r="AF35" s="1665"/>
      <c r="AG35" s="1528" t="s">
        <v>390</v>
      </c>
      <c r="AH35" s="1529"/>
      <c r="AI35" s="1529"/>
      <c r="AJ35" s="1529"/>
      <c r="AK35" s="1529"/>
      <c r="AL35" s="1529"/>
      <c r="AM35" s="1529"/>
      <c r="AN35" s="1529"/>
      <c r="AO35" s="1529"/>
      <c r="AP35" s="1530"/>
      <c r="AQ35" s="1531" t="s">
        <v>791</v>
      </c>
      <c r="AR35" s="1552"/>
      <c r="AS35" s="1552"/>
      <c r="AT35" s="1552"/>
      <c r="AU35" s="1552"/>
      <c r="AV35" s="1552"/>
      <c r="AW35" s="1552"/>
      <c r="AX35" s="1552"/>
      <c r="AY35" s="1552"/>
      <c r="AZ35" s="1552"/>
      <c r="BA35" s="1552"/>
      <c r="BB35" s="1552"/>
      <c r="BC35" s="1552"/>
      <c r="BD35" s="1552"/>
      <c r="BE35" s="1552"/>
      <c r="BF35" s="1552"/>
      <c r="BG35" s="1552"/>
      <c r="BH35" s="1552"/>
      <c r="BI35" s="1553"/>
      <c r="BJ35" s="1534" t="str">
        <f t="shared" si="0"/>
        <v/>
      </c>
      <c r="BK35" s="1535"/>
      <c r="BL35" s="1535"/>
      <c r="BM35" s="1536"/>
    </row>
    <row r="36" spans="1:65" ht="21" customHeight="1">
      <c r="A36" s="1629"/>
      <c r="B36" s="1634"/>
      <c r="C36" s="1635"/>
      <c r="D36" s="1635"/>
      <c r="E36" s="1635"/>
      <c r="F36" s="1635"/>
      <c r="G36" s="1635"/>
      <c r="H36" s="1635"/>
      <c r="I36" s="1636"/>
      <c r="J36" s="1643"/>
      <c r="K36" s="1644"/>
      <c r="L36" s="1644"/>
      <c r="M36" s="1644"/>
      <c r="N36" s="1645"/>
      <c r="O36" s="1557"/>
      <c r="P36" s="1558"/>
      <c r="Q36" s="1558"/>
      <c r="R36" s="1559"/>
      <c r="S36" s="1655"/>
      <c r="T36" s="1656"/>
      <c r="U36" s="1656"/>
      <c r="V36" s="1656"/>
      <c r="W36" s="1656"/>
      <c r="X36" s="1656"/>
      <c r="Y36" s="1657"/>
      <c r="Z36" s="1663"/>
      <c r="AA36" s="1664"/>
      <c r="AB36" s="1664"/>
      <c r="AC36" s="1664"/>
      <c r="AD36" s="1664"/>
      <c r="AE36" s="1664"/>
      <c r="AF36" s="1665"/>
      <c r="AG36" s="1528" t="s">
        <v>392</v>
      </c>
      <c r="AH36" s="1529"/>
      <c r="AI36" s="1529"/>
      <c r="AJ36" s="1529"/>
      <c r="AK36" s="1529"/>
      <c r="AL36" s="1529"/>
      <c r="AM36" s="1529"/>
      <c r="AN36" s="1529"/>
      <c r="AO36" s="1529"/>
      <c r="AP36" s="1530"/>
      <c r="AQ36" s="1551" t="s">
        <v>791</v>
      </c>
      <c r="AR36" s="1532"/>
      <c r="AS36" s="1532"/>
      <c r="AT36" s="1532"/>
      <c r="AU36" s="1532"/>
      <c r="AV36" s="1532"/>
      <c r="AW36" s="1532"/>
      <c r="AX36" s="1532"/>
      <c r="AY36" s="1532"/>
      <c r="AZ36" s="1532"/>
      <c r="BA36" s="1532"/>
      <c r="BB36" s="1532"/>
      <c r="BC36" s="1532"/>
      <c r="BD36" s="1532"/>
      <c r="BE36" s="1532"/>
      <c r="BF36" s="1532"/>
      <c r="BG36" s="1532"/>
      <c r="BH36" s="1532"/>
      <c r="BI36" s="1533"/>
      <c r="BJ36" s="1534" t="str">
        <f t="shared" si="0"/>
        <v/>
      </c>
      <c r="BK36" s="1535"/>
      <c r="BL36" s="1535"/>
      <c r="BM36" s="1536"/>
    </row>
    <row r="37" spans="1:65" ht="21" customHeight="1">
      <c r="A37" s="1629"/>
      <c r="B37" s="1634"/>
      <c r="C37" s="1635"/>
      <c r="D37" s="1635"/>
      <c r="E37" s="1635"/>
      <c r="F37" s="1635"/>
      <c r="G37" s="1635"/>
      <c r="H37" s="1635"/>
      <c r="I37" s="1636"/>
      <c r="J37" s="1643"/>
      <c r="K37" s="1644"/>
      <c r="L37" s="1644"/>
      <c r="M37" s="1644"/>
      <c r="N37" s="1645"/>
      <c r="O37" s="1557"/>
      <c r="P37" s="1558"/>
      <c r="Q37" s="1558"/>
      <c r="R37" s="1559"/>
      <c r="S37" s="1655"/>
      <c r="T37" s="1656"/>
      <c r="U37" s="1656"/>
      <c r="V37" s="1656"/>
      <c r="W37" s="1656"/>
      <c r="X37" s="1656"/>
      <c r="Y37" s="1657"/>
      <c r="Z37" s="1663"/>
      <c r="AA37" s="1664"/>
      <c r="AB37" s="1664"/>
      <c r="AC37" s="1664"/>
      <c r="AD37" s="1664"/>
      <c r="AE37" s="1664"/>
      <c r="AF37" s="1665"/>
      <c r="AG37" s="1528" t="s">
        <v>394</v>
      </c>
      <c r="AH37" s="1529"/>
      <c r="AI37" s="1529"/>
      <c r="AJ37" s="1529"/>
      <c r="AK37" s="1529"/>
      <c r="AL37" s="1529"/>
      <c r="AM37" s="1529"/>
      <c r="AN37" s="1529"/>
      <c r="AO37" s="1529"/>
      <c r="AP37" s="1530"/>
      <c r="AQ37" s="1531" t="s">
        <v>791</v>
      </c>
      <c r="AR37" s="1532"/>
      <c r="AS37" s="1532"/>
      <c r="AT37" s="1532"/>
      <c r="AU37" s="1532"/>
      <c r="AV37" s="1532"/>
      <c r="AW37" s="1532"/>
      <c r="AX37" s="1532"/>
      <c r="AY37" s="1532"/>
      <c r="AZ37" s="1532"/>
      <c r="BA37" s="1532"/>
      <c r="BB37" s="1532"/>
      <c r="BC37" s="1532"/>
      <c r="BD37" s="1532"/>
      <c r="BE37" s="1532"/>
      <c r="BF37" s="1532"/>
      <c r="BG37" s="1532"/>
      <c r="BH37" s="1532"/>
      <c r="BI37" s="1533"/>
      <c r="BJ37" s="1534" t="str">
        <f t="shared" si="0"/>
        <v/>
      </c>
      <c r="BK37" s="1535"/>
      <c r="BL37" s="1535"/>
      <c r="BM37" s="1536"/>
    </row>
    <row r="38" spans="1:65" ht="21" customHeight="1">
      <c r="A38" s="1629"/>
      <c r="B38" s="1634"/>
      <c r="C38" s="1635"/>
      <c r="D38" s="1635"/>
      <c r="E38" s="1635"/>
      <c r="F38" s="1635"/>
      <c r="G38" s="1635"/>
      <c r="H38" s="1635"/>
      <c r="I38" s="1636"/>
      <c r="J38" s="1643"/>
      <c r="K38" s="1644"/>
      <c r="L38" s="1644"/>
      <c r="M38" s="1644"/>
      <c r="N38" s="1645"/>
      <c r="O38" s="1557"/>
      <c r="P38" s="1558"/>
      <c r="Q38" s="1558"/>
      <c r="R38" s="1559"/>
      <c r="S38" s="1655"/>
      <c r="T38" s="1656"/>
      <c r="U38" s="1656"/>
      <c r="V38" s="1656"/>
      <c r="W38" s="1656"/>
      <c r="X38" s="1656"/>
      <c r="Y38" s="1657"/>
      <c r="Z38" s="1663"/>
      <c r="AA38" s="1664"/>
      <c r="AB38" s="1664"/>
      <c r="AC38" s="1664"/>
      <c r="AD38" s="1664"/>
      <c r="AE38" s="1664"/>
      <c r="AF38" s="1665"/>
      <c r="AG38" s="1528" t="s">
        <v>396</v>
      </c>
      <c r="AH38" s="1529"/>
      <c r="AI38" s="1529"/>
      <c r="AJ38" s="1529"/>
      <c r="AK38" s="1529"/>
      <c r="AL38" s="1529"/>
      <c r="AM38" s="1529"/>
      <c r="AN38" s="1529"/>
      <c r="AO38" s="1529"/>
      <c r="AP38" s="1530"/>
      <c r="AQ38" s="1531" t="s">
        <v>791</v>
      </c>
      <c r="AR38" s="1532"/>
      <c r="AS38" s="1532"/>
      <c r="AT38" s="1532"/>
      <c r="AU38" s="1532"/>
      <c r="AV38" s="1532"/>
      <c r="AW38" s="1532"/>
      <c r="AX38" s="1532"/>
      <c r="AY38" s="1532"/>
      <c r="AZ38" s="1532"/>
      <c r="BA38" s="1532"/>
      <c r="BB38" s="1532"/>
      <c r="BC38" s="1532"/>
      <c r="BD38" s="1532"/>
      <c r="BE38" s="1532"/>
      <c r="BF38" s="1532"/>
      <c r="BG38" s="1532"/>
      <c r="BH38" s="1532"/>
      <c r="BI38" s="1533"/>
      <c r="BJ38" s="1534" t="str">
        <f t="shared" si="0"/>
        <v/>
      </c>
      <c r="BK38" s="1535"/>
      <c r="BL38" s="1535"/>
      <c r="BM38" s="1536"/>
    </row>
    <row r="39" spans="1:65" ht="21" customHeight="1">
      <c r="A39" s="1629"/>
      <c r="B39" s="1634"/>
      <c r="C39" s="1635"/>
      <c r="D39" s="1635"/>
      <c r="E39" s="1635"/>
      <c r="F39" s="1635"/>
      <c r="G39" s="1635"/>
      <c r="H39" s="1635"/>
      <c r="I39" s="1636"/>
      <c r="J39" s="1643"/>
      <c r="K39" s="1644"/>
      <c r="L39" s="1644"/>
      <c r="M39" s="1644"/>
      <c r="N39" s="1645"/>
      <c r="O39" s="1557"/>
      <c r="P39" s="1558"/>
      <c r="Q39" s="1558"/>
      <c r="R39" s="1559"/>
      <c r="S39" s="1655"/>
      <c r="T39" s="1656"/>
      <c r="U39" s="1656"/>
      <c r="V39" s="1656"/>
      <c r="W39" s="1656"/>
      <c r="X39" s="1656"/>
      <c r="Y39" s="1657"/>
      <c r="Z39" s="1663"/>
      <c r="AA39" s="1664"/>
      <c r="AB39" s="1664"/>
      <c r="AC39" s="1664"/>
      <c r="AD39" s="1664"/>
      <c r="AE39" s="1664"/>
      <c r="AF39" s="1665"/>
      <c r="AG39" s="1528" t="s">
        <v>397</v>
      </c>
      <c r="AH39" s="1529"/>
      <c r="AI39" s="1529"/>
      <c r="AJ39" s="1529"/>
      <c r="AK39" s="1529"/>
      <c r="AL39" s="1529"/>
      <c r="AM39" s="1529"/>
      <c r="AN39" s="1529"/>
      <c r="AO39" s="1529"/>
      <c r="AP39" s="1530"/>
      <c r="AQ39" s="1531" t="s">
        <v>791</v>
      </c>
      <c r="AR39" s="1532"/>
      <c r="AS39" s="1532"/>
      <c r="AT39" s="1532"/>
      <c r="AU39" s="1532"/>
      <c r="AV39" s="1532"/>
      <c r="AW39" s="1532"/>
      <c r="AX39" s="1532"/>
      <c r="AY39" s="1532"/>
      <c r="AZ39" s="1532"/>
      <c r="BA39" s="1532"/>
      <c r="BB39" s="1532"/>
      <c r="BC39" s="1532"/>
      <c r="BD39" s="1532"/>
      <c r="BE39" s="1532"/>
      <c r="BF39" s="1532"/>
      <c r="BG39" s="1532"/>
      <c r="BH39" s="1532"/>
      <c r="BI39" s="1533"/>
      <c r="BJ39" s="1534" t="str">
        <f t="shared" si="0"/>
        <v/>
      </c>
      <c r="BK39" s="1535"/>
      <c r="BL39" s="1535"/>
      <c r="BM39" s="1536"/>
    </row>
    <row r="40" spans="1:65" ht="21" customHeight="1">
      <c r="A40" s="1629"/>
      <c r="B40" s="1634"/>
      <c r="C40" s="1635"/>
      <c r="D40" s="1635"/>
      <c r="E40" s="1635"/>
      <c r="F40" s="1635"/>
      <c r="G40" s="1635"/>
      <c r="H40" s="1635"/>
      <c r="I40" s="1636"/>
      <c r="J40" s="1643"/>
      <c r="K40" s="1644"/>
      <c r="L40" s="1644"/>
      <c r="M40" s="1644"/>
      <c r="N40" s="1645"/>
      <c r="O40" s="1557"/>
      <c r="P40" s="1558"/>
      <c r="Q40" s="1558"/>
      <c r="R40" s="1559"/>
      <c r="S40" s="1655"/>
      <c r="T40" s="1656"/>
      <c r="U40" s="1656"/>
      <c r="V40" s="1656"/>
      <c r="W40" s="1656"/>
      <c r="X40" s="1656"/>
      <c r="Y40" s="1657"/>
      <c r="Z40" s="1663"/>
      <c r="AA40" s="1664"/>
      <c r="AB40" s="1664"/>
      <c r="AC40" s="1664"/>
      <c r="AD40" s="1664"/>
      <c r="AE40" s="1664"/>
      <c r="AF40" s="1665"/>
      <c r="AG40" s="1528" t="s">
        <v>398</v>
      </c>
      <c r="AH40" s="1537"/>
      <c r="AI40" s="1537"/>
      <c r="AJ40" s="1537"/>
      <c r="AK40" s="1537"/>
      <c r="AL40" s="1537"/>
      <c r="AM40" s="1537"/>
      <c r="AN40" s="1537"/>
      <c r="AO40" s="1537"/>
      <c r="AP40" s="1538"/>
      <c r="AQ40" s="1539" t="s">
        <v>791</v>
      </c>
      <c r="AR40" s="1540"/>
      <c r="AS40" s="1540"/>
      <c r="AT40" s="1540"/>
      <c r="AU40" s="1540"/>
      <c r="AV40" s="1540"/>
      <c r="AW40" s="1540"/>
      <c r="AX40" s="1540"/>
      <c r="AY40" s="1540"/>
      <c r="AZ40" s="1540"/>
      <c r="BA40" s="1540"/>
      <c r="BB40" s="1540"/>
      <c r="BC40" s="1540"/>
      <c r="BD40" s="1540"/>
      <c r="BE40" s="1540"/>
      <c r="BF40" s="1540"/>
      <c r="BG40" s="1540"/>
      <c r="BH40" s="1540"/>
      <c r="BI40" s="1541"/>
      <c r="BJ40" s="1534" t="str">
        <f t="shared" si="0"/>
        <v/>
      </c>
      <c r="BK40" s="1535"/>
      <c r="BL40" s="1535"/>
      <c r="BM40" s="1536"/>
    </row>
    <row r="41" spans="1:65" ht="21" customHeight="1">
      <c r="A41" s="1629"/>
      <c r="B41" s="1634"/>
      <c r="C41" s="1635"/>
      <c r="D41" s="1635"/>
      <c r="E41" s="1635"/>
      <c r="F41" s="1635"/>
      <c r="G41" s="1635"/>
      <c r="H41" s="1635"/>
      <c r="I41" s="1636"/>
      <c r="J41" s="1643"/>
      <c r="K41" s="1644"/>
      <c r="L41" s="1644"/>
      <c r="M41" s="1644"/>
      <c r="N41" s="1645"/>
      <c r="O41" s="1557"/>
      <c r="P41" s="1558"/>
      <c r="Q41" s="1558"/>
      <c r="R41" s="1559"/>
      <c r="S41" s="1655"/>
      <c r="T41" s="1656"/>
      <c r="U41" s="1656"/>
      <c r="V41" s="1656"/>
      <c r="W41" s="1656"/>
      <c r="X41" s="1656"/>
      <c r="Y41" s="1657"/>
      <c r="Z41" s="1663"/>
      <c r="AA41" s="1664"/>
      <c r="AB41" s="1664"/>
      <c r="AC41" s="1664"/>
      <c r="AD41" s="1664"/>
      <c r="AE41" s="1664"/>
      <c r="AF41" s="1665"/>
      <c r="AG41" s="1528" t="s">
        <v>399</v>
      </c>
      <c r="AH41" s="1529"/>
      <c r="AI41" s="1529"/>
      <c r="AJ41" s="1529"/>
      <c r="AK41" s="1529"/>
      <c r="AL41" s="1529"/>
      <c r="AM41" s="1529"/>
      <c r="AN41" s="1529"/>
      <c r="AO41" s="1529"/>
      <c r="AP41" s="1530"/>
      <c r="AQ41" s="1531" t="s">
        <v>791</v>
      </c>
      <c r="AR41" s="1532"/>
      <c r="AS41" s="1532"/>
      <c r="AT41" s="1532"/>
      <c r="AU41" s="1532"/>
      <c r="AV41" s="1532"/>
      <c r="AW41" s="1532"/>
      <c r="AX41" s="1532"/>
      <c r="AY41" s="1532"/>
      <c r="AZ41" s="1532"/>
      <c r="BA41" s="1532"/>
      <c r="BB41" s="1532"/>
      <c r="BC41" s="1532"/>
      <c r="BD41" s="1532"/>
      <c r="BE41" s="1532"/>
      <c r="BF41" s="1532"/>
      <c r="BG41" s="1532"/>
      <c r="BH41" s="1532"/>
      <c r="BI41" s="1533"/>
      <c r="BJ41" s="1534" t="str">
        <f t="shared" si="0"/>
        <v/>
      </c>
      <c r="BK41" s="1535"/>
      <c r="BL41" s="1535"/>
      <c r="BM41" s="1536"/>
    </row>
    <row r="42" spans="1:65" ht="21" customHeight="1" thickBot="1">
      <c r="A42" s="1629"/>
      <c r="B42" s="1637"/>
      <c r="C42" s="1638"/>
      <c r="D42" s="1638"/>
      <c r="E42" s="1638"/>
      <c r="F42" s="1638"/>
      <c r="G42" s="1638"/>
      <c r="H42" s="1638"/>
      <c r="I42" s="1639"/>
      <c r="J42" s="1646"/>
      <c r="K42" s="1647"/>
      <c r="L42" s="1647"/>
      <c r="M42" s="1647"/>
      <c r="N42" s="1648"/>
      <c r="O42" s="1649"/>
      <c r="P42" s="1650"/>
      <c r="Q42" s="1650"/>
      <c r="R42" s="1651"/>
      <c r="S42" s="1658"/>
      <c r="T42" s="1659"/>
      <c r="U42" s="1659"/>
      <c r="V42" s="1659"/>
      <c r="W42" s="1659"/>
      <c r="X42" s="1659"/>
      <c r="Y42" s="1660"/>
      <c r="Z42" s="1599"/>
      <c r="AA42" s="1600"/>
      <c r="AB42" s="1600"/>
      <c r="AC42" s="1600"/>
      <c r="AD42" s="1600"/>
      <c r="AE42" s="1600"/>
      <c r="AF42" s="1601"/>
      <c r="AG42" s="1528" t="s">
        <v>401</v>
      </c>
      <c r="AH42" s="1529"/>
      <c r="AI42" s="1529"/>
      <c r="AJ42" s="1529"/>
      <c r="AK42" s="1529"/>
      <c r="AL42" s="1529"/>
      <c r="AM42" s="1529"/>
      <c r="AN42" s="1529"/>
      <c r="AO42" s="1529"/>
      <c r="AP42" s="1530"/>
      <c r="AQ42" s="1531" t="s">
        <v>791</v>
      </c>
      <c r="AR42" s="1532"/>
      <c r="AS42" s="1532"/>
      <c r="AT42" s="1532"/>
      <c r="AU42" s="1532"/>
      <c r="AV42" s="1532"/>
      <c r="AW42" s="1532"/>
      <c r="AX42" s="1532"/>
      <c r="AY42" s="1532"/>
      <c r="AZ42" s="1532"/>
      <c r="BA42" s="1532"/>
      <c r="BB42" s="1532"/>
      <c r="BC42" s="1532"/>
      <c r="BD42" s="1532"/>
      <c r="BE42" s="1532"/>
      <c r="BF42" s="1532"/>
      <c r="BG42" s="1532"/>
      <c r="BH42" s="1532"/>
      <c r="BI42" s="1533"/>
      <c r="BJ42" s="1534" t="str">
        <f t="shared" si="0"/>
        <v/>
      </c>
      <c r="BK42" s="1535"/>
      <c r="BL42" s="1535"/>
      <c r="BM42" s="1536"/>
    </row>
    <row r="43" spans="1:65" ht="21" customHeight="1">
      <c r="A43" s="1629"/>
      <c r="B43" s="1631" t="s">
        <v>1462</v>
      </c>
      <c r="C43" s="1632"/>
      <c r="D43" s="1632"/>
      <c r="E43" s="1632"/>
      <c r="F43" s="1632"/>
      <c r="G43" s="1632"/>
      <c r="H43" s="1632"/>
      <c r="I43" s="1633"/>
      <c r="J43" s="1640"/>
      <c r="K43" s="1641"/>
      <c r="L43" s="1641"/>
      <c r="M43" s="1641"/>
      <c r="N43" s="1642"/>
      <c r="O43" s="1554">
        <f>'付表１６_児童発達支援（重心）'!C35</f>
        <v>0</v>
      </c>
      <c r="P43" s="1555"/>
      <c r="Q43" s="1555"/>
      <c r="R43" s="1556"/>
      <c r="S43" s="1652" t="str">
        <f>IF(COUNTIF(基本情報入力シート!L50:Z55,"児童発達支援センター")&gt;0,"１．児童発達支援センター",IF(COUNTIF(基本情報入力シート!L50:Z55,"児童発達支援（重心）")&gt;0,"２．児童発達支援センター以外","１．児童発達支援センター"&amp;CHAR(10)&amp;"２．児童発達支援センター以外"))</f>
        <v>１．児童発達支援センター
２．児童発達支援センター以外</v>
      </c>
      <c r="T43" s="1653"/>
      <c r="U43" s="1653"/>
      <c r="V43" s="1653"/>
      <c r="W43" s="1653"/>
      <c r="X43" s="1653"/>
      <c r="Y43" s="1654"/>
      <c r="Z43" s="1554" t="str">
        <f>IF(OR(COUNTIF(基本情報入力シート!L50:Z55,"児童発達支援センター")&gt;0,COUNTIF(基本情報入力シート!L50:Z55,"児童発達支援（重心）")&gt;0),"２．重症心身障害","１．重症心身障害以外"&amp;CHAR(10)&amp;"２．重症心身障害")</f>
        <v>１．重症心身障害以外
２．重症心身障害</v>
      </c>
      <c r="AA43" s="1661"/>
      <c r="AB43" s="1661"/>
      <c r="AC43" s="1661"/>
      <c r="AD43" s="1661"/>
      <c r="AE43" s="1661"/>
      <c r="AF43" s="1662"/>
      <c r="AG43" s="1666" t="s">
        <v>357</v>
      </c>
      <c r="AH43" s="1591"/>
      <c r="AI43" s="1591"/>
      <c r="AJ43" s="1591"/>
      <c r="AK43" s="1591"/>
      <c r="AL43" s="1591"/>
      <c r="AM43" s="1591"/>
      <c r="AN43" s="1591"/>
      <c r="AO43" s="1591"/>
      <c r="AP43" s="1592"/>
      <c r="AQ43" s="1593" t="s">
        <v>791</v>
      </c>
      <c r="AR43" s="1594"/>
      <c r="AS43" s="1594"/>
      <c r="AT43" s="1594"/>
      <c r="AU43" s="1594"/>
      <c r="AV43" s="1594"/>
      <c r="AW43" s="1594"/>
      <c r="AX43" s="1594"/>
      <c r="AY43" s="1594"/>
      <c r="AZ43" s="1594"/>
      <c r="BA43" s="1594"/>
      <c r="BB43" s="1594"/>
      <c r="BC43" s="1594"/>
      <c r="BD43" s="1594"/>
      <c r="BE43" s="1594"/>
      <c r="BF43" s="1594"/>
      <c r="BG43" s="1594"/>
      <c r="BH43" s="1594"/>
      <c r="BI43" s="1595"/>
      <c r="BJ43" s="1676" t="str">
        <f>IF(AQ43="選択下さい。","",$BJ$6)</f>
        <v/>
      </c>
      <c r="BK43" s="1677"/>
      <c r="BL43" s="1677"/>
      <c r="BM43" s="1678"/>
    </row>
    <row r="44" spans="1:65" ht="21" customHeight="1">
      <c r="A44" s="1629"/>
      <c r="B44" s="1634"/>
      <c r="C44" s="1635"/>
      <c r="D44" s="1635"/>
      <c r="E44" s="1635"/>
      <c r="F44" s="1635"/>
      <c r="G44" s="1635"/>
      <c r="H44" s="1635"/>
      <c r="I44" s="1636"/>
      <c r="J44" s="1643"/>
      <c r="K44" s="1644"/>
      <c r="L44" s="1644"/>
      <c r="M44" s="1644"/>
      <c r="N44" s="1645"/>
      <c r="O44" s="1557"/>
      <c r="P44" s="1558"/>
      <c r="Q44" s="1558"/>
      <c r="R44" s="1559"/>
      <c r="S44" s="1655"/>
      <c r="T44" s="1656"/>
      <c r="U44" s="1656"/>
      <c r="V44" s="1656"/>
      <c r="W44" s="1656"/>
      <c r="X44" s="1656"/>
      <c r="Y44" s="1657"/>
      <c r="Z44" s="1663"/>
      <c r="AA44" s="1664"/>
      <c r="AB44" s="1664"/>
      <c r="AC44" s="1664"/>
      <c r="AD44" s="1664"/>
      <c r="AE44" s="1664"/>
      <c r="AF44" s="1665"/>
      <c r="AG44" s="1599" t="s">
        <v>358</v>
      </c>
      <c r="AH44" s="1600"/>
      <c r="AI44" s="1600"/>
      <c r="AJ44" s="1600"/>
      <c r="AK44" s="1600"/>
      <c r="AL44" s="1600"/>
      <c r="AM44" s="1600"/>
      <c r="AN44" s="1600"/>
      <c r="AO44" s="1600"/>
      <c r="AP44" s="1601"/>
      <c r="AQ44" s="1539" t="s">
        <v>791</v>
      </c>
      <c r="AR44" s="1540"/>
      <c r="AS44" s="1540"/>
      <c r="AT44" s="1540"/>
      <c r="AU44" s="1540"/>
      <c r="AV44" s="1540"/>
      <c r="AW44" s="1540"/>
      <c r="AX44" s="1540"/>
      <c r="AY44" s="1540"/>
      <c r="AZ44" s="1540"/>
      <c r="BA44" s="1540"/>
      <c r="BB44" s="1540"/>
      <c r="BC44" s="1540"/>
      <c r="BD44" s="1540"/>
      <c r="BE44" s="1540"/>
      <c r="BF44" s="1540"/>
      <c r="BG44" s="1540"/>
      <c r="BH44" s="1540"/>
      <c r="BI44" s="1541"/>
      <c r="BJ44" s="1534" t="str">
        <f>IF(AQ44="選択下さい。","",$BJ$6)</f>
        <v/>
      </c>
      <c r="BK44" s="1535"/>
      <c r="BL44" s="1535"/>
      <c r="BM44" s="1536"/>
    </row>
    <row r="45" spans="1:65" ht="21" customHeight="1">
      <c r="A45" s="1629"/>
      <c r="B45" s="1634"/>
      <c r="C45" s="1635"/>
      <c r="D45" s="1635"/>
      <c r="E45" s="1635"/>
      <c r="F45" s="1635"/>
      <c r="G45" s="1635"/>
      <c r="H45" s="1635"/>
      <c r="I45" s="1636"/>
      <c r="J45" s="1643"/>
      <c r="K45" s="1644"/>
      <c r="L45" s="1644"/>
      <c r="M45" s="1644"/>
      <c r="N45" s="1645"/>
      <c r="O45" s="1557"/>
      <c r="P45" s="1558"/>
      <c r="Q45" s="1558"/>
      <c r="R45" s="1559"/>
      <c r="S45" s="1655"/>
      <c r="T45" s="1656"/>
      <c r="U45" s="1656"/>
      <c r="V45" s="1656"/>
      <c r="W45" s="1656"/>
      <c r="X45" s="1656"/>
      <c r="Y45" s="1657"/>
      <c r="Z45" s="1663"/>
      <c r="AA45" s="1664"/>
      <c r="AB45" s="1664"/>
      <c r="AC45" s="1664"/>
      <c r="AD45" s="1664"/>
      <c r="AE45" s="1664"/>
      <c r="AF45" s="1665"/>
      <c r="AG45" s="1528" t="s">
        <v>360</v>
      </c>
      <c r="AH45" s="1529"/>
      <c r="AI45" s="1529"/>
      <c r="AJ45" s="1529"/>
      <c r="AK45" s="1529"/>
      <c r="AL45" s="1529"/>
      <c r="AM45" s="1529"/>
      <c r="AN45" s="1529"/>
      <c r="AO45" s="1529"/>
      <c r="AP45" s="1530"/>
      <c r="AQ45" s="1539" t="s">
        <v>791</v>
      </c>
      <c r="AR45" s="1540"/>
      <c r="AS45" s="1540"/>
      <c r="AT45" s="1540"/>
      <c r="AU45" s="1540"/>
      <c r="AV45" s="1540"/>
      <c r="AW45" s="1540"/>
      <c r="AX45" s="1540"/>
      <c r="AY45" s="1540"/>
      <c r="AZ45" s="1540"/>
      <c r="BA45" s="1540"/>
      <c r="BB45" s="1540"/>
      <c r="BC45" s="1540"/>
      <c r="BD45" s="1540"/>
      <c r="BE45" s="1540"/>
      <c r="BF45" s="1540"/>
      <c r="BG45" s="1540"/>
      <c r="BH45" s="1540"/>
      <c r="BI45" s="1541"/>
      <c r="BJ45" s="1534" t="str">
        <f t="shared" ref="BJ45:BJ78" si="1">IF(AQ45="選択下さい。","",$BJ$6)</f>
        <v/>
      </c>
      <c r="BK45" s="1535"/>
      <c r="BL45" s="1535"/>
      <c r="BM45" s="1536"/>
    </row>
    <row r="46" spans="1:65" ht="21" customHeight="1">
      <c r="A46" s="1629"/>
      <c r="B46" s="1634"/>
      <c r="C46" s="1635"/>
      <c r="D46" s="1635"/>
      <c r="E46" s="1635"/>
      <c r="F46" s="1635"/>
      <c r="G46" s="1635"/>
      <c r="H46" s="1635"/>
      <c r="I46" s="1636"/>
      <c r="J46" s="1643"/>
      <c r="K46" s="1644"/>
      <c r="L46" s="1644"/>
      <c r="M46" s="1644"/>
      <c r="N46" s="1645"/>
      <c r="O46" s="1557"/>
      <c r="P46" s="1558"/>
      <c r="Q46" s="1558"/>
      <c r="R46" s="1559"/>
      <c r="S46" s="1655"/>
      <c r="T46" s="1656"/>
      <c r="U46" s="1656"/>
      <c r="V46" s="1656"/>
      <c r="W46" s="1656"/>
      <c r="X46" s="1656"/>
      <c r="Y46" s="1657"/>
      <c r="Z46" s="1663"/>
      <c r="AA46" s="1664"/>
      <c r="AB46" s="1664"/>
      <c r="AC46" s="1664"/>
      <c r="AD46" s="1664"/>
      <c r="AE46" s="1664"/>
      <c r="AF46" s="1665"/>
      <c r="AG46" s="1599" t="s">
        <v>361</v>
      </c>
      <c r="AH46" s="1600"/>
      <c r="AI46" s="1600"/>
      <c r="AJ46" s="1600"/>
      <c r="AK46" s="1600"/>
      <c r="AL46" s="1600"/>
      <c r="AM46" s="1600"/>
      <c r="AN46" s="1600"/>
      <c r="AO46" s="1600"/>
      <c r="AP46" s="1601"/>
      <c r="AQ46" s="1539" t="s">
        <v>791</v>
      </c>
      <c r="AR46" s="1540"/>
      <c r="AS46" s="1540"/>
      <c r="AT46" s="1540"/>
      <c r="AU46" s="1540"/>
      <c r="AV46" s="1540"/>
      <c r="AW46" s="1540"/>
      <c r="AX46" s="1540"/>
      <c r="AY46" s="1540"/>
      <c r="AZ46" s="1540"/>
      <c r="BA46" s="1540"/>
      <c r="BB46" s="1540"/>
      <c r="BC46" s="1540"/>
      <c r="BD46" s="1540"/>
      <c r="BE46" s="1540"/>
      <c r="BF46" s="1540"/>
      <c r="BG46" s="1540"/>
      <c r="BH46" s="1540"/>
      <c r="BI46" s="1541"/>
      <c r="BJ46" s="1534" t="str">
        <f t="shared" si="1"/>
        <v/>
      </c>
      <c r="BK46" s="1535"/>
      <c r="BL46" s="1535"/>
      <c r="BM46" s="1536"/>
    </row>
    <row r="47" spans="1:65" ht="21" customHeight="1">
      <c r="A47" s="1629"/>
      <c r="B47" s="1634"/>
      <c r="C47" s="1635"/>
      <c r="D47" s="1635"/>
      <c r="E47" s="1635"/>
      <c r="F47" s="1635"/>
      <c r="G47" s="1635"/>
      <c r="H47" s="1635"/>
      <c r="I47" s="1636"/>
      <c r="J47" s="1643"/>
      <c r="K47" s="1644"/>
      <c r="L47" s="1644"/>
      <c r="M47" s="1644"/>
      <c r="N47" s="1645"/>
      <c r="O47" s="1557"/>
      <c r="P47" s="1558"/>
      <c r="Q47" s="1558"/>
      <c r="R47" s="1559"/>
      <c r="S47" s="1655"/>
      <c r="T47" s="1656"/>
      <c r="U47" s="1656"/>
      <c r="V47" s="1656"/>
      <c r="W47" s="1656"/>
      <c r="X47" s="1656"/>
      <c r="Y47" s="1657"/>
      <c r="Z47" s="1663"/>
      <c r="AA47" s="1664"/>
      <c r="AB47" s="1664"/>
      <c r="AC47" s="1664"/>
      <c r="AD47" s="1664"/>
      <c r="AE47" s="1664"/>
      <c r="AF47" s="1665"/>
      <c r="AG47" s="1528" t="s">
        <v>362</v>
      </c>
      <c r="AH47" s="1529"/>
      <c r="AI47" s="1529"/>
      <c r="AJ47" s="1529"/>
      <c r="AK47" s="1529"/>
      <c r="AL47" s="1529"/>
      <c r="AM47" s="1529"/>
      <c r="AN47" s="1529"/>
      <c r="AO47" s="1529"/>
      <c r="AP47" s="1530"/>
      <c r="AQ47" s="1539" t="s">
        <v>791</v>
      </c>
      <c r="AR47" s="1540"/>
      <c r="AS47" s="1540"/>
      <c r="AT47" s="1540"/>
      <c r="AU47" s="1540"/>
      <c r="AV47" s="1540"/>
      <c r="AW47" s="1540"/>
      <c r="AX47" s="1540"/>
      <c r="AY47" s="1540"/>
      <c r="AZ47" s="1540"/>
      <c r="BA47" s="1540"/>
      <c r="BB47" s="1540"/>
      <c r="BC47" s="1540"/>
      <c r="BD47" s="1540"/>
      <c r="BE47" s="1540"/>
      <c r="BF47" s="1540"/>
      <c r="BG47" s="1540"/>
      <c r="BH47" s="1540"/>
      <c r="BI47" s="1541"/>
      <c r="BJ47" s="1534" t="str">
        <f t="shared" si="1"/>
        <v/>
      </c>
      <c r="BK47" s="1535"/>
      <c r="BL47" s="1535"/>
      <c r="BM47" s="1536"/>
    </row>
    <row r="48" spans="1:65" ht="21" customHeight="1">
      <c r="A48" s="1629"/>
      <c r="B48" s="1634"/>
      <c r="C48" s="1635"/>
      <c r="D48" s="1635"/>
      <c r="E48" s="1635"/>
      <c r="F48" s="1635"/>
      <c r="G48" s="1635"/>
      <c r="H48" s="1635"/>
      <c r="I48" s="1636"/>
      <c r="J48" s="1643"/>
      <c r="K48" s="1644"/>
      <c r="L48" s="1644"/>
      <c r="M48" s="1644"/>
      <c r="N48" s="1645"/>
      <c r="O48" s="1557"/>
      <c r="P48" s="1558"/>
      <c r="Q48" s="1558"/>
      <c r="R48" s="1559"/>
      <c r="S48" s="1655"/>
      <c r="T48" s="1656"/>
      <c r="U48" s="1656"/>
      <c r="V48" s="1656"/>
      <c r="W48" s="1656"/>
      <c r="X48" s="1656"/>
      <c r="Y48" s="1657"/>
      <c r="Z48" s="1663"/>
      <c r="AA48" s="1664"/>
      <c r="AB48" s="1664"/>
      <c r="AC48" s="1664"/>
      <c r="AD48" s="1664"/>
      <c r="AE48" s="1664"/>
      <c r="AF48" s="1665"/>
      <c r="AG48" s="1528" t="s">
        <v>363</v>
      </c>
      <c r="AH48" s="1529"/>
      <c r="AI48" s="1529"/>
      <c r="AJ48" s="1529"/>
      <c r="AK48" s="1529"/>
      <c r="AL48" s="1529"/>
      <c r="AM48" s="1529"/>
      <c r="AN48" s="1529"/>
      <c r="AO48" s="1529"/>
      <c r="AP48" s="1530"/>
      <c r="AQ48" s="1531" t="s">
        <v>791</v>
      </c>
      <c r="AR48" s="1532"/>
      <c r="AS48" s="1532"/>
      <c r="AT48" s="1532"/>
      <c r="AU48" s="1532"/>
      <c r="AV48" s="1532"/>
      <c r="AW48" s="1532"/>
      <c r="AX48" s="1532"/>
      <c r="AY48" s="1532"/>
      <c r="AZ48" s="1532"/>
      <c r="BA48" s="1532"/>
      <c r="BB48" s="1532"/>
      <c r="BC48" s="1532"/>
      <c r="BD48" s="1532"/>
      <c r="BE48" s="1532"/>
      <c r="BF48" s="1532"/>
      <c r="BG48" s="1532"/>
      <c r="BH48" s="1532"/>
      <c r="BI48" s="1533"/>
      <c r="BJ48" s="1534" t="str">
        <f t="shared" si="1"/>
        <v/>
      </c>
      <c r="BK48" s="1535"/>
      <c r="BL48" s="1535"/>
      <c r="BM48" s="1536"/>
    </row>
    <row r="49" spans="1:65" ht="21" customHeight="1">
      <c r="A49" s="1629"/>
      <c r="B49" s="1634"/>
      <c r="C49" s="1635"/>
      <c r="D49" s="1635"/>
      <c r="E49" s="1635"/>
      <c r="F49" s="1635"/>
      <c r="G49" s="1635"/>
      <c r="H49" s="1635"/>
      <c r="I49" s="1636"/>
      <c r="J49" s="1643"/>
      <c r="K49" s="1644"/>
      <c r="L49" s="1644"/>
      <c r="M49" s="1644"/>
      <c r="N49" s="1645"/>
      <c r="O49" s="1557"/>
      <c r="P49" s="1558"/>
      <c r="Q49" s="1558"/>
      <c r="R49" s="1559"/>
      <c r="S49" s="1655"/>
      <c r="T49" s="1656"/>
      <c r="U49" s="1656"/>
      <c r="V49" s="1656"/>
      <c r="W49" s="1656"/>
      <c r="X49" s="1656"/>
      <c r="Y49" s="1657"/>
      <c r="Z49" s="1663"/>
      <c r="AA49" s="1664"/>
      <c r="AB49" s="1664"/>
      <c r="AC49" s="1664"/>
      <c r="AD49" s="1664"/>
      <c r="AE49" s="1664"/>
      <c r="AF49" s="1665"/>
      <c r="AG49" s="1528" t="s">
        <v>364</v>
      </c>
      <c r="AH49" s="1529"/>
      <c r="AI49" s="1529"/>
      <c r="AJ49" s="1529"/>
      <c r="AK49" s="1529"/>
      <c r="AL49" s="1529"/>
      <c r="AM49" s="1529"/>
      <c r="AN49" s="1529"/>
      <c r="AO49" s="1529"/>
      <c r="AP49" s="1530"/>
      <c r="AQ49" s="1539" t="s">
        <v>791</v>
      </c>
      <c r="AR49" s="1540"/>
      <c r="AS49" s="1540"/>
      <c r="AT49" s="1540"/>
      <c r="AU49" s="1540"/>
      <c r="AV49" s="1540"/>
      <c r="AW49" s="1540"/>
      <c r="AX49" s="1540"/>
      <c r="AY49" s="1540"/>
      <c r="AZ49" s="1540"/>
      <c r="BA49" s="1540"/>
      <c r="BB49" s="1540"/>
      <c r="BC49" s="1540"/>
      <c r="BD49" s="1540"/>
      <c r="BE49" s="1540"/>
      <c r="BF49" s="1540"/>
      <c r="BG49" s="1540"/>
      <c r="BH49" s="1540"/>
      <c r="BI49" s="1541"/>
      <c r="BJ49" s="1534" t="str">
        <f t="shared" si="1"/>
        <v/>
      </c>
      <c r="BK49" s="1535"/>
      <c r="BL49" s="1535"/>
      <c r="BM49" s="1536"/>
    </row>
    <row r="50" spans="1:65" ht="21" customHeight="1">
      <c r="A50" s="1629"/>
      <c r="B50" s="1634"/>
      <c r="C50" s="1635"/>
      <c r="D50" s="1635"/>
      <c r="E50" s="1635"/>
      <c r="F50" s="1635"/>
      <c r="G50" s="1635"/>
      <c r="H50" s="1635"/>
      <c r="I50" s="1636"/>
      <c r="J50" s="1643"/>
      <c r="K50" s="1644"/>
      <c r="L50" s="1644"/>
      <c r="M50" s="1644"/>
      <c r="N50" s="1645"/>
      <c r="O50" s="1557"/>
      <c r="P50" s="1558"/>
      <c r="Q50" s="1558"/>
      <c r="R50" s="1559"/>
      <c r="S50" s="1655"/>
      <c r="T50" s="1656"/>
      <c r="U50" s="1656"/>
      <c r="V50" s="1656"/>
      <c r="W50" s="1656"/>
      <c r="X50" s="1656"/>
      <c r="Y50" s="1657"/>
      <c r="Z50" s="1663"/>
      <c r="AA50" s="1664"/>
      <c r="AB50" s="1664"/>
      <c r="AC50" s="1664"/>
      <c r="AD50" s="1664"/>
      <c r="AE50" s="1664"/>
      <c r="AF50" s="1665"/>
      <c r="AG50" s="1528" t="s">
        <v>365</v>
      </c>
      <c r="AH50" s="1529"/>
      <c r="AI50" s="1529"/>
      <c r="AJ50" s="1529"/>
      <c r="AK50" s="1529"/>
      <c r="AL50" s="1529"/>
      <c r="AM50" s="1529"/>
      <c r="AN50" s="1529"/>
      <c r="AO50" s="1529"/>
      <c r="AP50" s="1530"/>
      <c r="AQ50" s="1539" t="s">
        <v>791</v>
      </c>
      <c r="AR50" s="1540"/>
      <c r="AS50" s="1540"/>
      <c r="AT50" s="1540"/>
      <c r="AU50" s="1540"/>
      <c r="AV50" s="1540"/>
      <c r="AW50" s="1540"/>
      <c r="AX50" s="1540"/>
      <c r="AY50" s="1540"/>
      <c r="AZ50" s="1540"/>
      <c r="BA50" s="1540"/>
      <c r="BB50" s="1540"/>
      <c r="BC50" s="1540"/>
      <c r="BD50" s="1540"/>
      <c r="BE50" s="1540"/>
      <c r="BF50" s="1540"/>
      <c r="BG50" s="1540"/>
      <c r="BH50" s="1540"/>
      <c r="BI50" s="1541"/>
      <c r="BJ50" s="1534" t="str">
        <f t="shared" si="1"/>
        <v/>
      </c>
      <c r="BK50" s="1535"/>
      <c r="BL50" s="1535"/>
      <c r="BM50" s="1536"/>
    </row>
    <row r="51" spans="1:65" ht="21" customHeight="1">
      <c r="A51" s="1629"/>
      <c r="B51" s="1634"/>
      <c r="C51" s="1635"/>
      <c r="D51" s="1635"/>
      <c r="E51" s="1635"/>
      <c r="F51" s="1635"/>
      <c r="G51" s="1635"/>
      <c r="H51" s="1635"/>
      <c r="I51" s="1636"/>
      <c r="J51" s="1643"/>
      <c r="K51" s="1644"/>
      <c r="L51" s="1644"/>
      <c r="M51" s="1644"/>
      <c r="N51" s="1645"/>
      <c r="O51" s="1557"/>
      <c r="P51" s="1558"/>
      <c r="Q51" s="1558"/>
      <c r="R51" s="1559"/>
      <c r="S51" s="1655"/>
      <c r="T51" s="1656"/>
      <c r="U51" s="1656"/>
      <c r="V51" s="1656"/>
      <c r="W51" s="1656"/>
      <c r="X51" s="1656"/>
      <c r="Y51" s="1657"/>
      <c r="Z51" s="1663"/>
      <c r="AA51" s="1664"/>
      <c r="AB51" s="1664"/>
      <c r="AC51" s="1664"/>
      <c r="AD51" s="1664"/>
      <c r="AE51" s="1664"/>
      <c r="AF51" s="1665"/>
      <c r="AG51" s="1528" t="s">
        <v>367</v>
      </c>
      <c r="AH51" s="1529"/>
      <c r="AI51" s="1529"/>
      <c r="AJ51" s="1529"/>
      <c r="AK51" s="1529"/>
      <c r="AL51" s="1529"/>
      <c r="AM51" s="1529"/>
      <c r="AN51" s="1529"/>
      <c r="AO51" s="1529"/>
      <c r="AP51" s="1530"/>
      <c r="AQ51" s="1539" t="s">
        <v>791</v>
      </c>
      <c r="AR51" s="1540"/>
      <c r="AS51" s="1540"/>
      <c r="AT51" s="1540"/>
      <c r="AU51" s="1540"/>
      <c r="AV51" s="1540"/>
      <c r="AW51" s="1540"/>
      <c r="AX51" s="1540"/>
      <c r="AY51" s="1540"/>
      <c r="AZ51" s="1540"/>
      <c r="BA51" s="1540"/>
      <c r="BB51" s="1540"/>
      <c r="BC51" s="1540"/>
      <c r="BD51" s="1540"/>
      <c r="BE51" s="1540"/>
      <c r="BF51" s="1540"/>
      <c r="BG51" s="1540"/>
      <c r="BH51" s="1540"/>
      <c r="BI51" s="1541"/>
      <c r="BJ51" s="1534" t="str">
        <f t="shared" si="1"/>
        <v/>
      </c>
      <c r="BK51" s="1535"/>
      <c r="BL51" s="1535"/>
      <c r="BM51" s="1536"/>
    </row>
    <row r="52" spans="1:65" ht="21" customHeight="1">
      <c r="A52" s="1629"/>
      <c r="B52" s="1634"/>
      <c r="C52" s="1635"/>
      <c r="D52" s="1635"/>
      <c r="E52" s="1635"/>
      <c r="F52" s="1635"/>
      <c r="G52" s="1635"/>
      <c r="H52" s="1635"/>
      <c r="I52" s="1636"/>
      <c r="J52" s="1643"/>
      <c r="K52" s="1644"/>
      <c r="L52" s="1644"/>
      <c r="M52" s="1644"/>
      <c r="N52" s="1645"/>
      <c r="O52" s="1557"/>
      <c r="P52" s="1558"/>
      <c r="Q52" s="1558"/>
      <c r="R52" s="1559"/>
      <c r="S52" s="1655"/>
      <c r="T52" s="1656"/>
      <c r="U52" s="1656"/>
      <c r="V52" s="1656"/>
      <c r="W52" s="1656"/>
      <c r="X52" s="1656"/>
      <c r="Y52" s="1657"/>
      <c r="Z52" s="1663"/>
      <c r="AA52" s="1664"/>
      <c r="AB52" s="1664"/>
      <c r="AC52" s="1664"/>
      <c r="AD52" s="1664"/>
      <c r="AE52" s="1664"/>
      <c r="AF52" s="1665"/>
      <c r="AG52" s="1528" t="s">
        <v>368</v>
      </c>
      <c r="AH52" s="1529"/>
      <c r="AI52" s="1529"/>
      <c r="AJ52" s="1529"/>
      <c r="AK52" s="1529"/>
      <c r="AL52" s="1529"/>
      <c r="AM52" s="1529"/>
      <c r="AN52" s="1529"/>
      <c r="AO52" s="1529"/>
      <c r="AP52" s="1530"/>
      <c r="AQ52" s="1539" t="s">
        <v>791</v>
      </c>
      <c r="AR52" s="1540"/>
      <c r="AS52" s="1540"/>
      <c r="AT52" s="1540"/>
      <c r="AU52" s="1540"/>
      <c r="AV52" s="1540"/>
      <c r="AW52" s="1540"/>
      <c r="AX52" s="1540"/>
      <c r="AY52" s="1540"/>
      <c r="AZ52" s="1540"/>
      <c r="BA52" s="1540"/>
      <c r="BB52" s="1540"/>
      <c r="BC52" s="1540"/>
      <c r="BD52" s="1540"/>
      <c r="BE52" s="1540"/>
      <c r="BF52" s="1540"/>
      <c r="BG52" s="1540"/>
      <c r="BH52" s="1540"/>
      <c r="BI52" s="1541"/>
      <c r="BJ52" s="1534" t="str">
        <f t="shared" si="1"/>
        <v/>
      </c>
      <c r="BK52" s="1535"/>
      <c r="BL52" s="1535"/>
      <c r="BM52" s="1536"/>
    </row>
    <row r="53" spans="1:65" ht="21" customHeight="1">
      <c r="A53" s="1629"/>
      <c r="B53" s="1634"/>
      <c r="C53" s="1635"/>
      <c r="D53" s="1635"/>
      <c r="E53" s="1635"/>
      <c r="F53" s="1635"/>
      <c r="G53" s="1635"/>
      <c r="H53" s="1635"/>
      <c r="I53" s="1636"/>
      <c r="J53" s="1643"/>
      <c r="K53" s="1644"/>
      <c r="L53" s="1644"/>
      <c r="M53" s="1644"/>
      <c r="N53" s="1645"/>
      <c r="O53" s="1557"/>
      <c r="P53" s="1558"/>
      <c r="Q53" s="1558"/>
      <c r="R53" s="1559"/>
      <c r="S53" s="1655"/>
      <c r="T53" s="1656"/>
      <c r="U53" s="1656"/>
      <c r="V53" s="1656"/>
      <c r="W53" s="1656"/>
      <c r="X53" s="1656"/>
      <c r="Y53" s="1657"/>
      <c r="Z53" s="1663"/>
      <c r="AA53" s="1664"/>
      <c r="AB53" s="1664"/>
      <c r="AC53" s="1664"/>
      <c r="AD53" s="1664"/>
      <c r="AE53" s="1664"/>
      <c r="AF53" s="1665"/>
      <c r="AG53" s="1528" t="s">
        <v>369</v>
      </c>
      <c r="AH53" s="1529"/>
      <c r="AI53" s="1529"/>
      <c r="AJ53" s="1529"/>
      <c r="AK53" s="1529"/>
      <c r="AL53" s="1529"/>
      <c r="AM53" s="1529"/>
      <c r="AN53" s="1529"/>
      <c r="AO53" s="1529"/>
      <c r="AP53" s="1530"/>
      <c r="AQ53" s="1539" t="s">
        <v>791</v>
      </c>
      <c r="AR53" s="1540"/>
      <c r="AS53" s="1540"/>
      <c r="AT53" s="1540"/>
      <c r="AU53" s="1540"/>
      <c r="AV53" s="1540"/>
      <c r="AW53" s="1540"/>
      <c r="AX53" s="1540"/>
      <c r="AY53" s="1540"/>
      <c r="AZ53" s="1540"/>
      <c r="BA53" s="1540"/>
      <c r="BB53" s="1540"/>
      <c r="BC53" s="1540"/>
      <c r="BD53" s="1540"/>
      <c r="BE53" s="1540"/>
      <c r="BF53" s="1540"/>
      <c r="BG53" s="1540"/>
      <c r="BH53" s="1540"/>
      <c r="BI53" s="1541"/>
      <c r="BJ53" s="1534" t="str">
        <f t="shared" si="1"/>
        <v/>
      </c>
      <c r="BK53" s="1535"/>
      <c r="BL53" s="1535"/>
      <c r="BM53" s="1536"/>
    </row>
    <row r="54" spans="1:65" ht="21" customHeight="1">
      <c r="A54" s="1629"/>
      <c r="B54" s="1634"/>
      <c r="C54" s="1635"/>
      <c r="D54" s="1635"/>
      <c r="E54" s="1635"/>
      <c r="F54" s="1635"/>
      <c r="G54" s="1635"/>
      <c r="H54" s="1635"/>
      <c r="I54" s="1636"/>
      <c r="J54" s="1643"/>
      <c r="K54" s="1644"/>
      <c r="L54" s="1644"/>
      <c r="M54" s="1644"/>
      <c r="N54" s="1645"/>
      <c r="O54" s="1557"/>
      <c r="P54" s="1558"/>
      <c r="Q54" s="1558"/>
      <c r="R54" s="1559"/>
      <c r="S54" s="1655"/>
      <c r="T54" s="1656"/>
      <c r="U54" s="1656"/>
      <c r="V54" s="1656"/>
      <c r="W54" s="1656"/>
      <c r="X54" s="1656"/>
      <c r="Y54" s="1657"/>
      <c r="Z54" s="1663"/>
      <c r="AA54" s="1664"/>
      <c r="AB54" s="1664"/>
      <c r="AC54" s="1664"/>
      <c r="AD54" s="1664"/>
      <c r="AE54" s="1664"/>
      <c r="AF54" s="1665"/>
      <c r="AG54" s="1528" t="s">
        <v>370</v>
      </c>
      <c r="AH54" s="1529"/>
      <c r="AI54" s="1529"/>
      <c r="AJ54" s="1529"/>
      <c r="AK54" s="1529"/>
      <c r="AL54" s="1529"/>
      <c r="AM54" s="1529"/>
      <c r="AN54" s="1529"/>
      <c r="AO54" s="1529"/>
      <c r="AP54" s="1530"/>
      <c r="AQ54" s="1539" t="s">
        <v>791</v>
      </c>
      <c r="AR54" s="1540"/>
      <c r="AS54" s="1540"/>
      <c r="AT54" s="1540"/>
      <c r="AU54" s="1540"/>
      <c r="AV54" s="1540"/>
      <c r="AW54" s="1540"/>
      <c r="AX54" s="1540"/>
      <c r="AY54" s="1540"/>
      <c r="AZ54" s="1540"/>
      <c r="BA54" s="1540"/>
      <c r="BB54" s="1540"/>
      <c r="BC54" s="1540"/>
      <c r="BD54" s="1540"/>
      <c r="BE54" s="1540"/>
      <c r="BF54" s="1540"/>
      <c r="BG54" s="1540"/>
      <c r="BH54" s="1540"/>
      <c r="BI54" s="1541"/>
      <c r="BJ54" s="1534" t="str">
        <f t="shared" si="1"/>
        <v/>
      </c>
      <c r="BK54" s="1535"/>
      <c r="BL54" s="1535"/>
      <c r="BM54" s="1536"/>
    </row>
    <row r="55" spans="1:65" ht="21" customHeight="1">
      <c r="A55" s="1629"/>
      <c r="B55" s="1634"/>
      <c r="C55" s="1635"/>
      <c r="D55" s="1635"/>
      <c r="E55" s="1635"/>
      <c r="F55" s="1635"/>
      <c r="G55" s="1635"/>
      <c r="H55" s="1635"/>
      <c r="I55" s="1636"/>
      <c r="J55" s="1643"/>
      <c r="K55" s="1644"/>
      <c r="L55" s="1644"/>
      <c r="M55" s="1644"/>
      <c r="N55" s="1645"/>
      <c r="O55" s="1557"/>
      <c r="P55" s="1558"/>
      <c r="Q55" s="1558"/>
      <c r="R55" s="1559"/>
      <c r="S55" s="1655"/>
      <c r="T55" s="1656"/>
      <c r="U55" s="1656"/>
      <c r="V55" s="1656"/>
      <c r="W55" s="1656"/>
      <c r="X55" s="1656"/>
      <c r="Y55" s="1657"/>
      <c r="Z55" s="1663"/>
      <c r="AA55" s="1664"/>
      <c r="AB55" s="1664"/>
      <c r="AC55" s="1664"/>
      <c r="AD55" s="1664"/>
      <c r="AE55" s="1664"/>
      <c r="AF55" s="1665"/>
      <c r="AG55" s="1528" t="s">
        <v>371</v>
      </c>
      <c r="AH55" s="1529"/>
      <c r="AI55" s="1529"/>
      <c r="AJ55" s="1529"/>
      <c r="AK55" s="1529"/>
      <c r="AL55" s="1529"/>
      <c r="AM55" s="1529"/>
      <c r="AN55" s="1529"/>
      <c r="AO55" s="1529"/>
      <c r="AP55" s="1530"/>
      <c r="AQ55" s="1551" t="s">
        <v>791</v>
      </c>
      <c r="AR55" s="1532"/>
      <c r="AS55" s="1532"/>
      <c r="AT55" s="1532"/>
      <c r="AU55" s="1532"/>
      <c r="AV55" s="1532"/>
      <c r="AW55" s="1532"/>
      <c r="AX55" s="1532"/>
      <c r="AY55" s="1532"/>
      <c r="AZ55" s="1532"/>
      <c r="BA55" s="1532"/>
      <c r="BB55" s="1532"/>
      <c r="BC55" s="1532"/>
      <c r="BD55" s="1532"/>
      <c r="BE55" s="1532"/>
      <c r="BF55" s="1532"/>
      <c r="BG55" s="1532"/>
      <c r="BH55" s="1532"/>
      <c r="BI55" s="1533"/>
      <c r="BJ55" s="1534" t="str">
        <f t="shared" si="1"/>
        <v/>
      </c>
      <c r="BK55" s="1535"/>
      <c r="BL55" s="1535"/>
      <c r="BM55" s="1536"/>
    </row>
    <row r="56" spans="1:65" ht="21" customHeight="1">
      <c r="A56" s="1629"/>
      <c r="B56" s="1634"/>
      <c r="C56" s="1635"/>
      <c r="D56" s="1635"/>
      <c r="E56" s="1635"/>
      <c r="F56" s="1635"/>
      <c r="G56" s="1635"/>
      <c r="H56" s="1635"/>
      <c r="I56" s="1636"/>
      <c r="J56" s="1643"/>
      <c r="K56" s="1644"/>
      <c r="L56" s="1644"/>
      <c r="M56" s="1644"/>
      <c r="N56" s="1645"/>
      <c r="O56" s="1557"/>
      <c r="P56" s="1558"/>
      <c r="Q56" s="1558"/>
      <c r="R56" s="1559"/>
      <c r="S56" s="1655"/>
      <c r="T56" s="1656"/>
      <c r="U56" s="1656"/>
      <c r="V56" s="1656"/>
      <c r="W56" s="1656"/>
      <c r="X56" s="1656"/>
      <c r="Y56" s="1657"/>
      <c r="Z56" s="1663"/>
      <c r="AA56" s="1664"/>
      <c r="AB56" s="1664"/>
      <c r="AC56" s="1664"/>
      <c r="AD56" s="1664"/>
      <c r="AE56" s="1664"/>
      <c r="AF56" s="1665"/>
      <c r="AG56" s="1528" t="s">
        <v>372</v>
      </c>
      <c r="AH56" s="1529"/>
      <c r="AI56" s="1529"/>
      <c r="AJ56" s="1529"/>
      <c r="AK56" s="1529"/>
      <c r="AL56" s="1529"/>
      <c r="AM56" s="1529"/>
      <c r="AN56" s="1529"/>
      <c r="AO56" s="1529"/>
      <c r="AP56" s="1530"/>
      <c r="AQ56" s="1531" t="s">
        <v>791</v>
      </c>
      <c r="AR56" s="1532"/>
      <c r="AS56" s="1532"/>
      <c r="AT56" s="1532"/>
      <c r="AU56" s="1532"/>
      <c r="AV56" s="1532"/>
      <c r="AW56" s="1532"/>
      <c r="AX56" s="1532"/>
      <c r="AY56" s="1532"/>
      <c r="AZ56" s="1532"/>
      <c r="BA56" s="1532"/>
      <c r="BB56" s="1532"/>
      <c r="BC56" s="1532"/>
      <c r="BD56" s="1532"/>
      <c r="BE56" s="1532"/>
      <c r="BF56" s="1532"/>
      <c r="BG56" s="1532"/>
      <c r="BH56" s="1532"/>
      <c r="BI56" s="1533"/>
      <c r="BJ56" s="1534" t="str">
        <f t="shared" si="1"/>
        <v/>
      </c>
      <c r="BK56" s="1535"/>
      <c r="BL56" s="1535"/>
      <c r="BM56" s="1536"/>
    </row>
    <row r="57" spans="1:65" ht="21" customHeight="1">
      <c r="A57" s="1629"/>
      <c r="B57" s="1634"/>
      <c r="C57" s="1635"/>
      <c r="D57" s="1635"/>
      <c r="E57" s="1635"/>
      <c r="F57" s="1635"/>
      <c r="G57" s="1635"/>
      <c r="H57" s="1635"/>
      <c r="I57" s="1636"/>
      <c r="J57" s="1643"/>
      <c r="K57" s="1644"/>
      <c r="L57" s="1644"/>
      <c r="M57" s="1644"/>
      <c r="N57" s="1645"/>
      <c r="O57" s="1557"/>
      <c r="P57" s="1558"/>
      <c r="Q57" s="1558"/>
      <c r="R57" s="1559"/>
      <c r="S57" s="1655"/>
      <c r="T57" s="1656"/>
      <c r="U57" s="1656"/>
      <c r="V57" s="1656"/>
      <c r="W57" s="1656"/>
      <c r="X57" s="1656"/>
      <c r="Y57" s="1657"/>
      <c r="Z57" s="1663"/>
      <c r="AA57" s="1664"/>
      <c r="AB57" s="1664"/>
      <c r="AC57" s="1664"/>
      <c r="AD57" s="1664"/>
      <c r="AE57" s="1664"/>
      <c r="AF57" s="1665"/>
      <c r="AG57" s="1528" t="s">
        <v>374</v>
      </c>
      <c r="AH57" s="1529"/>
      <c r="AI57" s="1529"/>
      <c r="AJ57" s="1529"/>
      <c r="AK57" s="1529"/>
      <c r="AL57" s="1529"/>
      <c r="AM57" s="1529"/>
      <c r="AN57" s="1529"/>
      <c r="AO57" s="1529"/>
      <c r="AP57" s="1530"/>
      <c r="AQ57" s="1531" t="s">
        <v>791</v>
      </c>
      <c r="AR57" s="1532"/>
      <c r="AS57" s="1532"/>
      <c r="AT57" s="1532"/>
      <c r="AU57" s="1532"/>
      <c r="AV57" s="1532"/>
      <c r="AW57" s="1532"/>
      <c r="AX57" s="1532"/>
      <c r="AY57" s="1532"/>
      <c r="AZ57" s="1532"/>
      <c r="BA57" s="1532"/>
      <c r="BB57" s="1532"/>
      <c r="BC57" s="1532"/>
      <c r="BD57" s="1532"/>
      <c r="BE57" s="1532"/>
      <c r="BF57" s="1532"/>
      <c r="BG57" s="1532"/>
      <c r="BH57" s="1532"/>
      <c r="BI57" s="1533"/>
      <c r="BJ57" s="1534" t="str">
        <f t="shared" si="1"/>
        <v/>
      </c>
      <c r="BK57" s="1535"/>
      <c r="BL57" s="1535"/>
      <c r="BM57" s="1536"/>
    </row>
    <row r="58" spans="1:65" ht="21" customHeight="1">
      <c r="A58" s="1629"/>
      <c r="B58" s="1634"/>
      <c r="C58" s="1635"/>
      <c r="D58" s="1635"/>
      <c r="E58" s="1635"/>
      <c r="F58" s="1635"/>
      <c r="G58" s="1635"/>
      <c r="H58" s="1635"/>
      <c r="I58" s="1636"/>
      <c r="J58" s="1643"/>
      <c r="K58" s="1644"/>
      <c r="L58" s="1644"/>
      <c r="M58" s="1644"/>
      <c r="N58" s="1645"/>
      <c r="O58" s="1557"/>
      <c r="P58" s="1558"/>
      <c r="Q58" s="1558"/>
      <c r="R58" s="1559"/>
      <c r="S58" s="1655"/>
      <c r="T58" s="1656"/>
      <c r="U58" s="1656"/>
      <c r="V58" s="1656"/>
      <c r="W58" s="1656"/>
      <c r="X58" s="1656"/>
      <c r="Y58" s="1657"/>
      <c r="Z58" s="1663"/>
      <c r="AA58" s="1664"/>
      <c r="AB58" s="1664"/>
      <c r="AC58" s="1664"/>
      <c r="AD58" s="1664"/>
      <c r="AE58" s="1664"/>
      <c r="AF58" s="1665"/>
      <c r="AG58" s="1528" t="s">
        <v>376</v>
      </c>
      <c r="AH58" s="1529"/>
      <c r="AI58" s="1529"/>
      <c r="AJ58" s="1529"/>
      <c r="AK58" s="1529"/>
      <c r="AL58" s="1529"/>
      <c r="AM58" s="1529"/>
      <c r="AN58" s="1529"/>
      <c r="AO58" s="1529"/>
      <c r="AP58" s="1530"/>
      <c r="AQ58" s="1551" t="s">
        <v>791</v>
      </c>
      <c r="AR58" s="1602"/>
      <c r="AS58" s="1602"/>
      <c r="AT58" s="1602"/>
      <c r="AU58" s="1602"/>
      <c r="AV58" s="1602"/>
      <c r="AW58" s="1602"/>
      <c r="AX58" s="1602"/>
      <c r="AY58" s="1602"/>
      <c r="AZ58" s="1602"/>
      <c r="BA58" s="1602"/>
      <c r="BB58" s="1602"/>
      <c r="BC58" s="1602"/>
      <c r="BD58" s="1602"/>
      <c r="BE58" s="1602"/>
      <c r="BF58" s="1602"/>
      <c r="BG58" s="1602"/>
      <c r="BH58" s="1602"/>
      <c r="BI58" s="1603"/>
      <c r="BJ58" s="1534" t="str">
        <f t="shared" si="1"/>
        <v/>
      </c>
      <c r="BK58" s="1535"/>
      <c r="BL58" s="1535"/>
      <c r="BM58" s="1536"/>
    </row>
    <row r="59" spans="1:65" ht="21" customHeight="1">
      <c r="A59" s="1629"/>
      <c r="B59" s="1634"/>
      <c r="C59" s="1635"/>
      <c r="D59" s="1635"/>
      <c r="E59" s="1635"/>
      <c r="F59" s="1635"/>
      <c r="G59" s="1635"/>
      <c r="H59" s="1635"/>
      <c r="I59" s="1636"/>
      <c r="J59" s="1643"/>
      <c r="K59" s="1644"/>
      <c r="L59" s="1644"/>
      <c r="M59" s="1644"/>
      <c r="N59" s="1645"/>
      <c r="O59" s="1557"/>
      <c r="P59" s="1558"/>
      <c r="Q59" s="1558"/>
      <c r="R59" s="1559"/>
      <c r="S59" s="1655"/>
      <c r="T59" s="1656"/>
      <c r="U59" s="1656"/>
      <c r="V59" s="1656"/>
      <c r="W59" s="1656"/>
      <c r="X59" s="1656"/>
      <c r="Y59" s="1657"/>
      <c r="Z59" s="1663"/>
      <c r="AA59" s="1664"/>
      <c r="AB59" s="1664"/>
      <c r="AC59" s="1664"/>
      <c r="AD59" s="1664"/>
      <c r="AE59" s="1664"/>
      <c r="AF59" s="1665"/>
      <c r="AG59" s="1528" t="s">
        <v>378</v>
      </c>
      <c r="AH59" s="1529"/>
      <c r="AI59" s="1529"/>
      <c r="AJ59" s="1529"/>
      <c r="AK59" s="1529"/>
      <c r="AL59" s="1529"/>
      <c r="AM59" s="1529"/>
      <c r="AN59" s="1529"/>
      <c r="AO59" s="1529"/>
      <c r="AP59" s="1530"/>
      <c r="AQ59" s="1531" t="s">
        <v>791</v>
      </c>
      <c r="AR59" s="1532"/>
      <c r="AS59" s="1532"/>
      <c r="AT59" s="1532"/>
      <c r="AU59" s="1532"/>
      <c r="AV59" s="1532"/>
      <c r="AW59" s="1532"/>
      <c r="AX59" s="1532"/>
      <c r="AY59" s="1532"/>
      <c r="AZ59" s="1532"/>
      <c r="BA59" s="1532"/>
      <c r="BB59" s="1532"/>
      <c r="BC59" s="1532"/>
      <c r="BD59" s="1532"/>
      <c r="BE59" s="1532"/>
      <c r="BF59" s="1532"/>
      <c r="BG59" s="1532"/>
      <c r="BH59" s="1532"/>
      <c r="BI59" s="1533"/>
      <c r="BJ59" s="1534" t="str">
        <f t="shared" si="1"/>
        <v/>
      </c>
      <c r="BK59" s="1535"/>
      <c r="BL59" s="1535"/>
      <c r="BM59" s="1536"/>
    </row>
    <row r="60" spans="1:65" ht="21" customHeight="1">
      <c r="A60" s="1629"/>
      <c r="B60" s="1634"/>
      <c r="C60" s="1635"/>
      <c r="D60" s="1635"/>
      <c r="E60" s="1635"/>
      <c r="F60" s="1635"/>
      <c r="G60" s="1635"/>
      <c r="H60" s="1635"/>
      <c r="I60" s="1636"/>
      <c r="J60" s="1643"/>
      <c r="K60" s="1644"/>
      <c r="L60" s="1644"/>
      <c r="M60" s="1644"/>
      <c r="N60" s="1645"/>
      <c r="O60" s="1557"/>
      <c r="P60" s="1558"/>
      <c r="Q60" s="1558"/>
      <c r="R60" s="1559"/>
      <c r="S60" s="1655"/>
      <c r="T60" s="1656"/>
      <c r="U60" s="1656"/>
      <c r="V60" s="1656"/>
      <c r="W60" s="1656"/>
      <c r="X60" s="1656"/>
      <c r="Y60" s="1657"/>
      <c r="Z60" s="1663"/>
      <c r="AA60" s="1664"/>
      <c r="AB60" s="1664"/>
      <c r="AC60" s="1664"/>
      <c r="AD60" s="1664"/>
      <c r="AE60" s="1664"/>
      <c r="AF60" s="1665"/>
      <c r="AG60" s="1528" t="s">
        <v>379</v>
      </c>
      <c r="AH60" s="1529"/>
      <c r="AI60" s="1529"/>
      <c r="AJ60" s="1529"/>
      <c r="AK60" s="1529"/>
      <c r="AL60" s="1529"/>
      <c r="AM60" s="1529"/>
      <c r="AN60" s="1529"/>
      <c r="AO60" s="1529"/>
      <c r="AP60" s="1530"/>
      <c r="AQ60" s="1539" t="s">
        <v>791</v>
      </c>
      <c r="AR60" s="1540"/>
      <c r="AS60" s="1540"/>
      <c r="AT60" s="1540"/>
      <c r="AU60" s="1540"/>
      <c r="AV60" s="1540"/>
      <c r="AW60" s="1540"/>
      <c r="AX60" s="1540"/>
      <c r="AY60" s="1540"/>
      <c r="AZ60" s="1540"/>
      <c r="BA60" s="1540"/>
      <c r="BB60" s="1540"/>
      <c r="BC60" s="1540"/>
      <c r="BD60" s="1540"/>
      <c r="BE60" s="1540"/>
      <c r="BF60" s="1540"/>
      <c r="BG60" s="1540"/>
      <c r="BH60" s="1540"/>
      <c r="BI60" s="1541"/>
      <c r="BJ60" s="1534" t="str">
        <f t="shared" si="1"/>
        <v/>
      </c>
      <c r="BK60" s="1535"/>
      <c r="BL60" s="1535"/>
      <c r="BM60" s="1536"/>
    </row>
    <row r="61" spans="1:65" ht="21" customHeight="1">
      <c r="A61" s="1629"/>
      <c r="B61" s="1634"/>
      <c r="C61" s="1635"/>
      <c r="D61" s="1635"/>
      <c r="E61" s="1635"/>
      <c r="F61" s="1635"/>
      <c r="G61" s="1635"/>
      <c r="H61" s="1635"/>
      <c r="I61" s="1636"/>
      <c r="J61" s="1643"/>
      <c r="K61" s="1644"/>
      <c r="L61" s="1644"/>
      <c r="M61" s="1644"/>
      <c r="N61" s="1645"/>
      <c r="O61" s="1557"/>
      <c r="P61" s="1558"/>
      <c r="Q61" s="1558"/>
      <c r="R61" s="1559"/>
      <c r="S61" s="1655"/>
      <c r="T61" s="1656"/>
      <c r="U61" s="1656"/>
      <c r="V61" s="1656"/>
      <c r="W61" s="1656"/>
      <c r="X61" s="1656"/>
      <c r="Y61" s="1657"/>
      <c r="Z61" s="1663"/>
      <c r="AA61" s="1664"/>
      <c r="AB61" s="1664"/>
      <c r="AC61" s="1664"/>
      <c r="AD61" s="1664"/>
      <c r="AE61" s="1664"/>
      <c r="AF61" s="1665"/>
      <c r="AG61" s="1528" t="s">
        <v>380</v>
      </c>
      <c r="AH61" s="1529"/>
      <c r="AI61" s="1529"/>
      <c r="AJ61" s="1529"/>
      <c r="AK61" s="1529"/>
      <c r="AL61" s="1529"/>
      <c r="AM61" s="1529"/>
      <c r="AN61" s="1529"/>
      <c r="AO61" s="1529"/>
      <c r="AP61" s="1530"/>
      <c r="AQ61" s="1539" t="s">
        <v>791</v>
      </c>
      <c r="AR61" s="1540"/>
      <c r="AS61" s="1540"/>
      <c r="AT61" s="1540"/>
      <c r="AU61" s="1540"/>
      <c r="AV61" s="1540"/>
      <c r="AW61" s="1540"/>
      <c r="AX61" s="1540"/>
      <c r="AY61" s="1540"/>
      <c r="AZ61" s="1540"/>
      <c r="BA61" s="1540"/>
      <c r="BB61" s="1540"/>
      <c r="BC61" s="1540"/>
      <c r="BD61" s="1540"/>
      <c r="BE61" s="1540"/>
      <c r="BF61" s="1540"/>
      <c r="BG61" s="1540"/>
      <c r="BH61" s="1540"/>
      <c r="BI61" s="1541"/>
      <c r="BJ61" s="1534" t="str">
        <f t="shared" si="1"/>
        <v/>
      </c>
      <c r="BK61" s="1535"/>
      <c r="BL61" s="1535"/>
      <c r="BM61" s="1536"/>
    </row>
    <row r="62" spans="1:65" ht="21" customHeight="1">
      <c r="A62" s="1629"/>
      <c r="B62" s="1634"/>
      <c r="C62" s="1635"/>
      <c r="D62" s="1635"/>
      <c r="E62" s="1635"/>
      <c r="F62" s="1635"/>
      <c r="G62" s="1635"/>
      <c r="H62" s="1635"/>
      <c r="I62" s="1636"/>
      <c r="J62" s="1643"/>
      <c r="K62" s="1644"/>
      <c r="L62" s="1644"/>
      <c r="M62" s="1644"/>
      <c r="N62" s="1645"/>
      <c r="O62" s="1557"/>
      <c r="P62" s="1558"/>
      <c r="Q62" s="1558"/>
      <c r="R62" s="1559"/>
      <c r="S62" s="1655"/>
      <c r="T62" s="1656"/>
      <c r="U62" s="1656"/>
      <c r="V62" s="1656"/>
      <c r="W62" s="1656"/>
      <c r="X62" s="1656"/>
      <c r="Y62" s="1657"/>
      <c r="Z62" s="1663"/>
      <c r="AA62" s="1664"/>
      <c r="AB62" s="1664"/>
      <c r="AC62" s="1664"/>
      <c r="AD62" s="1664"/>
      <c r="AE62" s="1664"/>
      <c r="AF62" s="1665"/>
      <c r="AG62" s="1528" t="s">
        <v>381</v>
      </c>
      <c r="AH62" s="1529"/>
      <c r="AI62" s="1529"/>
      <c r="AJ62" s="1529"/>
      <c r="AK62" s="1529"/>
      <c r="AL62" s="1529"/>
      <c r="AM62" s="1529"/>
      <c r="AN62" s="1529"/>
      <c r="AO62" s="1529"/>
      <c r="AP62" s="1530"/>
      <c r="AQ62" s="1539" t="s">
        <v>791</v>
      </c>
      <c r="AR62" s="1540"/>
      <c r="AS62" s="1540"/>
      <c r="AT62" s="1540"/>
      <c r="AU62" s="1540"/>
      <c r="AV62" s="1540"/>
      <c r="AW62" s="1540"/>
      <c r="AX62" s="1540"/>
      <c r="AY62" s="1540"/>
      <c r="AZ62" s="1540"/>
      <c r="BA62" s="1540"/>
      <c r="BB62" s="1540"/>
      <c r="BC62" s="1540"/>
      <c r="BD62" s="1540"/>
      <c r="BE62" s="1540"/>
      <c r="BF62" s="1540"/>
      <c r="BG62" s="1540"/>
      <c r="BH62" s="1540"/>
      <c r="BI62" s="1541"/>
      <c r="BJ62" s="1534" t="str">
        <f t="shared" si="1"/>
        <v/>
      </c>
      <c r="BK62" s="1535"/>
      <c r="BL62" s="1535"/>
      <c r="BM62" s="1536"/>
    </row>
    <row r="63" spans="1:65" ht="21" customHeight="1">
      <c r="A63" s="1629"/>
      <c r="B63" s="1634"/>
      <c r="C63" s="1635"/>
      <c r="D63" s="1635"/>
      <c r="E63" s="1635"/>
      <c r="F63" s="1635"/>
      <c r="G63" s="1635"/>
      <c r="H63" s="1635"/>
      <c r="I63" s="1636"/>
      <c r="J63" s="1643"/>
      <c r="K63" s="1644"/>
      <c r="L63" s="1644"/>
      <c r="M63" s="1644"/>
      <c r="N63" s="1645"/>
      <c r="O63" s="1557"/>
      <c r="P63" s="1558"/>
      <c r="Q63" s="1558"/>
      <c r="R63" s="1559"/>
      <c r="S63" s="1655"/>
      <c r="T63" s="1656"/>
      <c r="U63" s="1656"/>
      <c r="V63" s="1656"/>
      <c r="W63" s="1656"/>
      <c r="X63" s="1656"/>
      <c r="Y63" s="1657"/>
      <c r="Z63" s="1663"/>
      <c r="AA63" s="1664"/>
      <c r="AB63" s="1664"/>
      <c r="AC63" s="1664"/>
      <c r="AD63" s="1664"/>
      <c r="AE63" s="1664"/>
      <c r="AF63" s="1665"/>
      <c r="AG63" s="1528" t="s">
        <v>382</v>
      </c>
      <c r="AH63" s="1529"/>
      <c r="AI63" s="1529"/>
      <c r="AJ63" s="1529"/>
      <c r="AK63" s="1529"/>
      <c r="AL63" s="1529"/>
      <c r="AM63" s="1529"/>
      <c r="AN63" s="1529"/>
      <c r="AO63" s="1529"/>
      <c r="AP63" s="1530"/>
      <c r="AQ63" s="1539" t="s">
        <v>791</v>
      </c>
      <c r="AR63" s="1540"/>
      <c r="AS63" s="1540"/>
      <c r="AT63" s="1540"/>
      <c r="AU63" s="1540"/>
      <c r="AV63" s="1540"/>
      <c r="AW63" s="1540"/>
      <c r="AX63" s="1540"/>
      <c r="AY63" s="1540"/>
      <c r="AZ63" s="1540"/>
      <c r="BA63" s="1540"/>
      <c r="BB63" s="1540"/>
      <c r="BC63" s="1540"/>
      <c r="BD63" s="1540"/>
      <c r="BE63" s="1540"/>
      <c r="BF63" s="1540"/>
      <c r="BG63" s="1540"/>
      <c r="BH63" s="1540"/>
      <c r="BI63" s="1541"/>
      <c r="BJ63" s="1534" t="str">
        <f t="shared" si="1"/>
        <v/>
      </c>
      <c r="BK63" s="1535"/>
      <c r="BL63" s="1535"/>
      <c r="BM63" s="1536"/>
    </row>
    <row r="64" spans="1:65" ht="21" customHeight="1">
      <c r="A64" s="1629"/>
      <c r="B64" s="1634"/>
      <c r="C64" s="1635"/>
      <c r="D64" s="1635"/>
      <c r="E64" s="1635"/>
      <c r="F64" s="1635"/>
      <c r="G64" s="1635"/>
      <c r="H64" s="1635"/>
      <c r="I64" s="1636"/>
      <c r="J64" s="1643"/>
      <c r="K64" s="1644"/>
      <c r="L64" s="1644"/>
      <c r="M64" s="1644"/>
      <c r="N64" s="1645"/>
      <c r="O64" s="1557"/>
      <c r="P64" s="1558"/>
      <c r="Q64" s="1558"/>
      <c r="R64" s="1559"/>
      <c r="S64" s="1655"/>
      <c r="T64" s="1656"/>
      <c r="U64" s="1656"/>
      <c r="V64" s="1656"/>
      <c r="W64" s="1656"/>
      <c r="X64" s="1656"/>
      <c r="Y64" s="1657"/>
      <c r="Z64" s="1663"/>
      <c r="AA64" s="1664"/>
      <c r="AB64" s="1664"/>
      <c r="AC64" s="1664"/>
      <c r="AD64" s="1664"/>
      <c r="AE64" s="1664"/>
      <c r="AF64" s="1665"/>
      <c r="AG64" s="1528" t="s">
        <v>383</v>
      </c>
      <c r="AH64" s="1529"/>
      <c r="AI64" s="1529"/>
      <c r="AJ64" s="1529"/>
      <c r="AK64" s="1529"/>
      <c r="AL64" s="1529"/>
      <c r="AM64" s="1529"/>
      <c r="AN64" s="1529"/>
      <c r="AO64" s="1529"/>
      <c r="AP64" s="1530"/>
      <c r="AQ64" s="1539" t="s">
        <v>791</v>
      </c>
      <c r="AR64" s="1540"/>
      <c r="AS64" s="1540"/>
      <c r="AT64" s="1540"/>
      <c r="AU64" s="1540"/>
      <c r="AV64" s="1540"/>
      <c r="AW64" s="1540"/>
      <c r="AX64" s="1540"/>
      <c r="AY64" s="1540"/>
      <c r="AZ64" s="1540"/>
      <c r="BA64" s="1540"/>
      <c r="BB64" s="1540"/>
      <c r="BC64" s="1540"/>
      <c r="BD64" s="1540"/>
      <c r="BE64" s="1540"/>
      <c r="BF64" s="1540"/>
      <c r="BG64" s="1540"/>
      <c r="BH64" s="1540"/>
      <c r="BI64" s="1541"/>
      <c r="BJ64" s="1534" t="str">
        <f t="shared" si="1"/>
        <v/>
      </c>
      <c r="BK64" s="1535"/>
      <c r="BL64" s="1535"/>
      <c r="BM64" s="1536"/>
    </row>
    <row r="65" spans="1:65" ht="21" customHeight="1">
      <c r="A65" s="1629"/>
      <c r="B65" s="1634"/>
      <c r="C65" s="1635"/>
      <c r="D65" s="1635"/>
      <c r="E65" s="1635"/>
      <c r="F65" s="1635"/>
      <c r="G65" s="1635"/>
      <c r="H65" s="1635"/>
      <c r="I65" s="1636"/>
      <c r="J65" s="1643"/>
      <c r="K65" s="1644"/>
      <c r="L65" s="1644"/>
      <c r="M65" s="1644"/>
      <c r="N65" s="1645"/>
      <c r="O65" s="1557"/>
      <c r="P65" s="1558"/>
      <c r="Q65" s="1558"/>
      <c r="R65" s="1559"/>
      <c r="S65" s="1655"/>
      <c r="T65" s="1656"/>
      <c r="U65" s="1656"/>
      <c r="V65" s="1656"/>
      <c r="W65" s="1656"/>
      <c r="X65" s="1656"/>
      <c r="Y65" s="1657"/>
      <c r="Z65" s="1663"/>
      <c r="AA65" s="1664"/>
      <c r="AB65" s="1664"/>
      <c r="AC65" s="1664"/>
      <c r="AD65" s="1664"/>
      <c r="AE65" s="1664"/>
      <c r="AF65" s="1665"/>
      <c r="AG65" s="1528" t="s">
        <v>384</v>
      </c>
      <c r="AH65" s="1529"/>
      <c r="AI65" s="1529"/>
      <c r="AJ65" s="1529"/>
      <c r="AK65" s="1529"/>
      <c r="AL65" s="1529"/>
      <c r="AM65" s="1529"/>
      <c r="AN65" s="1529"/>
      <c r="AO65" s="1529"/>
      <c r="AP65" s="1530"/>
      <c r="AQ65" s="1539" t="s">
        <v>791</v>
      </c>
      <c r="AR65" s="1540"/>
      <c r="AS65" s="1540"/>
      <c r="AT65" s="1540"/>
      <c r="AU65" s="1540"/>
      <c r="AV65" s="1540"/>
      <c r="AW65" s="1540"/>
      <c r="AX65" s="1540"/>
      <c r="AY65" s="1540"/>
      <c r="AZ65" s="1540"/>
      <c r="BA65" s="1540"/>
      <c r="BB65" s="1540"/>
      <c r="BC65" s="1540"/>
      <c r="BD65" s="1540"/>
      <c r="BE65" s="1540"/>
      <c r="BF65" s="1540"/>
      <c r="BG65" s="1540"/>
      <c r="BH65" s="1540"/>
      <c r="BI65" s="1541"/>
      <c r="BJ65" s="1534" t="str">
        <f t="shared" si="1"/>
        <v/>
      </c>
      <c r="BK65" s="1535"/>
      <c r="BL65" s="1535"/>
      <c r="BM65" s="1536"/>
    </row>
    <row r="66" spans="1:65" ht="21" customHeight="1">
      <c r="A66" s="1629"/>
      <c r="B66" s="1634"/>
      <c r="C66" s="1635"/>
      <c r="D66" s="1635"/>
      <c r="E66" s="1635"/>
      <c r="F66" s="1635"/>
      <c r="G66" s="1635"/>
      <c r="H66" s="1635"/>
      <c r="I66" s="1636"/>
      <c r="J66" s="1643"/>
      <c r="K66" s="1644"/>
      <c r="L66" s="1644"/>
      <c r="M66" s="1644"/>
      <c r="N66" s="1645"/>
      <c r="O66" s="1557"/>
      <c r="P66" s="1558"/>
      <c r="Q66" s="1558"/>
      <c r="R66" s="1559"/>
      <c r="S66" s="1655"/>
      <c r="T66" s="1656"/>
      <c r="U66" s="1656"/>
      <c r="V66" s="1656"/>
      <c r="W66" s="1656"/>
      <c r="X66" s="1656"/>
      <c r="Y66" s="1657"/>
      <c r="Z66" s="1663"/>
      <c r="AA66" s="1664"/>
      <c r="AB66" s="1664"/>
      <c r="AC66" s="1664"/>
      <c r="AD66" s="1664"/>
      <c r="AE66" s="1664"/>
      <c r="AF66" s="1665"/>
      <c r="AG66" s="1528" t="s">
        <v>385</v>
      </c>
      <c r="AH66" s="1529"/>
      <c r="AI66" s="1529"/>
      <c r="AJ66" s="1529"/>
      <c r="AK66" s="1529"/>
      <c r="AL66" s="1529"/>
      <c r="AM66" s="1529"/>
      <c r="AN66" s="1529"/>
      <c r="AO66" s="1529"/>
      <c r="AP66" s="1530"/>
      <c r="AQ66" s="1531" t="s">
        <v>791</v>
      </c>
      <c r="AR66" s="1532"/>
      <c r="AS66" s="1532"/>
      <c r="AT66" s="1532"/>
      <c r="AU66" s="1532"/>
      <c r="AV66" s="1532"/>
      <c r="AW66" s="1532"/>
      <c r="AX66" s="1532"/>
      <c r="AY66" s="1532"/>
      <c r="AZ66" s="1532"/>
      <c r="BA66" s="1532"/>
      <c r="BB66" s="1532"/>
      <c r="BC66" s="1532"/>
      <c r="BD66" s="1532"/>
      <c r="BE66" s="1532"/>
      <c r="BF66" s="1532"/>
      <c r="BG66" s="1532"/>
      <c r="BH66" s="1532"/>
      <c r="BI66" s="1533"/>
      <c r="BJ66" s="1534" t="str">
        <f t="shared" si="1"/>
        <v/>
      </c>
      <c r="BK66" s="1535"/>
      <c r="BL66" s="1535"/>
      <c r="BM66" s="1536"/>
    </row>
    <row r="67" spans="1:65" ht="21" customHeight="1">
      <c r="A67" s="1629"/>
      <c r="B67" s="1634"/>
      <c r="C67" s="1635"/>
      <c r="D67" s="1635"/>
      <c r="E67" s="1635"/>
      <c r="F67" s="1635"/>
      <c r="G67" s="1635"/>
      <c r="H67" s="1635"/>
      <c r="I67" s="1636"/>
      <c r="J67" s="1643"/>
      <c r="K67" s="1644"/>
      <c r="L67" s="1644"/>
      <c r="M67" s="1644"/>
      <c r="N67" s="1645"/>
      <c r="O67" s="1557"/>
      <c r="P67" s="1558"/>
      <c r="Q67" s="1558"/>
      <c r="R67" s="1559"/>
      <c r="S67" s="1655"/>
      <c r="T67" s="1656"/>
      <c r="U67" s="1656"/>
      <c r="V67" s="1656"/>
      <c r="W67" s="1656"/>
      <c r="X67" s="1656"/>
      <c r="Y67" s="1657"/>
      <c r="Z67" s="1663"/>
      <c r="AA67" s="1664"/>
      <c r="AB67" s="1664"/>
      <c r="AC67" s="1664"/>
      <c r="AD67" s="1664"/>
      <c r="AE67" s="1664"/>
      <c r="AF67" s="1665"/>
      <c r="AG67" s="1528" t="s">
        <v>386</v>
      </c>
      <c r="AH67" s="1529"/>
      <c r="AI67" s="1529"/>
      <c r="AJ67" s="1529"/>
      <c r="AK67" s="1529"/>
      <c r="AL67" s="1529"/>
      <c r="AM67" s="1529"/>
      <c r="AN67" s="1529"/>
      <c r="AO67" s="1529"/>
      <c r="AP67" s="1530"/>
      <c r="AQ67" s="1539" t="s">
        <v>791</v>
      </c>
      <c r="AR67" s="1540"/>
      <c r="AS67" s="1540"/>
      <c r="AT67" s="1540"/>
      <c r="AU67" s="1540"/>
      <c r="AV67" s="1540"/>
      <c r="AW67" s="1540"/>
      <c r="AX67" s="1540"/>
      <c r="AY67" s="1540"/>
      <c r="AZ67" s="1540"/>
      <c r="BA67" s="1540"/>
      <c r="BB67" s="1540"/>
      <c r="BC67" s="1540"/>
      <c r="BD67" s="1540"/>
      <c r="BE67" s="1540"/>
      <c r="BF67" s="1540"/>
      <c r="BG67" s="1540"/>
      <c r="BH67" s="1540"/>
      <c r="BI67" s="1541"/>
      <c r="BJ67" s="1534" t="str">
        <f t="shared" si="1"/>
        <v/>
      </c>
      <c r="BK67" s="1535"/>
      <c r="BL67" s="1535"/>
      <c r="BM67" s="1536"/>
    </row>
    <row r="68" spans="1:65" ht="21" customHeight="1">
      <c r="A68" s="1629"/>
      <c r="B68" s="1634"/>
      <c r="C68" s="1635"/>
      <c r="D68" s="1635"/>
      <c r="E68" s="1635"/>
      <c r="F68" s="1635"/>
      <c r="G68" s="1635"/>
      <c r="H68" s="1635"/>
      <c r="I68" s="1636"/>
      <c r="J68" s="1643"/>
      <c r="K68" s="1644"/>
      <c r="L68" s="1644"/>
      <c r="M68" s="1644"/>
      <c r="N68" s="1645"/>
      <c r="O68" s="1557"/>
      <c r="P68" s="1558"/>
      <c r="Q68" s="1558"/>
      <c r="R68" s="1559"/>
      <c r="S68" s="1655"/>
      <c r="T68" s="1656"/>
      <c r="U68" s="1656"/>
      <c r="V68" s="1656"/>
      <c r="W68" s="1656"/>
      <c r="X68" s="1656"/>
      <c r="Y68" s="1657"/>
      <c r="Z68" s="1663"/>
      <c r="AA68" s="1664"/>
      <c r="AB68" s="1664"/>
      <c r="AC68" s="1664"/>
      <c r="AD68" s="1664"/>
      <c r="AE68" s="1664"/>
      <c r="AF68" s="1665"/>
      <c r="AG68" s="1528" t="s">
        <v>387</v>
      </c>
      <c r="AH68" s="1529"/>
      <c r="AI68" s="1529"/>
      <c r="AJ68" s="1529"/>
      <c r="AK68" s="1529"/>
      <c r="AL68" s="1529"/>
      <c r="AM68" s="1529"/>
      <c r="AN68" s="1529"/>
      <c r="AO68" s="1529"/>
      <c r="AP68" s="1530"/>
      <c r="AQ68" s="1539" t="s">
        <v>791</v>
      </c>
      <c r="AR68" s="1540"/>
      <c r="AS68" s="1540"/>
      <c r="AT68" s="1540"/>
      <c r="AU68" s="1540"/>
      <c r="AV68" s="1540"/>
      <c r="AW68" s="1540"/>
      <c r="AX68" s="1540"/>
      <c r="AY68" s="1540"/>
      <c r="AZ68" s="1540"/>
      <c r="BA68" s="1540"/>
      <c r="BB68" s="1540"/>
      <c r="BC68" s="1540"/>
      <c r="BD68" s="1540"/>
      <c r="BE68" s="1540"/>
      <c r="BF68" s="1540"/>
      <c r="BG68" s="1540"/>
      <c r="BH68" s="1540"/>
      <c r="BI68" s="1541"/>
      <c r="BJ68" s="1534" t="str">
        <f t="shared" si="1"/>
        <v/>
      </c>
      <c r="BK68" s="1535"/>
      <c r="BL68" s="1535"/>
      <c r="BM68" s="1536"/>
    </row>
    <row r="69" spans="1:65" ht="21" customHeight="1">
      <c r="A69" s="1629"/>
      <c r="B69" s="1634"/>
      <c r="C69" s="1635"/>
      <c r="D69" s="1635"/>
      <c r="E69" s="1635"/>
      <c r="F69" s="1635"/>
      <c r="G69" s="1635"/>
      <c r="H69" s="1635"/>
      <c r="I69" s="1636"/>
      <c r="J69" s="1643"/>
      <c r="K69" s="1644"/>
      <c r="L69" s="1644"/>
      <c r="M69" s="1644"/>
      <c r="N69" s="1645"/>
      <c r="O69" s="1557"/>
      <c r="P69" s="1558"/>
      <c r="Q69" s="1558"/>
      <c r="R69" s="1559"/>
      <c r="S69" s="1655"/>
      <c r="T69" s="1656"/>
      <c r="U69" s="1656"/>
      <c r="V69" s="1656"/>
      <c r="W69" s="1656"/>
      <c r="X69" s="1656"/>
      <c r="Y69" s="1657"/>
      <c r="Z69" s="1663"/>
      <c r="AA69" s="1664"/>
      <c r="AB69" s="1664"/>
      <c r="AC69" s="1664"/>
      <c r="AD69" s="1664"/>
      <c r="AE69" s="1664"/>
      <c r="AF69" s="1665"/>
      <c r="AG69" s="1528" t="s">
        <v>388</v>
      </c>
      <c r="AH69" s="1529"/>
      <c r="AI69" s="1529"/>
      <c r="AJ69" s="1529"/>
      <c r="AK69" s="1529"/>
      <c r="AL69" s="1529"/>
      <c r="AM69" s="1529"/>
      <c r="AN69" s="1529"/>
      <c r="AO69" s="1529"/>
      <c r="AP69" s="1530"/>
      <c r="AQ69" s="1531" t="s">
        <v>791</v>
      </c>
      <c r="AR69" s="1532"/>
      <c r="AS69" s="1532"/>
      <c r="AT69" s="1532"/>
      <c r="AU69" s="1532"/>
      <c r="AV69" s="1532"/>
      <c r="AW69" s="1532"/>
      <c r="AX69" s="1532"/>
      <c r="AY69" s="1532"/>
      <c r="AZ69" s="1532"/>
      <c r="BA69" s="1532"/>
      <c r="BB69" s="1532"/>
      <c r="BC69" s="1532"/>
      <c r="BD69" s="1532"/>
      <c r="BE69" s="1532"/>
      <c r="BF69" s="1532"/>
      <c r="BG69" s="1532"/>
      <c r="BH69" s="1532"/>
      <c r="BI69" s="1533"/>
      <c r="BJ69" s="1534" t="str">
        <f t="shared" si="1"/>
        <v/>
      </c>
      <c r="BK69" s="1535"/>
      <c r="BL69" s="1535"/>
      <c r="BM69" s="1536"/>
    </row>
    <row r="70" spans="1:65" ht="21" customHeight="1">
      <c r="A70" s="1629"/>
      <c r="B70" s="1634"/>
      <c r="C70" s="1635"/>
      <c r="D70" s="1635"/>
      <c r="E70" s="1635"/>
      <c r="F70" s="1635"/>
      <c r="G70" s="1635"/>
      <c r="H70" s="1635"/>
      <c r="I70" s="1636"/>
      <c r="J70" s="1643"/>
      <c r="K70" s="1644"/>
      <c r="L70" s="1644"/>
      <c r="M70" s="1644"/>
      <c r="N70" s="1645"/>
      <c r="O70" s="1557"/>
      <c r="P70" s="1558"/>
      <c r="Q70" s="1558"/>
      <c r="R70" s="1559"/>
      <c r="S70" s="1655"/>
      <c r="T70" s="1656"/>
      <c r="U70" s="1656"/>
      <c r="V70" s="1656"/>
      <c r="W70" s="1656"/>
      <c r="X70" s="1656"/>
      <c r="Y70" s="1657"/>
      <c r="Z70" s="1663"/>
      <c r="AA70" s="1664"/>
      <c r="AB70" s="1664"/>
      <c r="AC70" s="1664"/>
      <c r="AD70" s="1664"/>
      <c r="AE70" s="1664"/>
      <c r="AF70" s="1665"/>
      <c r="AG70" s="1528" t="s">
        <v>389</v>
      </c>
      <c r="AH70" s="1529"/>
      <c r="AI70" s="1529"/>
      <c r="AJ70" s="1529"/>
      <c r="AK70" s="1529"/>
      <c r="AL70" s="1529"/>
      <c r="AM70" s="1529"/>
      <c r="AN70" s="1529"/>
      <c r="AO70" s="1529"/>
      <c r="AP70" s="1530"/>
      <c r="AQ70" s="1539" t="s">
        <v>791</v>
      </c>
      <c r="AR70" s="1540"/>
      <c r="AS70" s="1540"/>
      <c r="AT70" s="1540"/>
      <c r="AU70" s="1540"/>
      <c r="AV70" s="1540"/>
      <c r="AW70" s="1540"/>
      <c r="AX70" s="1540"/>
      <c r="AY70" s="1540"/>
      <c r="AZ70" s="1540"/>
      <c r="BA70" s="1540"/>
      <c r="BB70" s="1540"/>
      <c r="BC70" s="1540"/>
      <c r="BD70" s="1540"/>
      <c r="BE70" s="1540"/>
      <c r="BF70" s="1540"/>
      <c r="BG70" s="1540"/>
      <c r="BH70" s="1540"/>
      <c r="BI70" s="1541"/>
      <c r="BJ70" s="1534" t="str">
        <f t="shared" si="1"/>
        <v/>
      </c>
      <c r="BK70" s="1535"/>
      <c r="BL70" s="1535"/>
      <c r="BM70" s="1536"/>
    </row>
    <row r="71" spans="1:65" ht="21" customHeight="1">
      <c r="A71" s="1629"/>
      <c r="B71" s="1634"/>
      <c r="C71" s="1635"/>
      <c r="D71" s="1635"/>
      <c r="E71" s="1635"/>
      <c r="F71" s="1635"/>
      <c r="G71" s="1635"/>
      <c r="H71" s="1635"/>
      <c r="I71" s="1636"/>
      <c r="J71" s="1643"/>
      <c r="K71" s="1644"/>
      <c r="L71" s="1644"/>
      <c r="M71" s="1644"/>
      <c r="N71" s="1645"/>
      <c r="O71" s="1557"/>
      <c r="P71" s="1558"/>
      <c r="Q71" s="1558"/>
      <c r="R71" s="1559"/>
      <c r="S71" s="1655"/>
      <c r="T71" s="1656"/>
      <c r="U71" s="1656"/>
      <c r="V71" s="1656"/>
      <c r="W71" s="1656"/>
      <c r="X71" s="1656"/>
      <c r="Y71" s="1657"/>
      <c r="Z71" s="1663"/>
      <c r="AA71" s="1664"/>
      <c r="AB71" s="1664"/>
      <c r="AC71" s="1664"/>
      <c r="AD71" s="1664"/>
      <c r="AE71" s="1664"/>
      <c r="AF71" s="1665"/>
      <c r="AG71" s="1528" t="s">
        <v>390</v>
      </c>
      <c r="AH71" s="1529"/>
      <c r="AI71" s="1529"/>
      <c r="AJ71" s="1529"/>
      <c r="AK71" s="1529"/>
      <c r="AL71" s="1529"/>
      <c r="AM71" s="1529"/>
      <c r="AN71" s="1529"/>
      <c r="AO71" s="1529"/>
      <c r="AP71" s="1530"/>
      <c r="AQ71" s="1531" t="s">
        <v>791</v>
      </c>
      <c r="AR71" s="1552"/>
      <c r="AS71" s="1552"/>
      <c r="AT71" s="1552"/>
      <c r="AU71" s="1552"/>
      <c r="AV71" s="1552"/>
      <c r="AW71" s="1552"/>
      <c r="AX71" s="1552"/>
      <c r="AY71" s="1552"/>
      <c r="AZ71" s="1552"/>
      <c r="BA71" s="1552"/>
      <c r="BB71" s="1552"/>
      <c r="BC71" s="1552"/>
      <c r="BD71" s="1552"/>
      <c r="BE71" s="1552"/>
      <c r="BF71" s="1552"/>
      <c r="BG71" s="1552"/>
      <c r="BH71" s="1552"/>
      <c r="BI71" s="1553"/>
      <c r="BJ71" s="1534" t="str">
        <f t="shared" si="1"/>
        <v/>
      </c>
      <c r="BK71" s="1535"/>
      <c r="BL71" s="1535"/>
      <c r="BM71" s="1536"/>
    </row>
    <row r="72" spans="1:65" ht="21" customHeight="1">
      <c r="A72" s="1629"/>
      <c r="B72" s="1634"/>
      <c r="C72" s="1635"/>
      <c r="D72" s="1635"/>
      <c r="E72" s="1635"/>
      <c r="F72" s="1635"/>
      <c r="G72" s="1635"/>
      <c r="H72" s="1635"/>
      <c r="I72" s="1636"/>
      <c r="J72" s="1643"/>
      <c r="K72" s="1644"/>
      <c r="L72" s="1644"/>
      <c r="M72" s="1644"/>
      <c r="N72" s="1645"/>
      <c r="O72" s="1557"/>
      <c r="P72" s="1558"/>
      <c r="Q72" s="1558"/>
      <c r="R72" s="1559"/>
      <c r="S72" s="1655"/>
      <c r="T72" s="1656"/>
      <c r="U72" s="1656"/>
      <c r="V72" s="1656"/>
      <c r="W72" s="1656"/>
      <c r="X72" s="1656"/>
      <c r="Y72" s="1657"/>
      <c r="Z72" s="1663"/>
      <c r="AA72" s="1664"/>
      <c r="AB72" s="1664"/>
      <c r="AC72" s="1664"/>
      <c r="AD72" s="1664"/>
      <c r="AE72" s="1664"/>
      <c r="AF72" s="1665"/>
      <c r="AG72" s="1528" t="s">
        <v>392</v>
      </c>
      <c r="AH72" s="1529"/>
      <c r="AI72" s="1529"/>
      <c r="AJ72" s="1529"/>
      <c r="AK72" s="1529"/>
      <c r="AL72" s="1529"/>
      <c r="AM72" s="1529"/>
      <c r="AN72" s="1529"/>
      <c r="AO72" s="1529"/>
      <c r="AP72" s="1530"/>
      <c r="AQ72" s="1551" t="s">
        <v>791</v>
      </c>
      <c r="AR72" s="1532"/>
      <c r="AS72" s="1532"/>
      <c r="AT72" s="1532"/>
      <c r="AU72" s="1532"/>
      <c r="AV72" s="1532"/>
      <c r="AW72" s="1532"/>
      <c r="AX72" s="1532"/>
      <c r="AY72" s="1532"/>
      <c r="AZ72" s="1532"/>
      <c r="BA72" s="1532"/>
      <c r="BB72" s="1532"/>
      <c r="BC72" s="1532"/>
      <c r="BD72" s="1532"/>
      <c r="BE72" s="1532"/>
      <c r="BF72" s="1532"/>
      <c r="BG72" s="1532"/>
      <c r="BH72" s="1532"/>
      <c r="BI72" s="1533"/>
      <c r="BJ72" s="1534" t="str">
        <f t="shared" si="1"/>
        <v/>
      </c>
      <c r="BK72" s="1535"/>
      <c r="BL72" s="1535"/>
      <c r="BM72" s="1536"/>
    </row>
    <row r="73" spans="1:65" ht="21" customHeight="1">
      <c r="A73" s="1629"/>
      <c r="B73" s="1634"/>
      <c r="C73" s="1635"/>
      <c r="D73" s="1635"/>
      <c r="E73" s="1635"/>
      <c r="F73" s="1635"/>
      <c r="G73" s="1635"/>
      <c r="H73" s="1635"/>
      <c r="I73" s="1636"/>
      <c r="J73" s="1643"/>
      <c r="K73" s="1644"/>
      <c r="L73" s="1644"/>
      <c r="M73" s="1644"/>
      <c r="N73" s="1645"/>
      <c r="O73" s="1557"/>
      <c r="P73" s="1558"/>
      <c r="Q73" s="1558"/>
      <c r="R73" s="1559"/>
      <c r="S73" s="1655"/>
      <c r="T73" s="1656"/>
      <c r="U73" s="1656"/>
      <c r="V73" s="1656"/>
      <c r="W73" s="1656"/>
      <c r="X73" s="1656"/>
      <c r="Y73" s="1657"/>
      <c r="Z73" s="1663"/>
      <c r="AA73" s="1664"/>
      <c r="AB73" s="1664"/>
      <c r="AC73" s="1664"/>
      <c r="AD73" s="1664"/>
      <c r="AE73" s="1664"/>
      <c r="AF73" s="1665"/>
      <c r="AG73" s="1528" t="s">
        <v>394</v>
      </c>
      <c r="AH73" s="1529"/>
      <c r="AI73" s="1529"/>
      <c r="AJ73" s="1529"/>
      <c r="AK73" s="1529"/>
      <c r="AL73" s="1529"/>
      <c r="AM73" s="1529"/>
      <c r="AN73" s="1529"/>
      <c r="AO73" s="1529"/>
      <c r="AP73" s="1530"/>
      <c r="AQ73" s="1531" t="s">
        <v>791</v>
      </c>
      <c r="AR73" s="1532"/>
      <c r="AS73" s="1532"/>
      <c r="AT73" s="1532"/>
      <c r="AU73" s="1532"/>
      <c r="AV73" s="1532"/>
      <c r="AW73" s="1532"/>
      <c r="AX73" s="1532"/>
      <c r="AY73" s="1532"/>
      <c r="AZ73" s="1532"/>
      <c r="BA73" s="1532"/>
      <c r="BB73" s="1532"/>
      <c r="BC73" s="1532"/>
      <c r="BD73" s="1532"/>
      <c r="BE73" s="1532"/>
      <c r="BF73" s="1532"/>
      <c r="BG73" s="1532"/>
      <c r="BH73" s="1532"/>
      <c r="BI73" s="1533"/>
      <c r="BJ73" s="1534" t="str">
        <f t="shared" si="1"/>
        <v/>
      </c>
      <c r="BK73" s="1535"/>
      <c r="BL73" s="1535"/>
      <c r="BM73" s="1536"/>
    </row>
    <row r="74" spans="1:65" ht="21" customHeight="1">
      <c r="A74" s="1629"/>
      <c r="B74" s="1634"/>
      <c r="C74" s="1635"/>
      <c r="D74" s="1635"/>
      <c r="E74" s="1635"/>
      <c r="F74" s="1635"/>
      <c r="G74" s="1635"/>
      <c r="H74" s="1635"/>
      <c r="I74" s="1636"/>
      <c r="J74" s="1643"/>
      <c r="K74" s="1644"/>
      <c r="L74" s="1644"/>
      <c r="M74" s="1644"/>
      <c r="N74" s="1645"/>
      <c r="O74" s="1557"/>
      <c r="P74" s="1558"/>
      <c r="Q74" s="1558"/>
      <c r="R74" s="1559"/>
      <c r="S74" s="1655"/>
      <c r="T74" s="1656"/>
      <c r="U74" s="1656"/>
      <c r="V74" s="1656"/>
      <c r="W74" s="1656"/>
      <c r="X74" s="1656"/>
      <c r="Y74" s="1657"/>
      <c r="Z74" s="1663"/>
      <c r="AA74" s="1664"/>
      <c r="AB74" s="1664"/>
      <c r="AC74" s="1664"/>
      <c r="AD74" s="1664"/>
      <c r="AE74" s="1664"/>
      <c r="AF74" s="1665"/>
      <c r="AG74" s="1528" t="s">
        <v>396</v>
      </c>
      <c r="AH74" s="1529"/>
      <c r="AI74" s="1529"/>
      <c r="AJ74" s="1529"/>
      <c r="AK74" s="1529"/>
      <c r="AL74" s="1529"/>
      <c r="AM74" s="1529"/>
      <c r="AN74" s="1529"/>
      <c r="AO74" s="1529"/>
      <c r="AP74" s="1530"/>
      <c r="AQ74" s="1531" t="s">
        <v>791</v>
      </c>
      <c r="AR74" s="1532"/>
      <c r="AS74" s="1532"/>
      <c r="AT74" s="1532"/>
      <c r="AU74" s="1532"/>
      <c r="AV74" s="1532"/>
      <c r="AW74" s="1532"/>
      <c r="AX74" s="1532"/>
      <c r="AY74" s="1532"/>
      <c r="AZ74" s="1532"/>
      <c r="BA74" s="1532"/>
      <c r="BB74" s="1532"/>
      <c r="BC74" s="1532"/>
      <c r="BD74" s="1532"/>
      <c r="BE74" s="1532"/>
      <c r="BF74" s="1532"/>
      <c r="BG74" s="1532"/>
      <c r="BH74" s="1532"/>
      <c r="BI74" s="1533"/>
      <c r="BJ74" s="1534" t="str">
        <f t="shared" si="1"/>
        <v/>
      </c>
      <c r="BK74" s="1535"/>
      <c r="BL74" s="1535"/>
      <c r="BM74" s="1536"/>
    </row>
    <row r="75" spans="1:65" ht="21" customHeight="1">
      <c r="A75" s="1629"/>
      <c r="B75" s="1634"/>
      <c r="C75" s="1635"/>
      <c r="D75" s="1635"/>
      <c r="E75" s="1635"/>
      <c r="F75" s="1635"/>
      <c r="G75" s="1635"/>
      <c r="H75" s="1635"/>
      <c r="I75" s="1636"/>
      <c r="J75" s="1643"/>
      <c r="K75" s="1644"/>
      <c r="L75" s="1644"/>
      <c r="M75" s="1644"/>
      <c r="N75" s="1645"/>
      <c r="O75" s="1557"/>
      <c r="P75" s="1558"/>
      <c r="Q75" s="1558"/>
      <c r="R75" s="1559"/>
      <c r="S75" s="1655"/>
      <c r="T75" s="1656"/>
      <c r="U75" s="1656"/>
      <c r="V75" s="1656"/>
      <c r="W75" s="1656"/>
      <c r="X75" s="1656"/>
      <c r="Y75" s="1657"/>
      <c r="Z75" s="1663"/>
      <c r="AA75" s="1664"/>
      <c r="AB75" s="1664"/>
      <c r="AC75" s="1664"/>
      <c r="AD75" s="1664"/>
      <c r="AE75" s="1664"/>
      <c r="AF75" s="1665"/>
      <c r="AG75" s="1528" t="s">
        <v>397</v>
      </c>
      <c r="AH75" s="1529"/>
      <c r="AI75" s="1529"/>
      <c r="AJ75" s="1529"/>
      <c r="AK75" s="1529"/>
      <c r="AL75" s="1529"/>
      <c r="AM75" s="1529"/>
      <c r="AN75" s="1529"/>
      <c r="AO75" s="1529"/>
      <c r="AP75" s="1530"/>
      <c r="AQ75" s="1531" t="s">
        <v>791</v>
      </c>
      <c r="AR75" s="1532"/>
      <c r="AS75" s="1532"/>
      <c r="AT75" s="1532"/>
      <c r="AU75" s="1532"/>
      <c r="AV75" s="1532"/>
      <c r="AW75" s="1532"/>
      <c r="AX75" s="1532"/>
      <c r="AY75" s="1532"/>
      <c r="AZ75" s="1532"/>
      <c r="BA75" s="1532"/>
      <c r="BB75" s="1532"/>
      <c r="BC75" s="1532"/>
      <c r="BD75" s="1532"/>
      <c r="BE75" s="1532"/>
      <c r="BF75" s="1532"/>
      <c r="BG75" s="1532"/>
      <c r="BH75" s="1532"/>
      <c r="BI75" s="1533"/>
      <c r="BJ75" s="1534" t="str">
        <f t="shared" si="1"/>
        <v/>
      </c>
      <c r="BK75" s="1535"/>
      <c r="BL75" s="1535"/>
      <c r="BM75" s="1536"/>
    </row>
    <row r="76" spans="1:65" ht="21" customHeight="1">
      <c r="A76" s="1629"/>
      <c r="B76" s="1634"/>
      <c r="C76" s="1635"/>
      <c r="D76" s="1635"/>
      <c r="E76" s="1635"/>
      <c r="F76" s="1635"/>
      <c r="G76" s="1635"/>
      <c r="H76" s="1635"/>
      <c r="I76" s="1636"/>
      <c r="J76" s="1643"/>
      <c r="K76" s="1644"/>
      <c r="L76" s="1644"/>
      <c r="M76" s="1644"/>
      <c r="N76" s="1645"/>
      <c r="O76" s="1557"/>
      <c r="P76" s="1558"/>
      <c r="Q76" s="1558"/>
      <c r="R76" s="1559"/>
      <c r="S76" s="1655"/>
      <c r="T76" s="1656"/>
      <c r="U76" s="1656"/>
      <c r="V76" s="1656"/>
      <c r="W76" s="1656"/>
      <c r="X76" s="1656"/>
      <c r="Y76" s="1657"/>
      <c r="Z76" s="1663"/>
      <c r="AA76" s="1664"/>
      <c r="AB76" s="1664"/>
      <c r="AC76" s="1664"/>
      <c r="AD76" s="1664"/>
      <c r="AE76" s="1664"/>
      <c r="AF76" s="1665"/>
      <c r="AG76" s="1528" t="s">
        <v>398</v>
      </c>
      <c r="AH76" s="1537"/>
      <c r="AI76" s="1537"/>
      <c r="AJ76" s="1537"/>
      <c r="AK76" s="1537"/>
      <c r="AL76" s="1537"/>
      <c r="AM76" s="1537"/>
      <c r="AN76" s="1537"/>
      <c r="AO76" s="1537"/>
      <c r="AP76" s="1538"/>
      <c r="AQ76" s="1539" t="s">
        <v>791</v>
      </c>
      <c r="AR76" s="1540"/>
      <c r="AS76" s="1540"/>
      <c r="AT76" s="1540"/>
      <c r="AU76" s="1540"/>
      <c r="AV76" s="1540"/>
      <c r="AW76" s="1540"/>
      <c r="AX76" s="1540"/>
      <c r="AY76" s="1540"/>
      <c r="AZ76" s="1540"/>
      <c r="BA76" s="1540"/>
      <c r="BB76" s="1540"/>
      <c r="BC76" s="1540"/>
      <c r="BD76" s="1540"/>
      <c r="BE76" s="1540"/>
      <c r="BF76" s="1540"/>
      <c r="BG76" s="1540"/>
      <c r="BH76" s="1540"/>
      <c r="BI76" s="1541"/>
      <c r="BJ76" s="1534" t="str">
        <f t="shared" si="1"/>
        <v/>
      </c>
      <c r="BK76" s="1535"/>
      <c r="BL76" s="1535"/>
      <c r="BM76" s="1536"/>
    </row>
    <row r="77" spans="1:65" ht="21" customHeight="1">
      <c r="A77" s="1629"/>
      <c r="B77" s="1634"/>
      <c r="C77" s="1635"/>
      <c r="D77" s="1635"/>
      <c r="E77" s="1635"/>
      <c r="F77" s="1635"/>
      <c r="G77" s="1635"/>
      <c r="H77" s="1635"/>
      <c r="I77" s="1636"/>
      <c r="J77" s="1643"/>
      <c r="K77" s="1644"/>
      <c r="L77" s="1644"/>
      <c r="M77" s="1644"/>
      <c r="N77" s="1645"/>
      <c r="O77" s="1557"/>
      <c r="P77" s="1558"/>
      <c r="Q77" s="1558"/>
      <c r="R77" s="1559"/>
      <c r="S77" s="1655"/>
      <c r="T77" s="1656"/>
      <c r="U77" s="1656"/>
      <c r="V77" s="1656"/>
      <c r="W77" s="1656"/>
      <c r="X77" s="1656"/>
      <c r="Y77" s="1657"/>
      <c r="Z77" s="1663"/>
      <c r="AA77" s="1664"/>
      <c r="AB77" s="1664"/>
      <c r="AC77" s="1664"/>
      <c r="AD77" s="1664"/>
      <c r="AE77" s="1664"/>
      <c r="AF77" s="1665"/>
      <c r="AG77" s="1528" t="s">
        <v>399</v>
      </c>
      <c r="AH77" s="1529"/>
      <c r="AI77" s="1529"/>
      <c r="AJ77" s="1529"/>
      <c r="AK77" s="1529"/>
      <c r="AL77" s="1529"/>
      <c r="AM77" s="1529"/>
      <c r="AN77" s="1529"/>
      <c r="AO77" s="1529"/>
      <c r="AP77" s="1530"/>
      <c r="AQ77" s="1531" t="s">
        <v>791</v>
      </c>
      <c r="AR77" s="1532"/>
      <c r="AS77" s="1532"/>
      <c r="AT77" s="1532"/>
      <c r="AU77" s="1532"/>
      <c r="AV77" s="1532"/>
      <c r="AW77" s="1532"/>
      <c r="AX77" s="1532"/>
      <c r="AY77" s="1532"/>
      <c r="AZ77" s="1532"/>
      <c r="BA77" s="1532"/>
      <c r="BB77" s="1532"/>
      <c r="BC77" s="1532"/>
      <c r="BD77" s="1532"/>
      <c r="BE77" s="1532"/>
      <c r="BF77" s="1532"/>
      <c r="BG77" s="1532"/>
      <c r="BH77" s="1532"/>
      <c r="BI77" s="1533"/>
      <c r="BJ77" s="1534" t="str">
        <f t="shared" si="1"/>
        <v/>
      </c>
      <c r="BK77" s="1535"/>
      <c r="BL77" s="1535"/>
      <c r="BM77" s="1536"/>
    </row>
    <row r="78" spans="1:65" ht="21" customHeight="1" thickBot="1">
      <c r="A78" s="1629"/>
      <c r="B78" s="1637"/>
      <c r="C78" s="1638"/>
      <c r="D78" s="1638"/>
      <c r="E78" s="1638"/>
      <c r="F78" s="1638"/>
      <c r="G78" s="1638"/>
      <c r="H78" s="1638"/>
      <c r="I78" s="1639"/>
      <c r="J78" s="1646"/>
      <c r="K78" s="1647"/>
      <c r="L78" s="1647"/>
      <c r="M78" s="1647"/>
      <c r="N78" s="1648"/>
      <c r="O78" s="1649"/>
      <c r="P78" s="1650"/>
      <c r="Q78" s="1650"/>
      <c r="R78" s="1651"/>
      <c r="S78" s="1658"/>
      <c r="T78" s="1659"/>
      <c r="U78" s="1659"/>
      <c r="V78" s="1659"/>
      <c r="W78" s="1659"/>
      <c r="X78" s="1659"/>
      <c r="Y78" s="1660"/>
      <c r="Z78" s="1599"/>
      <c r="AA78" s="1600"/>
      <c r="AB78" s="1600"/>
      <c r="AC78" s="1600"/>
      <c r="AD78" s="1600"/>
      <c r="AE78" s="1600"/>
      <c r="AF78" s="1601"/>
      <c r="AG78" s="1528" t="s">
        <v>401</v>
      </c>
      <c r="AH78" s="1529"/>
      <c r="AI78" s="1529"/>
      <c r="AJ78" s="1529"/>
      <c r="AK78" s="1529"/>
      <c r="AL78" s="1529"/>
      <c r="AM78" s="1529"/>
      <c r="AN78" s="1529"/>
      <c r="AO78" s="1529"/>
      <c r="AP78" s="1530"/>
      <c r="AQ78" s="1531" t="s">
        <v>791</v>
      </c>
      <c r="AR78" s="1532"/>
      <c r="AS78" s="1532"/>
      <c r="AT78" s="1532"/>
      <c r="AU78" s="1532"/>
      <c r="AV78" s="1532"/>
      <c r="AW78" s="1532"/>
      <c r="AX78" s="1532"/>
      <c r="AY78" s="1532"/>
      <c r="AZ78" s="1532"/>
      <c r="BA78" s="1532"/>
      <c r="BB78" s="1532"/>
      <c r="BC78" s="1532"/>
      <c r="BD78" s="1532"/>
      <c r="BE78" s="1532"/>
      <c r="BF78" s="1532"/>
      <c r="BG78" s="1532"/>
      <c r="BH78" s="1532"/>
      <c r="BI78" s="1533"/>
      <c r="BJ78" s="1534" t="str">
        <f t="shared" si="1"/>
        <v/>
      </c>
      <c r="BK78" s="1535"/>
      <c r="BL78" s="1535"/>
      <c r="BM78" s="1536"/>
    </row>
    <row r="79" spans="1:65" ht="21" customHeight="1">
      <c r="A79" s="1629"/>
      <c r="B79" s="1554" t="s">
        <v>1463</v>
      </c>
      <c r="C79" s="1555"/>
      <c r="D79" s="1555"/>
      <c r="E79" s="1555"/>
      <c r="F79" s="1555"/>
      <c r="G79" s="1555"/>
      <c r="H79" s="1555"/>
      <c r="I79" s="1556"/>
      <c r="J79" s="1563"/>
      <c r="K79" s="1564"/>
      <c r="L79" s="1564"/>
      <c r="M79" s="1564"/>
      <c r="N79" s="1565"/>
      <c r="O79" s="1554">
        <f>'付表１６_放課後等デイサービス（重心外）'!C35</f>
        <v>0</v>
      </c>
      <c r="P79" s="1555"/>
      <c r="Q79" s="1555"/>
      <c r="R79" s="1556"/>
      <c r="S79" s="1572"/>
      <c r="T79" s="1573"/>
      <c r="U79" s="1573"/>
      <c r="V79" s="1573"/>
      <c r="W79" s="1573"/>
      <c r="X79" s="1573"/>
      <c r="Y79" s="1574"/>
      <c r="Z79" s="1581" t="str">
        <f>IF(COUNTIF(基本情報入力シート!L50:Z55,"放課後等デイサービス（重心外）")&gt;0,"１．重症心身障害以外","１．重症心身障害以外"&amp;CHAR(10)&amp;"２．重症心身障害")</f>
        <v>１．重症心身障害以外
２．重症心身障害</v>
      </c>
      <c r="AA79" s="1582"/>
      <c r="AB79" s="1582"/>
      <c r="AC79" s="1582"/>
      <c r="AD79" s="1582"/>
      <c r="AE79" s="1582"/>
      <c r="AF79" s="1583"/>
      <c r="AG79" s="1590" t="s">
        <v>358</v>
      </c>
      <c r="AH79" s="1591"/>
      <c r="AI79" s="1591"/>
      <c r="AJ79" s="1591"/>
      <c r="AK79" s="1591"/>
      <c r="AL79" s="1591"/>
      <c r="AM79" s="1591"/>
      <c r="AN79" s="1591"/>
      <c r="AO79" s="1591"/>
      <c r="AP79" s="1592"/>
      <c r="AQ79" s="1593" t="s">
        <v>791</v>
      </c>
      <c r="AR79" s="1594"/>
      <c r="AS79" s="1594"/>
      <c r="AT79" s="1594"/>
      <c r="AU79" s="1594"/>
      <c r="AV79" s="1594"/>
      <c r="AW79" s="1594"/>
      <c r="AX79" s="1594"/>
      <c r="AY79" s="1594"/>
      <c r="AZ79" s="1594"/>
      <c r="BA79" s="1594"/>
      <c r="BB79" s="1594"/>
      <c r="BC79" s="1594"/>
      <c r="BD79" s="1594"/>
      <c r="BE79" s="1594"/>
      <c r="BF79" s="1594"/>
      <c r="BG79" s="1594"/>
      <c r="BH79" s="1594"/>
      <c r="BI79" s="1595"/>
      <c r="BJ79" s="1596" t="str">
        <f t="shared" si="0"/>
        <v/>
      </c>
      <c r="BK79" s="1597"/>
      <c r="BL79" s="1597"/>
      <c r="BM79" s="1598"/>
    </row>
    <row r="80" spans="1:65" ht="21" customHeight="1">
      <c r="A80" s="1629"/>
      <c r="B80" s="1557"/>
      <c r="C80" s="1558"/>
      <c r="D80" s="1558"/>
      <c r="E80" s="1558"/>
      <c r="F80" s="1558"/>
      <c r="G80" s="1558"/>
      <c r="H80" s="1558"/>
      <c r="I80" s="1559"/>
      <c r="J80" s="1566"/>
      <c r="K80" s="1567"/>
      <c r="L80" s="1567"/>
      <c r="M80" s="1567"/>
      <c r="N80" s="1568"/>
      <c r="O80" s="1557"/>
      <c r="P80" s="1558"/>
      <c r="Q80" s="1558"/>
      <c r="R80" s="1559"/>
      <c r="S80" s="1575"/>
      <c r="T80" s="1576"/>
      <c r="U80" s="1576"/>
      <c r="V80" s="1576"/>
      <c r="W80" s="1576"/>
      <c r="X80" s="1576"/>
      <c r="Y80" s="1577"/>
      <c r="Z80" s="1584"/>
      <c r="AA80" s="1585"/>
      <c r="AB80" s="1585"/>
      <c r="AC80" s="1585"/>
      <c r="AD80" s="1585"/>
      <c r="AE80" s="1585"/>
      <c r="AF80" s="1586"/>
      <c r="AG80" s="1528" t="s">
        <v>362</v>
      </c>
      <c r="AH80" s="1529"/>
      <c r="AI80" s="1529"/>
      <c r="AJ80" s="1529"/>
      <c r="AK80" s="1529"/>
      <c r="AL80" s="1529"/>
      <c r="AM80" s="1529"/>
      <c r="AN80" s="1529"/>
      <c r="AO80" s="1529"/>
      <c r="AP80" s="1530"/>
      <c r="AQ80" s="1539" t="s">
        <v>791</v>
      </c>
      <c r="AR80" s="1540"/>
      <c r="AS80" s="1540"/>
      <c r="AT80" s="1540"/>
      <c r="AU80" s="1540"/>
      <c r="AV80" s="1540"/>
      <c r="AW80" s="1540"/>
      <c r="AX80" s="1540"/>
      <c r="AY80" s="1540"/>
      <c r="AZ80" s="1540"/>
      <c r="BA80" s="1540"/>
      <c r="BB80" s="1540"/>
      <c r="BC80" s="1540"/>
      <c r="BD80" s="1540"/>
      <c r="BE80" s="1540"/>
      <c r="BF80" s="1540"/>
      <c r="BG80" s="1540"/>
      <c r="BH80" s="1540"/>
      <c r="BI80" s="1541"/>
      <c r="BJ80" s="1534" t="str">
        <f t="shared" si="0"/>
        <v/>
      </c>
      <c r="BK80" s="1535"/>
      <c r="BL80" s="1535"/>
      <c r="BM80" s="1536"/>
    </row>
    <row r="81" spans="1:65" ht="21" customHeight="1">
      <c r="A81" s="1629"/>
      <c r="B81" s="1557"/>
      <c r="C81" s="1558"/>
      <c r="D81" s="1558"/>
      <c r="E81" s="1558"/>
      <c r="F81" s="1558"/>
      <c r="G81" s="1558"/>
      <c r="H81" s="1558"/>
      <c r="I81" s="1559"/>
      <c r="J81" s="1566"/>
      <c r="K81" s="1567"/>
      <c r="L81" s="1567"/>
      <c r="M81" s="1567"/>
      <c r="N81" s="1568"/>
      <c r="O81" s="1557"/>
      <c r="P81" s="1558"/>
      <c r="Q81" s="1558"/>
      <c r="R81" s="1559"/>
      <c r="S81" s="1575"/>
      <c r="T81" s="1576"/>
      <c r="U81" s="1576"/>
      <c r="V81" s="1576"/>
      <c r="W81" s="1576"/>
      <c r="X81" s="1576"/>
      <c r="Y81" s="1577"/>
      <c r="Z81" s="1584"/>
      <c r="AA81" s="1585"/>
      <c r="AB81" s="1585"/>
      <c r="AC81" s="1585"/>
      <c r="AD81" s="1585"/>
      <c r="AE81" s="1585"/>
      <c r="AF81" s="1586"/>
      <c r="AG81" s="1528" t="s">
        <v>363</v>
      </c>
      <c r="AH81" s="1529"/>
      <c r="AI81" s="1529"/>
      <c r="AJ81" s="1529"/>
      <c r="AK81" s="1529"/>
      <c r="AL81" s="1529"/>
      <c r="AM81" s="1529"/>
      <c r="AN81" s="1529"/>
      <c r="AO81" s="1529"/>
      <c r="AP81" s="1530"/>
      <c r="AQ81" s="1531" t="s">
        <v>791</v>
      </c>
      <c r="AR81" s="1532"/>
      <c r="AS81" s="1532"/>
      <c r="AT81" s="1532"/>
      <c r="AU81" s="1532"/>
      <c r="AV81" s="1532"/>
      <c r="AW81" s="1532"/>
      <c r="AX81" s="1532"/>
      <c r="AY81" s="1532"/>
      <c r="AZ81" s="1532"/>
      <c r="BA81" s="1532"/>
      <c r="BB81" s="1532"/>
      <c r="BC81" s="1532"/>
      <c r="BD81" s="1532"/>
      <c r="BE81" s="1532"/>
      <c r="BF81" s="1532"/>
      <c r="BG81" s="1532"/>
      <c r="BH81" s="1532"/>
      <c r="BI81" s="1533"/>
      <c r="BJ81" s="1534" t="str">
        <f t="shared" si="0"/>
        <v/>
      </c>
      <c r="BK81" s="1535"/>
      <c r="BL81" s="1535"/>
      <c r="BM81" s="1536"/>
    </row>
    <row r="82" spans="1:65" ht="21" customHeight="1">
      <c r="A82" s="1629"/>
      <c r="B82" s="1557"/>
      <c r="C82" s="1558"/>
      <c r="D82" s="1558"/>
      <c r="E82" s="1558"/>
      <c r="F82" s="1558"/>
      <c r="G82" s="1558"/>
      <c r="H82" s="1558"/>
      <c r="I82" s="1559"/>
      <c r="J82" s="1566"/>
      <c r="K82" s="1567"/>
      <c r="L82" s="1567"/>
      <c r="M82" s="1567"/>
      <c r="N82" s="1568"/>
      <c r="O82" s="1557"/>
      <c r="P82" s="1558"/>
      <c r="Q82" s="1558"/>
      <c r="R82" s="1559"/>
      <c r="S82" s="1575"/>
      <c r="T82" s="1576"/>
      <c r="U82" s="1576"/>
      <c r="V82" s="1576"/>
      <c r="W82" s="1576"/>
      <c r="X82" s="1576"/>
      <c r="Y82" s="1577"/>
      <c r="Z82" s="1584"/>
      <c r="AA82" s="1585"/>
      <c r="AB82" s="1585"/>
      <c r="AC82" s="1585"/>
      <c r="AD82" s="1585"/>
      <c r="AE82" s="1585"/>
      <c r="AF82" s="1586"/>
      <c r="AG82" s="1528" t="s">
        <v>360</v>
      </c>
      <c r="AH82" s="1529"/>
      <c r="AI82" s="1529"/>
      <c r="AJ82" s="1529"/>
      <c r="AK82" s="1529"/>
      <c r="AL82" s="1529"/>
      <c r="AM82" s="1529"/>
      <c r="AN82" s="1529"/>
      <c r="AO82" s="1529"/>
      <c r="AP82" s="1530"/>
      <c r="AQ82" s="1539" t="s">
        <v>791</v>
      </c>
      <c r="AR82" s="1540"/>
      <c r="AS82" s="1540"/>
      <c r="AT82" s="1540"/>
      <c r="AU82" s="1540"/>
      <c r="AV82" s="1540"/>
      <c r="AW82" s="1540"/>
      <c r="AX82" s="1540"/>
      <c r="AY82" s="1540"/>
      <c r="AZ82" s="1540"/>
      <c r="BA82" s="1540"/>
      <c r="BB82" s="1540"/>
      <c r="BC82" s="1540"/>
      <c r="BD82" s="1540"/>
      <c r="BE82" s="1540"/>
      <c r="BF82" s="1540"/>
      <c r="BG82" s="1540"/>
      <c r="BH82" s="1540"/>
      <c r="BI82" s="1541"/>
      <c r="BJ82" s="1534" t="str">
        <f t="shared" si="0"/>
        <v/>
      </c>
      <c r="BK82" s="1535"/>
      <c r="BL82" s="1535"/>
      <c r="BM82" s="1536"/>
    </row>
    <row r="83" spans="1:65" ht="21" customHeight="1">
      <c r="A83" s="1629"/>
      <c r="B83" s="1557"/>
      <c r="C83" s="1558"/>
      <c r="D83" s="1558"/>
      <c r="E83" s="1558"/>
      <c r="F83" s="1558"/>
      <c r="G83" s="1558"/>
      <c r="H83" s="1558"/>
      <c r="I83" s="1559"/>
      <c r="J83" s="1566"/>
      <c r="K83" s="1567"/>
      <c r="L83" s="1567"/>
      <c r="M83" s="1567"/>
      <c r="N83" s="1568"/>
      <c r="O83" s="1557"/>
      <c r="P83" s="1558"/>
      <c r="Q83" s="1558"/>
      <c r="R83" s="1559"/>
      <c r="S83" s="1575"/>
      <c r="T83" s="1576"/>
      <c r="U83" s="1576"/>
      <c r="V83" s="1576"/>
      <c r="W83" s="1576"/>
      <c r="X83" s="1576"/>
      <c r="Y83" s="1577"/>
      <c r="Z83" s="1584"/>
      <c r="AA83" s="1585"/>
      <c r="AB83" s="1585"/>
      <c r="AC83" s="1585"/>
      <c r="AD83" s="1585"/>
      <c r="AE83" s="1585"/>
      <c r="AF83" s="1586"/>
      <c r="AG83" s="1599" t="s">
        <v>404</v>
      </c>
      <c r="AH83" s="1600"/>
      <c r="AI83" s="1600"/>
      <c r="AJ83" s="1600"/>
      <c r="AK83" s="1600"/>
      <c r="AL83" s="1600"/>
      <c r="AM83" s="1600"/>
      <c r="AN83" s="1600"/>
      <c r="AO83" s="1600"/>
      <c r="AP83" s="1601"/>
      <c r="AQ83" s="1539" t="s">
        <v>791</v>
      </c>
      <c r="AR83" s="1540"/>
      <c r="AS83" s="1540"/>
      <c r="AT83" s="1540"/>
      <c r="AU83" s="1540"/>
      <c r="AV83" s="1540"/>
      <c r="AW83" s="1540"/>
      <c r="AX83" s="1540"/>
      <c r="AY83" s="1540"/>
      <c r="AZ83" s="1540"/>
      <c r="BA83" s="1540"/>
      <c r="BB83" s="1540"/>
      <c r="BC83" s="1540"/>
      <c r="BD83" s="1540"/>
      <c r="BE83" s="1540"/>
      <c r="BF83" s="1540"/>
      <c r="BG83" s="1540"/>
      <c r="BH83" s="1540"/>
      <c r="BI83" s="1541"/>
      <c r="BJ83" s="1534" t="str">
        <f t="shared" si="0"/>
        <v/>
      </c>
      <c r="BK83" s="1535"/>
      <c r="BL83" s="1535"/>
      <c r="BM83" s="1536"/>
    </row>
    <row r="84" spans="1:65" ht="21" customHeight="1">
      <c r="A84" s="1629"/>
      <c r="B84" s="1557"/>
      <c r="C84" s="1558"/>
      <c r="D84" s="1558"/>
      <c r="E84" s="1558"/>
      <c r="F84" s="1558"/>
      <c r="G84" s="1558"/>
      <c r="H84" s="1558"/>
      <c r="I84" s="1559"/>
      <c r="J84" s="1566"/>
      <c r="K84" s="1567"/>
      <c r="L84" s="1567"/>
      <c r="M84" s="1567"/>
      <c r="N84" s="1568"/>
      <c r="O84" s="1557"/>
      <c r="P84" s="1558"/>
      <c r="Q84" s="1558"/>
      <c r="R84" s="1559"/>
      <c r="S84" s="1575"/>
      <c r="T84" s="1576"/>
      <c r="U84" s="1576"/>
      <c r="V84" s="1576"/>
      <c r="W84" s="1576"/>
      <c r="X84" s="1576"/>
      <c r="Y84" s="1577"/>
      <c r="Z84" s="1584"/>
      <c r="AA84" s="1585"/>
      <c r="AB84" s="1585"/>
      <c r="AC84" s="1585"/>
      <c r="AD84" s="1585"/>
      <c r="AE84" s="1585"/>
      <c r="AF84" s="1586"/>
      <c r="AG84" s="1528" t="s">
        <v>364</v>
      </c>
      <c r="AH84" s="1529"/>
      <c r="AI84" s="1529"/>
      <c r="AJ84" s="1529"/>
      <c r="AK84" s="1529"/>
      <c r="AL84" s="1529"/>
      <c r="AM84" s="1529"/>
      <c r="AN84" s="1529"/>
      <c r="AO84" s="1529"/>
      <c r="AP84" s="1530"/>
      <c r="AQ84" s="1539" t="s">
        <v>791</v>
      </c>
      <c r="AR84" s="1540"/>
      <c r="AS84" s="1540"/>
      <c r="AT84" s="1540"/>
      <c r="AU84" s="1540"/>
      <c r="AV84" s="1540"/>
      <c r="AW84" s="1540"/>
      <c r="AX84" s="1540"/>
      <c r="AY84" s="1540"/>
      <c r="AZ84" s="1540"/>
      <c r="BA84" s="1540"/>
      <c r="BB84" s="1540"/>
      <c r="BC84" s="1540"/>
      <c r="BD84" s="1540"/>
      <c r="BE84" s="1540"/>
      <c r="BF84" s="1540"/>
      <c r="BG84" s="1540"/>
      <c r="BH84" s="1540"/>
      <c r="BI84" s="1541"/>
      <c r="BJ84" s="1534" t="str">
        <f t="shared" si="0"/>
        <v/>
      </c>
      <c r="BK84" s="1535"/>
      <c r="BL84" s="1535"/>
      <c r="BM84" s="1536"/>
    </row>
    <row r="85" spans="1:65" ht="21" customHeight="1">
      <c r="A85" s="1629"/>
      <c r="B85" s="1557"/>
      <c r="C85" s="1558"/>
      <c r="D85" s="1558"/>
      <c r="E85" s="1558"/>
      <c r="F85" s="1558"/>
      <c r="G85" s="1558"/>
      <c r="H85" s="1558"/>
      <c r="I85" s="1559"/>
      <c r="J85" s="1566"/>
      <c r="K85" s="1567"/>
      <c r="L85" s="1567"/>
      <c r="M85" s="1567"/>
      <c r="N85" s="1568"/>
      <c r="O85" s="1557"/>
      <c r="P85" s="1558"/>
      <c r="Q85" s="1558"/>
      <c r="R85" s="1559"/>
      <c r="S85" s="1575"/>
      <c r="T85" s="1576"/>
      <c r="U85" s="1576"/>
      <c r="V85" s="1576"/>
      <c r="W85" s="1576"/>
      <c r="X85" s="1576"/>
      <c r="Y85" s="1577"/>
      <c r="Z85" s="1584"/>
      <c r="AA85" s="1585"/>
      <c r="AB85" s="1585"/>
      <c r="AC85" s="1585"/>
      <c r="AD85" s="1585"/>
      <c r="AE85" s="1585"/>
      <c r="AF85" s="1586"/>
      <c r="AG85" s="1528" t="s">
        <v>405</v>
      </c>
      <c r="AH85" s="1529"/>
      <c r="AI85" s="1529"/>
      <c r="AJ85" s="1529"/>
      <c r="AK85" s="1529"/>
      <c r="AL85" s="1529"/>
      <c r="AM85" s="1529"/>
      <c r="AN85" s="1529"/>
      <c r="AO85" s="1529"/>
      <c r="AP85" s="1530"/>
      <c r="AQ85" s="1539" t="s">
        <v>791</v>
      </c>
      <c r="AR85" s="1540"/>
      <c r="AS85" s="1540"/>
      <c r="AT85" s="1540"/>
      <c r="AU85" s="1540"/>
      <c r="AV85" s="1540"/>
      <c r="AW85" s="1540"/>
      <c r="AX85" s="1540"/>
      <c r="AY85" s="1540"/>
      <c r="AZ85" s="1540"/>
      <c r="BA85" s="1540"/>
      <c r="BB85" s="1540"/>
      <c r="BC85" s="1540"/>
      <c r="BD85" s="1540"/>
      <c r="BE85" s="1540"/>
      <c r="BF85" s="1540"/>
      <c r="BG85" s="1540"/>
      <c r="BH85" s="1540"/>
      <c r="BI85" s="1541"/>
      <c r="BJ85" s="1534" t="str">
        <f t="shared" si="0"/>
        <v/>
      </c>
      <c r="BK85" s="1535"/>
      <c r="BL85" s="1535"/>
      <c r="BM85" s="1536"/>
    </row>
    <row r="86" spans="1:65" ht="21" customHeight="1">
      <c r="A86" s="1629"/>
      <c r="B86" s="1557"/>
      <c r="C86" s="1558"/>
      <c r="D86" s="1558"/>
      <c r="E86" s="1558"/>
      <c r="F86" s="1558"/>
      <c r="G86" s="1558"/>
      <c r="H86" s="1558"/>
      <c r="I86" s="1559"/>
      <c r="J86" s="1566"/>
      <c r="K86" s="1567"/>
      <c r="L86" s="1567"/>
      <c r="M86" s="1567"/>
      <c r="N86" s="1568"/>
      <c r="O86" s="1557"/>
      <c r="P86" s="1558"/>
      <c r="Q86" s="1558"/>
      <c r="R86" s="1559"/>
      <c r="S86" s="1575"/>
      <c r="T86" s="1576"/>
      <c r="U86" s="1576"/>
      <c r="V86" s="1576"/>
      <c r="W86" s="1576"/>
      <c r="X86" s="1576"/>
      <c r="Y86" s="1577"/>
      <c r="Z86" s="1584"/>
      <c r="AA86" s="1585"/>
      <c r="AB86" s="1585"/>
      <c r="AC86" s="1585"/>
      <c r="AD86" s="1585"/>
      <c r="AE86" s="1585"/>
      <c r="AF86" s="1586"/>
      <c r="AG86" s="1528" t="s">
        <v>367</v>
      </c>
      <c r="AH86" s="1529"/>
      <c r="AI86" s="1529"/>
      <c r="AJ86" s="1529"/>
      <c r="AK86" s="1529"/>
      <c r="AL86" s="1529"/>
      <c r="AM86" s="1529"/>
      <c r="AN86" s="1529"/>
      <c r="AO86" s="1529"/>
      <c r="AP86" s="1530"/>
      <c r="AQ86" s="1539" t="s">
        <v>791</v>
      </c>
      <c r="AR86" s="1540"/>
      <c r="AS86" s="1540"/>
      <c r="AT86" s="1540"/>
      <c r="AU86" s="1540"/>
      <c r="AV86" s="1540"/>
      <c r="AW86" s="1540"/>
      <c r="AX86" s="1540"/>
      <c r="AY86" s="1540"/>
      <c r="AZ86" s="1540"/>
      <c r="BA86" s="1540"/>
      <c r="BB86" s="1540"/>
      <c r="BC86" s="1540"/>
      <c r="BD86" s="1540"/>
      <c r="BE86" s="1540"/>
      <c r="BF86" s="1540"/>
      <c r="BG86" s="1540"/>
      <c r="BH86" s="1540"/>
      <c r="BI86" s="1541"/>
      <c r="BJ86" s="1534" t="str">
        <f t="shared" si="0"/>
        <v/>
      </c>
      <c r="BK86" s="1535"/>
      <c r="BL86" s="1535"/>
      <c r="BM86" s="1536"/>
    </row>
    <row r="87" spans="1:65" ht="21" customHeight="1">
      <c r="A87" s="1629"/>
      <c r="B87" s="1557"/>
      <c r="C87" s="1558"/>
      <c r="D87" s="1558"/>
      <c r="E87" s="1558"/>
      <c r="F87" s="1558"/>
      <c r="G87" s="1558"/>
      <c r="H87" s="1558"/>
      <c r="I87" s="1559"/>
      <c r="J87" s="1566"/>
      <c r="K87" s="1567"/>
      <c r="L87" s="1567"/>
      <c r="M87" s="1567"/>
      <c r="N87" s="1568"/>
      <c r="O87" s="1557"/>
      <c r="P87" s="1558"/>
      <c r="Q87" s="1558"/>
      <c r="R87" s="1559"/>
      <c r="S87" s="1575"/>
      <c r="T87" s="1576"/>
      <c r="U87" s="1576"/>
      <c r="V87" s="1576"/>
      <c r="W87" s="1576"/>
      <c r="X87" s="1576"/>
      <c r="Y87" s="1577"/>
      <c r="Z87" s="1584"/>
      <c r="AA87" s="1585"/>
      <c r="AB87" s="1585"/>
      <c r="AC87" s="1585"/>
      <c r="AD87" s="1585"/>
      <c r="AE87" s="1585"/>
      <c r="AF87" s="1586"/>
      <c r="AG87" s="1528" t="s">
        <v>368</v>
      </c>
      <c r="AH87" s="1529"/>
      <c r="AI87" s="1529"/>
      <c r="AJ87" s="1529"/>
      <c r="AK87" s="1529"/>
      <c r="AL87" s="1529"/>
      <c r="AM87" s="1529"/>
      <c r="AN87" s="1529"/>
      <c r="AO87" s="1529"/>
      <c r="AP87" s="1530"/>
      <c r="AQ87" s="1539" t="s">
        <v>791</v>
      </c>
      <c r="AR87" s="1540"/>
      <c r="AS87" s="1540"/>
      <c r="AT87" s="1540"/>
      <c r="AU87" s="1540"/>
      <c r="AV87" s="1540"/>
      <c r="AW87" s="1540"/>
      <c r="AX87" s="1540"/>
      <c r="AY87" s="1540"/>
      <c r="AZ87" s="1540"/>
      <c r="BA87" s="1540"/>
      <c r="BB87" s="1540"/>
      <c r="BC87" s="1540"/>
      <c r="BD87" s="1540"/>
      <c r="BE87" s="1540"/>
      <c r="BF87" s="1540"/>
      <c r="BG87" s="1540"/>
      <c r="BH87" s="1540"/>
      <c r="BI87" s="1541"/>
      <c r="BJ87" s="1534" t="str">
        <f t="shared" si="0"/>
        <v/>
      </c>
      <c r="BK87" s="1535"/>
      <c r="BL87" s="1535"/>
      <c r="BM87" s="1536"/>
    </row>
    <row r="88" spans="1:65" ht="21" customHeight="1">
      <c r="A88" s="1629"/>
      <c r="B88" s="1557"/>
      <c r="C88" s="1558"/>
      <c r="D88" s="1558"/>
      <c r="E88" s="1558"/>
      <c r="F88" s="1558"/>
      <c r="G88" s="1558"/>
      <c r="H88" s="1558"/>
      <c r="I88" s="1559"/>
      <c r="J88" s="1566"/>
      <c r="K88" s="1567"/>
      <c r="L88" s="1567"/>
      <c r="M88" s="1567"/>
      <c r="N88" s="1568"/>
      <c r="O88" s="1557"/>
      <c r="P88" s="1558"/>
      <c r="Q88" s="1558"/>
      <c r="R88" s="1559"/>
      <c r="S88" s="1575"/>
      <c r="T88" s="1576"/>
      <c r="U88" s="1576"/>
      <c r="V88" s="1576"/>
      <c r="W88" s="1576"/>
      <c r="X88" s="1576"/>
      <c r="Y88" s="1577"/>
      <c r="Z88" s="1584"/>
      <c r="AA88" s="1585"/>
      <c r="AB88" s="1585"/>
      <c r="AC88" s="1585"/>
      <c r="AD88" s="1585"/>
      <c r="AE88" s="1585"/>
      <c r="AF88" s="1586"/>
      <c r="AG88" s="1528" t="s">
        <v>369</v>
      </c>
      <c r="AH88" s="1529"/>
      <c r="AI88" s="1529"/>
      <c r="AJ88" s="1529"/>
      <c r="AK88" s="1529"/>
      <c r="AL88" s="1529"/>
      <c r="AM88" s="1529"/>
      <c r="AN88" s="1529"/>
      <c r="AO88" s="1529"/>
      <c r="AP88" s="1530"/>
      <c r="AQ88" s="1539" t="s">
        <v>791</v>
      </c>
      <c r="AR88" s="1540"/>
      <c r="AS88" s="1540"/>
      <c r="AT88" s="1540"/>
      <c r="AU88" s="1540"/>
      <c r="AV88" s="1540"/>
      <c r="AW88" s="1540"/>
      <c r="AX88" s="1540"/>
      <c r="AY88" s="1540"/>
      <c r="AZ88" s="1540"/>
      <c r="BA88" s="1540"/>
      <c r="BB88" s="1540"/>
      <c r="BC88" s="1540"/>
      <c r="BD88" s="1540"/>
      <c r="BE88" s="1540"/>
      <c r="BF88" s="1540"/>
      <c r="BG88" s="1540"/>
      <c r="BH88" s="1540"/>
      <c r="BI88" s="1541"/>
      <c r="BJ88" s="1534" t="str">
        <f t="shared" si="0"/>
        <v/>
      </c>
      <c r="BK88" s="1535"/>
      <c r="BL88" s="1535"/>
      <c r="BM88" s="1536"/>
    </row>
    <row r="89" spans="1:65" ht="21" customHeight="1">
      <c r="A89" s="1629"/>
      <c r="B89" s="1557"/>
      <c r="C89" s="1558"/>
      <c r="D89" s="1558"/>
      <c r="E89" s="1558"/>
      <c r="F89" s="1558"/>
      <c r="G89" s="1558"/>
      <c r="H89" s="1558"/>
      <c r="I89" s="1559"/>
      <c r="J89" s="1566"/>
      <c r="K89" s="1567"/>
      <c r="L89" s="1567"/>
      <c r="M89" s="1567"/>
      <c r="N89" s="1568"/>
      <c r="O89" s="1557"/>
      <c r="P89" s="1558"/>
      <c r="Q89" s="1558"/>
      <c r="R89" s="1559"/>
      <c r="S89" s="1575"/>
      <c r="T89" s="1576"/>
      <c r="U89" s="1576"/>
      <c r="V89" s="1576"/>
      <c r="W89" s="1576"/>
      <c r="X89" s="1576"/>
      <c r="Y89" s="1577"/>
      <c r="Z89" s="1584"/>
      <c r="AA89" s="1585"/>
      <c r="AB89" s="1585"/>
      <c r="AC89" s="1585"/>
      <c r="AD89" s="1585"/>
      <c r="AE89" s="1585"/>
      <c r="AF89" s="1586"/>
      <c r="AG89" s="1528" t="s">
        <v>406</v>
      </c>
      <c r="AH89" s="1529"/>
      <c r="AI89" s="1529"/>
      <c r="AJ89" s="1529"/>
      <c r="AK89" s="1529"/>
      <c r="AL89" s="1529"/>
      <c r="AM89" s="1529"/>
      <c r="AN89" s="1529"/>
      <c r="AO89" s="1529"/>
      <c r="AP89" s="1530"/>
      <c r="AQ89" s="1539" t="s">
        <v>791</v>
      </c>
      <c r="AR89" s="1540"/>
      <c r="AS89" s="1540"/>
      <c r="AT89" s="1540"/>
      <c r="AU89" s="1540"/>
      <c r="AV89" s="1540"/>
      <c r="AW89" s="1540"/>
      <c r="AX89" s="1540"/>
      <c r="AY89" s="1540"/>
      <c r="AZ89" s="1540"/>
      <c r="BA89" s="1540"/>
      <c r="BB89" s="1540"/>
      <c r="BC89" s="1540"/>
      <c r="BD89" s="1540"/>
      <c r="BE89" s="1540"/>
      <c r="BF89" s="1540"/>
      <c r="BG89" s="1540"/>
      <c r="BH89" s="1540"/>
      <c r="BI89" s="1541"/>
      <c r="BJ89" s="1534" t="str">
        <f t="shared" si="0"/>
        <v/>
      </c>
      <c r="BK89" s="1535"/>
      <c r="BL89" s="1535"/>
      <c r="BM89" s="1536"/>
    </row>
    <row r="90" spans="1:65" ht="21" customHeight="1">
      <c r="A90" s="1629"/>
      <c r="B90" s="1557"/>
      <c r="C90" s="1558"/>
      <c r="D90" s="1558"/>
      <c r="E90" s="1558"/>
      <c r="F90" s="1558"/>
      <c r="G90" s="1558"/>
      <c r="H90" s="1558"/>
      <c r="I90" s="1559"/>
      <c r="J90" s="1566"/>
      <c r="K90" s="1567"/>
      <c r="L90" s="1567"/>
      <c r="M90" s="1567"/>
      <c r="N90" s="1568"/>
      <c r="O90" s="1557"/>
      <c r="P90" s="1558"/>
      <c r="Q90" s="1558"/>
      <c r="R90" s="1559"/>
      <c r="S90" s="1575"/>
      <c r="T90" s="1576"/>
      <c r="U90" s="1576"/>
      <c r="V90" s="1576"/>
      <c r="W90" s="1576"/>
      <c r="X90" s="1576"/>
      <c r="Y90" s="1577"/>
      <c r="Z90" s="1584"/>
      <c r="AA90" s="1585"/>
      <c r="AB90" s="1585"/>
      <c r="AC90" s="1585"/>
      <c r="AD90" s="1585"/>
      <c r="AE90" s="1585"/>
      <c r="AF90" s="1586"/>
      <c r="AG90" s="1528" t="s">
        <v>371</v>
      </c>
      <c r="AH90" s="1529"/>
      <c r="AI90" s="1529"/>
      <c r="AJ90" s="1529"/>
      <c r="AK90" s="1529"/>
      <c r="AL90" s="1529"/>
      <c r="AM90" s="1529"/>
      <c r="AN90" s="1529"/>
      <c r="AO90" s="1529"/>
      <c r="AP90" s="1530"/>
      <c r="AQ90" s="1551" t="s">
        <v>791</v>
      </c>
      <c r="AR90" s="1532"/>
      <c r="AS90" s="1532"/>
      <c r="AT90" s="1532"/>
      <c r="AU90" s="1532"/>
      <c r="AV90" s="1532"/>
      <c r="AW90" s="1532"/>
      <c r="AX90" s="1532"/>
      <c r="AY90" s="1532"/>
      <c r="AZ90" s="1532"/>
      <c r="BA90" s="1532"/>
      <c r="BB90" s="1532"/>
      <c r="BC90" s="1532"/>
      <c r="BD90" s="1532"/>
      <c r="BE90" s="1532"/>
      <c r="BF90" s="1532"/>
      <c r="BG90" s="1532"/>
      <c r="BH90" s="1532"/>
      <c r="BI90" s="1533"/>
      <c r="BJ90" s="1534" t="str">
        <f t="shared" ref="BJ90:BJ184" si="2">IF(AQ90="選択下さい。","",$BJ$6)</f>
        <v/>
      </c>
      <c r="BK90" s="1535"/>
      <c r="BL90" s="1535"/>
      <c r="BM90" s="1536"/>
    </row>
    <row r="91" spans="1:65" ht="21" customHeight="1">
      <c r="A91" s="1629"/>
      <c r="B91" s="1557"/>
      <c r="C91" s="1558"/>
      <c r="D91" s="1558"/>
      <c r="E91" s="1558"/>
      <c r="F91" s="1558"/>
      <c r="G91" s="1558"/>
      <c r="H91" s="1558"/>
      <c r="I91" s="1559"/>
      <c r="J91" s="1566"/>
      <c r="K91" s="1567"/>
      <c r="L91" s="1567"/>
      <c r="M91" s="1567"/>
      <c r="N91" s="1568"/>
      <c r="O91" s="1557"/>
      <c r="P91" s="1558"/>
      <c r="Q91" s="1558"/>
      <c r="R91" s="1559"/>
      <c r="S91" s="1575"/>
      <c r="T91" s="1576"/>
      <c r="U91" s="1576"/>
      <c r="V91" s="1576"/>
      <c r="W91" s="1576"/>
      <c r="X91" s="1576"/>
      <c r="Y91" s="1577"/>
      <c r="Z91" s="1584"/>
      <c r="AA91" s="1585"/>
      <c r="AB91" s="1585"/>
      <c r="AC91" s="1585"/>
      <c r="AD91" s="1585"/>
      <c r="AE91" s="1585"/>
      <c r="AF91" s="1586"/>
      <c r="AG91" s="1528" t="s">
        <v>372</v>
      </c>
      <c r="AH91" s="1529"/>
      <c r="AI91" s="1529"/>
      <c r="AJ91" s="1529"/>
      <c r="AK91" s="1529"/>
      <c r="AL91" s="1529"/>
      <c r="AM91" s="1529"/>
      <c r="AN91" s="1529"/>
      <c r="AO91" s="1529"/>
      <c r="AP91" s="1530"/>
      <c r="AQ91" s="1531" t="s">
        <v>791</v>
      </c>
      <c r="AR91" s="1532"/>
      <c r="AS91" s="1532"/>
      <c r="AT91" s="1532"/>
      <c r="AU91" s="1532"/>
      <c r="AV91" s="1532"/>
      <c r="AW91" s="1532"/>
      <c r="AX91" s="1532"/>
      <c r="AY91" s="1532"/>
      <c r="AZ91" s="1532"/>
      <c r="BA91" s="1532"/>
      <c r="BB91" s="1532"/>
      <c r="BC91" s="1532"/>
      <c r="BD91" s="1532"/>
      <c r="BE91" s="1532"/>
      <c r="BF91" s="1532"/>
      <c r="BG91" s="1532"/>
      <c r="BH91" s="1532"/>
      <c r="BI91" s="1533"/>
      <c r="BJ91" s="1534" t="str">
        <f t="shared" si="2"/>
        <v/>
      </c>
      <c r="BK91" s="1535"/>
      <c r="BL91" s="1535"/>
      <c r="BM91" s="1536"/>
    </row>
    <row r="92" spans="1:65" ht="21" customHeight="1">
      <c r="A92" s="1629"/>
      <c r="B92" s="1557"/>
      <c r="C92" s="1558"/>
      <c r="D92" s="1558"/>
      <c r="E92" s="1558"/>
      <c r="F92" s="1558"/>
      <c r="G92" s="1558"/>
      <c r="H92" s="1558"/>
      <c r="I92" s="1559"/>
      <c r="J92" s="1566"/>
      <c r="K92" s="1567"/>
      <c r="L92" s="1567"/>
      <c r="M92" s="1567"/>
      <c r="N92" s="1568"/>
      <c r="O92" s="1557"/>
      <c r="P92" s="1558"/>
      <c r="Q92" s="1558"/>
      <c r="R92" s="1559"/>
      <c r="S92" s="1575"/>
      <c r="T92" s="1576"/>
      <c r="U92" s="1576"/>
      <c r="V92" s="1576"/>
      <c r="W92" s="1576"/>
      <c r="X92" s="1576"/>
      <c r="Y92" s="1577"/>
      <c r="Z92" s="1584"/>
      <c r="AA92" s="1585"/>
      <c r="AB92" s="1585"/>
      <c r="AC92" s="1585"/>
      <c r="AD92" s="1585"/>
      <c r="AE92" s="1585"/>
      <c r="AF92" s="1586"/>
      <c r="AG92" s="1528" t="s">
        <v>374</v>
      </c>
      <c r="AH92" s="1529"/>
      <c r="AI92" s="1529"/>
      <c r="AJ92" s="1529"/>
      <c r="AK92" s="1529"/>
      <c r="AL92" s="1529"/>
      <c r="AM92" s="1529"/>
      <c r="AN92" s="1529"/>
      <c r="AO92" s="1529"/>
      <c r="AP92" s="1530"/>
      <c r="AQ92" s="1531" t="s">
        <v>791</v>
      </c>
      <c r="AR92" s="1532"/>
      <c r="AS92" s="1532"/>
      <c r="AT92" s="1532"/>
      <c r="AU92" s="1532"/>
      <c r="AV92" s="1532"/>
      <c r="AW92" s="1532"/>
      <c r="AX92" s="1532"/>
      <c r="AY92" s="1532"/>
      <c r="AZ92" s="1532"/>
      <c r="BA92" s="1532"/>
      <c r="BB92" s="1532"/>
      <c r="BC92" s="1532"/>
      <c r="BD92" s="1532"/>
      <c r="BE92" s="1532"/>
      <c r="BF92" s="1532"/>
      <c r="BG92" s="1532"/>
      <c r="BH92" s="1532"/>
      <c r="BI92" s="1533"/>
      <c r="BJ92" s="1534" t="str">
        <f t="shared" si="2"/>
        <v/>
      </c>
      <c r="BK92" s="1535"/>
      <c r="BL92" s="1535"/>
      <c r="BM92" s="1536"/>
    </row>
    <row r="93" spans="1:65" ht="21" customHeight="1">
      <c r="A93" s="1629"/>
      <c r="B93" s="1557"/>
      <c r="C93" s="1558"/>
      <c r="D93" s="1558"/>
      <c r="E93" s="1558"/>
      <c r="F93" s="1558"/>
      <c r="G93" s="1558"/>
      <c r="H93" s="1558"/>
      <c r="I93" s="1559"/>
      <c r="J93" s="1566"/>
      <c r="K93" s="1567"/>
      <c r="L93" s="1567"/>
      <c r="M93" s="1567"/>
      <c r="N93" s="1568"/>
      <c r="O93" s="1557"/>
      <c r="P93" s="1558"/>
      <c r="Q93" s="1558"/>
      <c r="R93" s="1559"/>
      <c r="S93" s="1575"/>
      <c r="T93" s="1576"/>
      <c r="U93" s="1576"/>
      <c r="V93" s="1576"/>
      <c r="W93" s="1576"/>
      <c r="X93" s="1576"/>
      <c r="Y93" s="1577"/>
      <c r="Z93" s="1584"/>
      <c r="AA93" s="1585"/>
      <c r="AB93" s="1585"/>
      <c r="AC93" s="1585"/>
      <c r="AD93" s="1585"/>
      <c r="AE93" s="1585"/>
      <c r="AF93" s="1586"/>
      <c r="AG93" s="1528" t="s">
        <v>379</v>
      </c>
      <c r="AH93" s="1529"/>
      <c r="AI93" s="1529"/>
      <c r="AJ93" s="1529"/>
      <c r="AK93" s="1529"/>
      <c r="AL93" s="1529"/>
      <c r="AM93" s="1529"/>
      <c r="AN93" s="1529"/>
      <c r="AO93" s="1529"/>
      <c r="AP93" s="1530"/>
      <c r="AQ93" s="1531" t="s">
        <v>791</v>
      </c>
      <c r="AR93" s="1532"/>
      <c r="AS93" s="1532"/>
      <c r="AT93" s="1532"/>
      <c r="AU93" s="1532"/>
      <c r="AV93" s="1532"/>
      <c r="AW93" s="1532"/>
      <c r="AX93" s="1532"/>
      <c r="AY93" s="1532"/>
      <c r="AZ93" s="1532"/>
      <c r="BA93" s="1532"/>
      <c r="BB93" s="1532"/>
      <c r="BC93" s="1532"/>
      <c r="BD93" s="1532"/>
      <c r="BE93" s="1532"/>
      <c r="BF93" s="1532"/>
      <c r="BG93" s="1532"/>
      <c r="BH93" s="1532"/>
      <c r="BI93" s="1533"/>
      <c r="BJ93" s="1534" t="str">
        <f t="shared" si="2"/>
        <v/>
      </c>
      <c r="BK93" s="1535"/>
      <c r="BL93" s="1535"/>
      <c r="BM93" s="1536"/>
    </row>
    <row r="94" spans="1:65" ht="21" customHeight="1">
      <c r="A94" s="1629"/>
      <c r="B94" s="1557"/>
      <c r="C94" s="1558"/>
      <c r="D94" s="1558"/>
      <c r="E94" s="1558"/>
      <c r="F94" s="1558"/>
      <c r="G94" s="1558"/>
      <c r="H94" s="1558"/>
      <c r="I94" s="1559"/>
      <c r="J94" s="1566"/>
      <c r="K94" s="1567"/>
      <c r="L94" s="1567"/>
      <c r="M94" s="1567"/>
      <c r="N94" s="1568"/>
      <c r="O94" s="1557"/>
      <c r="P94" s="1558"/>
      <c r="Q94" s="1558"/>
      <c r="R94" s="1559"/>
      <c r="S94" s="1575"/>
      <c r="T94" s="1576"/>
      <c r="U94" s="1576"/>
      <c r="V94" s="1576"/>
      <c r="W94" s="1576"/>
      <c r="X94" s="1576"/>
      <c r="Y94" s="1577"/>
      <c r="Z94" s="1584"/>
      <c r="AA94" s="1585"/>
      <c r="AB94" s="1585"/>
      <c r="AC94" s="1585"/>
      <c r="AD94" s="1585"/>
      <c r="AE94" s="1585"/>
      <c r="AF94" s="1586"/>
      <c r="AG94" s="1528" t="s">
        <v>381</v>
      </c>
      <c r="AH94" s="1529"/>
      <c r="AI94" s="1529"/>
      <c r="AJ94" s="1529"/>
      <c r="AK94" s="1529"/>
      <c r="AL94" s="1529"/>
      <c r="AM94" s="1529"/>
      <c r="AN94" s="1529"/>
      <c r="AO94" s="1529"/>
      <c r="AP94" s="1530"/>
      <c r="AQ94" s="1539" t="s">
        <v>791</v>
      </c>
      <c r="AR94" s="1540"/>
      <c r="AS94" s="1540"/>
      <c r="AT94" s="1540"/>
      <c r="AU94" s="1540"/>
      <c r="AV94" s="1540"/>
      <c r="AW94" s="1540"/>
      <c r="AX94" s="1540"/>
      <c r="AY94" s="1540"/>
      <c r="AZ94" s="1540"/>
      <c r="BA94" s="1540"/>
      <c r="BB94" s="1540"/>
      <c r="BC94" s="1540"/>
      <c r="BD94" s="1540"/>
      <c r="BE94" s="1540"/>
      <c r="BF94" s="1540"/>
      <c r="BG94" s="1540"/>
      <c r="BH94" s="1540"/>
      <c r="BI94" s="1541"/>
      <c r="BJ94" s="1534" t="str">
        <f t="shared" si="2"/>
        <v/>
      </c>
      <c r="BK94" s="1535"/>
      <c r="BL94" s="1535"/>
      <c r="BM94" s="1536"/>
    </row>
    <row r="95" spans="1:65" ht="21" customHeight="1">
      <c r="A95" s="1629"/>
      <c r="B95" s="1557"/>
      <c r="C95" s="1558"/>
      <c r="D95" s="1558"/>
      <c r="E95" s="1558"/>
      <c r="F95" s="1558"/>
      <c r="G95" s="1558"/>
      <c r="H95" s="1558"/>
      <c r="I95" s="1559"/>
      <c r="J95" s="1566"/>
      <c r="K95" s="1567"/>
      <c r="L95" s="1567"/>
      <c r="M95" s="1567"/>
      <c r="N95" s="1568"/>
      <c r="O95" s="1557"/>
      <c r="P95" s="1558"/>
      <c r="Q95" s="1558"/>
      <c r="R95" s="1559"/>
      <c r="S95" s="1575"/>
      <c r="T95" s="1576"/>
      <c r="U95" s="1576"/>
      <c r="V95" s="1576"/>
      <c r="W95" s="1576"/>
      <c r="X95" s="1576"/>
      <c r="Y95" s="1577"/>
      <c r="Z95" s="1584"/>
      <c r="AA95" s="1585"/>
      <c r="AB95" s="1585"/>
      <c r="AC95" s="1585"/>
      <c r="AD95" s="1585"/>
      <c r="AE95" s="1585"/>
      <c r="AF95" s="1586"/>
      <c r="AG95" s="1528" t="s">
        <v>382</v>
      </c>
      <c r="AH95" s="1529"/>
      <c r="AI95" s="1529"/>
      <c r="AJ95" s="1529"/>
      <c r="AK95" s="1529"/>
      <c r="AL95" s="1529"/>
      <c r="AM95" s="1529"/>
      <c r="AN95" s="1529"/>
      <c r="AO95" s="1529"/>
      <c r="AP95" s="1530"/>
      <c r="AQ95" s="1539" t="s">
        <v>791</v>
      </c>
      <c r="AR95" s="1540"/>
      <c r="AS95" s="1540"/>
      <c r="AT95" s="1540"/>
      <c r="AU95" s="1540"/>
      <c r="AV95" s="1540"/>
      <c r="AW95" s="1540"/>
      <c r="AX95" s="1540"/>
      <c r="AY95" s="1540"/>
      <c r="AZ95" s="1540"/>
      <c r="BA95" s="1540"/>
      <c r="BB95" s="1540"/>
      <c r="BC95" s="1540"/>
      <c r="BD95" s="1540"/>
      <c r="BE95" s="1540"/>
      <c r="BF95" s="1540"/>
      <c r="BG95" s="1540"/>
      <c r="BH95" s="1540"/>
      <c r="BI95" s="1541"/>
      <c r="BJ95" s="1534" t="str">
        <f t="shared" si="2"/>
        <v/>
      </c>
      <c r="BK95" s="1535"/>
      <c r="BL95" s="1535"/>
      <c r="BM95" s="1536"/>
    </row>
    <row r="96" spans="1:65" ht="21" customHeight="1">
      <c r="A96" s="1629"/>
      <c r="B96" s="1557"/>
      <c r="C96" s="1558"/>
      <c r="D96" s="1558"/>
      <c r="E96" s="1558"/>
      <c r="F96" s="1558"/>
      <c r="G96" s="1558"/>
      <c r="H96" s="1558"/>
      <c r="I96" s="1559"/>
      <c r="J96" s="1566"/>
      <c r="K96" s="1567"/>
      <c r="L96" s="1567"/>
      <c r="M96" s="1567"/>
      <c r="N96" s="1568"/>
      <c r="O96" s="1557"/>
      <c r="P96" s="1558"/>
      <c r="Q96" s="1558"/>
      <c r="R96" s="1559"/>
      <c r="S96" s="1575"/>
      <c r="T96" s="1576"/>
      <c r="U96" s="1576"/>
      <c r="V96" s="1576"/>
      <c r="W96" s="1576"/>
      <c r="X96" s="1576"/>
      <c r="Y96" s="1577"/>
      <c r="Z96" s="1584"/>
      <c r="AA96" s="1585"/>
      <c r="AB96" s="1585"/>
      <c r="AC96" s="1585"/>
      <c r="AD96" s="1585"/>
      <c r="AE96" s="1585"/>
      <c r="AF96" s="1586"/>
      <c r="AG96" s="1528" t="s">
        <v>383</v>
      </c>
      <c r="AH96" s="1529"/>
      <c r="AI96" s="1529"/>
      <c r="AJ96" s="1529"/>
      <c r="AK96" s="1529"/>
      <c r="AL96" s="1529"/>
      <c r="AM96" s="1529"/>
      <c r="AN96" s="1529"/>
      <c r="AO96" s="1529"/>
      <c r="AP96" s="1530"/>
      <c r="AQ96" s="1539" t="s">
        <v>791</v>
      </c>
      <c r="AR96" s="1540"/>
      <c r="AS96" s="1540"/>
      <c r="AT96" s="1540"/>
      <c r="AU96" s="1540"/>
      <c r="AV96" s="1540"/>
      <c r="AW96" s="1540"/>
      <c r="AX96" s="1540"/>
      <c r="AY96" s="1540"/>
      <c r="AZ96" s="1540"/>
      <c r="BA96" s="1540"/>
      <c r="BB96" s="1540"/>
      <c r="BC96" s="1540"/>
      <c r="BD96" s="1540"/>
      <c r="BE96" s="1540"/>
      <c r="BF96" s="1540"/>
      <c r="BG96" s="1540"/>
      <c r="BH96" s="1540"/>
      <c r="BI96" s="1541"/>
      <c r="BJ96" s="1534" t="str">
        <f t="shared" si="2"/>
        <v/>
      </c>
      <c r="BK96" s="1535"/>
      <c r="BL96" s="1535"/>
      <c r="BM96" s="1536"/>
    </row>
    <row r="97" spans="1:65" ht="21" customHeight="1">
      <c r="A97" s="1629"/>
      <c r="B97" s="1557"/>
      <c r="C97" s="1558"/>
      <c r="D97" s="1558"/>
      <c r="E97" s="1558"/>
      <c r="F97" s="1558"/>
      <c r="G97" s="1558"/>
      <c r="H97" s="1558"/>
      <c r="I97" s="1559"/>
      <c r="J97" s="1566"/>
      <c r="K97" s="1567"/>
      <c r="L97" s="1567"/>
      <c r="M97" s="1567"/>
      <c r="N97" s="1568"/>
      <c r="O97" s="1557"/>
      <c r="P97" s="1558"/>
      <c r="Q97" s="1558"/>
      <c r="R97" s="1559"/>
      <c r="S97" s="1575"/>
      <c r="T97" s="1576"/>
      <c r="U97" s="1576"/>
      <c r="V97" s="1576"/>
      <c r="W97" s="1576"/>
      <c r="X97" s="1576"/>
      <c r="Y97" s="1577"/>
      <c r="Z97" s="1584"/>
      <c r="AA97" s="1585"/>
      <c r="AB97" s="1585"/>
      <c r="AC97" s="1585"/>
      <c r="AD97" s="1585"/>
      <c r="AE97" s="1585"/>
      <c r="AF97" s="1586"/>
      <c r="AG97" s="1528" t="s">
        <v>384</v>
      </c>
      <c r="AH97" s="1529"/>
      <c r="AI97" s="1529"/>
      <c r="AJ97" s="1529"/>
      <c r="AK97" s="1529"/>
      <c r="AL97" s="1529"/>
      <c r="AM97" s="1529"/>
      <c r="AN97" s="1529"/>
      <c r="AO97" s="1529"/>
      <c r="AP97" s="1530"/>
      <c r="AQ97" s="1539" t="s">
        <v>791</v>
      </c>
      <c r="AR97" s="1540"/>
      <c r="AS97" s="1540"/>
      <c r="AT97" s="1540"/>
      <c r="AU97" s="1540"/>
      <c r="AV97" s="1540"/>
      <c r="AW97" s="1540"/>
      <c r="AX97" s="1540"/>
      <c r="AY97" s="1540"/>
      <c r="AZ97" s="1540"/>
      <c r="BA97" s="1540"/>
      <c r="BB97" s="1540"/>
      <c r="BC97" s="1540"/>
      <c r="BD97" s="1540"/>
      <c r="BE97" s="1540"/>
      <c r="BF97" s="1540"/>
      <c r="BG97" s="1540"/>
      <c r="BH97" s="1540"/>
      <c r="BI97" s="1541"/>
      <c r="BJ97" s="1534" t="str">
        <f t="shared" si="2"/>
        <v/>
      </c>
      <c r="BK97" s="1535"/>
      <c r="BL97" s="1535"/>
      <c r="BM97" s="1536"/>
    </row>
    <row r="98" spans="1:65" ht="21" customHeight="1">
      <c r="A98" s="1629"/>
      <c r="B98" s="1557"/>
      <c r="C98" s="1558"/>
      <c r="D98" s="1558"/>
      <c r="E98" s="1558"/>
      <c r="F98" s="1558"/>
      <c r="G98" s="1558"/>
      <c r="H98" s="1558"/>
      <c r="I98" s="1559"/>
      <c r="J98" s="1566"/>
      <c r="K98" s="1567"/>
      <c r="L98" s="1567"/>
      <c r="M98" s="1567"/>
      <c r="N98" s="1568"/>
      <c r="O98" s="1557"/>
      <c r="P98" s="1558"/>
      <c r="Q98" s="1558"/>
      <c r="R98" s="1559"/>
      <c r="S98" s="1575"/>
      <c r="T98" s="1576"/>
      <c r="U98" s="1576"/>
      <c r="V98" s="1576"/>
      <c r="W98" s="1576"/>
      <c r="X98" s="1576"/>
      <c r="Y98" s="1577"/>
      <c r="Z98" s="1584"/>
      <c r="AA98" s="1585"/>
      <c r="AB98" s="1585"/>
      <c r="AC98" s="1585"/>
      <c r="AD98" s="1585"/>
      <c r="AE98" s="1585"/>
      <c r="AF98" s="1586"/>
      <c r="AG98" s="1528" t="s">
        <v>386</v>
      </c>
      <c r="AH98" s="1529"/>
      <c r="AI98" s="1529"/>
      <c r="AJ98" s="1529"/>
      <c r="AK98" s="1529"/>
      <c r="AL98" s="1529"/>
      <c r="AM98" s="1529"/>
      <c r="AN98" s="1529"/>
      <c r="AO98" s="1529"/>
      <c r="AP98" s="1530"/>
      <c r="AQ98" s="1539" t="s">
        <v>791</v>
      </c>
      <c r="AR98" s="1540"/>
      <c r="AS98" s="1540"/>
      <c r="AT98" s="1540"/>
      <c r="AU98" s="1540"/>
      <c r="AV98" s="1540"/>
      <c r="AW98" s="1540"/>
      <c r="AX98" s="1540"/>
      <c r="AY98" s="1540"/>
      <c r="AZ98" s="1540"/>
      <c r="BA98" s="1540"/>
      <c r="BB98" s="1540"/>
      <c r="BC98" s="1540"/>
      <c r="BD98" s="1540"/>
      <c r="BE98" s="1540"/>
      <c r="BF98" s="1540"/>
      <c r="BG98" s="1540"/>
      <c r="BH98" s="1540"/>
      <c r="BI98" s="1541"/>
      <c r="BJ98" s="1534" t="str">
        <f t="shared" si="2"/>
        <v/>
      </c>
      <c r="BK98" s="1535"/>
      <c r="BL98" s="1535"/>
      <c r="BM98" s="1536"/>
    </row>
    <row r="99" spans="1:65" ht="21" customHeight="1">
      <c r="A99" s="1629"/>
      <c r="B99" s="1557"/>
      <c r="C99" s="1558"/>
      <c r="D99" s="1558"/>
      <c r="E99" s="1558"/>
      <c r="F99" s="1558"/>
      <c r="G99" s="1558"/>
      <c r="H99" s="1558"/>
      <c r="I99" s="1559"/>
      <c r="J99" s="1566"/>
      <c r="K99" s="1567"/>
      <c r="L99" s="1567"/>
      <c r="M99" s="1567"/>
      <c r="N99" s="1568"/>
      <c r="O99" s="1557"/>
      <c r="P99" s="1558"/>
      <c r="Q99" s="1558"/>
      <c r="R99" s="1559"/>
      <c r="S99" s="1575"/>
      <c r="T99" s="1576"/>
      <c r="U99" s="1576"/>
      <c r="V99" s="1576"/>
      <c r="W99" s="1576"/>
      <c r="X99" s="1576"/>
      <c r="Y99" s="1577"/>
      <c r="Z99" s="1584"/>
      <c r="AA99" s="1585"/>
      <c r="AB99" s="1585"/>
      <c r="AC99" s="1585"/>
      <c r="AD99" s="1585"/>
      <c r="AE99" s="1585"/>
      <c r="AF99" s="1586"/>
      <c r="AG99" s="1528" t="s">
        <v>407</v>
      </c>
      <c r="AH99" s="1529"/>
      <c r="AI99" s="1529"/>
      <c r="AJ99" s="1529"/>
      <c r="AK99" s="1529"/>
      <c r="AL99" s="1529"/>
      <c r="AM99" s="1529"/>
      <c r="AN99" s="1529"/>
      <c r="AO99" s="1529"/>
      <c r="AP99" s="1530"/>
      <c r="AQ99" s="1539" t="s">
        <v>791</v>
      </c>
      <c r="AR99" s="1540"/>
      <c r="AS99" s="1540"/>
      <c r="AT99" s="1540"/>
      <c r="AU99" s="1540"/>
      <c r="AV99" s="1540"/>
      <c r="AW99" s="1540"/>
      <c r="AX99" s="1540"/>
      <c r="AY99" s="1540"/>
      <c r="AZ99" s="1540"/>
      <c r="BA99" s="1540"/>
      <c r="BB99" s="1540"/>
      <c r="BC99" s="1540"/>
      <c r="BD99" s="1540"/>
      <c r="BE99" s="1540"/>
      <c r="BF99" s="1540"/>
      <c r="BG99" s="1540"/>
      <c r="BH99" s="1540"/>
      <c r="BI99" s="1541"/>
      <c r="BJ99" s="1534" t="str">
        <f t="shared" si="2"/>
        <v/>
      </c>
      <c r="BK99" s="1535"/>
      <c r="BL99" s="1535"/>
      <c r="BM99" s="1536"/>
    </row>
    <row r="100" spans="1:65" ht="21" customHeight="1">
      <c r="A100" s="1629"/>
      <c r="B100" s="1557"/>
      <c r="C100" s="1558"/>
      <c r="D100" s="1558"/>
      <c r="E100" s="1558"/>
      <c r="F100" s="1558"/>
      <c r="G100" s="1558"/>
      <c r="H100" s="1558"/>
      <c r="I100" s="1559"/>
      <c r="J100" s="1566"/>
      <c r="K100" s="1567"/>
      <c r="L100" s="1567"/>
      <c r="M100" s="1567"/>
      <c r="N100" s="1568"/>
      <c r="O100" s="1557"/>
      <c r="P100" s="1558"/>
      <c r="Q100" s="1558"/>
      <c r="R100" s="1559"/>
      <c r="S100" s="1575"/>
      <c r="T100" s="1576"/>
      <c r="U100" s="1576"/>
      <c r="V100" s="1576"/>
      <c r="W100" s="1576"/>
      <c r="X100" s="1576"/>
      <c r="Y100" s="1577"/>
      <c r="Z100" s="1584"/>
      <c r="AA100" s="1585"/>
      <c r="AB100" s="1585"/>
      <c r="AC100" s="1585"/>
      <c r="AD100" s="1585"/>
      <c r="AE100" s="1585"/>
      <c r="AF100" s="1586"/>
      <c r="AG100" s="1528" t="s">
        <v>387</v>
      </c>
      <c r="AH100" s="1529"/>
      <c r="AI100" s="1529"/>
      <c r="AJ100" s="1529"/>
      <c r="AK100" s="1529"/>
      <c r="AL100" s="1529"/>
      <c r="AM100" s="1529"/>
      <c r="AN100" s="1529"/>
      <c r="AO100" s="1529"/>
      <c r="AP100" s="1530"/>
      <c r="AQ100" s="1539" t="s">
        <v>791</v>
      </c>
      <c r="AR100" s="1540"/>
      <c r="AS100" s="1540"/>
      <c r="AT100" s="1540"/>
      <c r="AU100" s="1540"/>
      <c r="AV100" s="1540"/>
      <c r="AW100" s="1540"/>
      <c r="AX100" s="1540"/>
      <c r="AY100" s="1540"/>
      <c r="AZ100" s="1540"/>
      <c r="BA100" s="1540"/>
      <c r="BB100" s="1540"/>
      <c r="BC100" s="1540"/>
      <c r="BD100" s="1540"/>
      <c r="BE100" s="1540"/>
      <c r="BF100" s="1540"/>
      <c r="BG100" s="1540"/>
      <c r="BH100" s="1540"/>
      <c r="BI100" s="1541"/>
      <c r="BJ100" s="1534" t="str">
        <f t="shared" si="2"/>
        <v/>
      </c>
      <c r="BK100" s="1535"/>
      <c r="BL100" s="1535"/>
      <c r="BM100" s="1536"/>
    </row>
    <row r="101" spans="1:65" ht="21" customHeight="1">
      <c r="A101" s="1629"/>
      <c r="B101" s="1557"/>
      <c r="C101" s="1558"/>
      <c r="D101" s="1558"/>
      <c r="E101" s="1558"/>
      <c r="F101" s="1558"/>
      <c r="G101" s="1558"/>
      <c r="H101" s="1558"/>
      <c r="I101" s="1559"/>
      <c r="J101" s="1566"/>
      <c r="K101" s="1567"/>
      <c r="L101" s="1567"/>
      <c r="M101" s="1567"/>
      <c r="N101" s="1568"/>
      <c r="O101" s="1557"/>
      <c r="P101" s="1558"/>
      <c r="Q101" s="1558"/>
      <c r="R101" s="1559"/>
      <c r="S101" s="1575"/>
      <c r="T101" s="1576"/>
      <c r="U101" s="1576"/>
      <c r="V101" s="1576"/>
      <c r="W101" s="1576"/>
      <c r="X101" s="1576"/>
      <c r="Y101" s="1577"/>
      <c r="Z101" s="1584"/>
      <c r="AA101" s="1585"/>
      <c r="AB101" s="1585"/>
      <c r="AC101" s="1585"/>
      <c r="AD101" s="1585"/>
      <c r="AE101" s="1585"/>
      <c r="AF101" s="1586"/>
      <c r="AG101" s="1528" t="s">
        <v>388</v>
      </c>
      <c r="AH101" s="1529"/>
      <c r="AI101" s="1529"/>
      <c r="AJ101" s="1529"/>
      <c r="AK101" s="1529"/>
      <c r="AL101" s="1529"/>
      <c r="AM101" s="1529"/>
      <c r="AN101" s="1529"/>
      <c r="AO101" s="1529"/>
      <c r="AP101" s="1530"/>
      <c r="AQ101" s="1539" t="s">
        <v>791</v>
      </c>
      <c r="AR101" s="1540"/>
      <c r="AS101" s="1540"/>
      <c r="AT101" s="1540"/>
      <c r="AU101" s="1540"/>
      <c r="AV101" s="1540"/>
      <c r="AW101" s="1540"/>
      <c r="AX101" s="1540"/>
      <c r="AY101" s="1540"/>
      <c r="AZ101" s="1540"/>
      <c r="BA101" s="1540"/>
      <c r="BB101" s="1540"/>
      <c r="BC101" s="1540"/>
      <c r="BD101" s="1540"/>
      <c r="BE101" s="1540"/>
      <c r="BF101" s="1540"/>
      <c r="BG101" s="1540"/>
      <c r="BH101" s="1540"/>
      <c r="BI101" s="1541"/>
      <c r="BJ101" s="1534" t="str">
        <f t="shared" si="2"/>
        <v/>
      </c>
      <c r="BK101" s="1535"/>
      <c r="BL101" s="1535"/>
      <c r="BM101" s="1536"/>
    </row>
    <row r="102" spans="1:65" ht="21" customHeight="1">
      <c r="A102" s="1629"/>
      <c r="B102" s="1557"/>
      <c r="C102" s="1558"/>
      <c r="D102" s="1558"/>
      <c r="E102" s="1558"/>
      <c r="F102" s="1558"/>
      <c r="G102" s="1558"/>
      <c r="H102" s="1558"/>
      <c r="I102" s="1559"/>
      <c r="J102" s="1566"/>
      <c r="K102" s="1567"/>
      <c r="L102" s="1567"/>
      <c r="M102" s="1567"/>
      <c r="N102" s="1568"/>
      <c r="O102" s="1557"/>
      <c r="P102" s="1558"/>
      <c r="Q102" s="1558"/>
      <c r="R102" s="1559"/>
      <c r="S102" s="1575"/>
      <c r="T102" s="1576"/>
      <c r="U102" s="1576"/>
      <c r="V102" s="1576"/>
      <c r="W102" s="1576"/>
      <c r="X102" s="1576"/>
      <c r="Y102" s="1577"/>
      <c r="Z102" s="1584"/>
      <c r="AA102" s="1585"/>
      <c r="AB102" s="1585"/>
      <c r="AC102" s="1585"/>
      <c r="AD102" s="1585"/>
      <c r="AE102" s="1585"/>
      <c r="AF102" s="1586"/>
      <c r="AG102" s="1528" t="s">
        <v>389</v>
      </c>
      <c r="AH102" s="1529"/>
      <c r="AI102" s="1529"/>
      <c r="AJ102" s="1529"/>
      <c r="AK102" s="1529"/>
      <c r="AL102" s="1529"/>
      <c r="AM102" s="1529"/>
      <c r="AN102" s="1529"/>
      <c r="AO102" s="1529"/>
      <c r="AP102" s="1530"/>
      <c r="AQ102" s="1539" t="s">
        <v>791</v>
      </c>
      <c r="AR102" s="1540"/>
      <c r="AS102" s="1540"/>
      <c r="AT102" s="1540"/>
      <c r="AU102" s="1540"/>
      <c r="AV102" s="1540"/>
      <c r="AW102" s="1540"/>
      <c r="AX102" s="1540"/>
      <c r="AY102" s="1540"/>
      <c r="AZ102" s="1540"/>
      <c r="BA102" s="1540"/>
      <c r="BB102" s="1540"/>
      <c r="BC102" s="1540"/>
      <c r="BD102" s="1540"/>
      <c r="BE102" s="1540"/>
      <c r="BF102" s="1540"/>
      <c r="BG102" s="1540"/>
      <c r="BH102" s="1540"/>
      <c r="BI102" s="1541"/>
      <c r="BJ102" s="1534" t="str">
        <f t="shared" si="2"/>
        <v/>
      </c>
      <c r="BK102" s="1535"/>
      <c r="BL102" s="1535"/>
      <c r="BM102" s="1536"/>
    </row>
    <row r="103" spans="1:65" ht="21" customHeight="1">
      <c r="A103" s="1629"/>
      <c r="B103" s="1557"/>
      <c r="C103" s="1558"/>
      <c r="D103" s="1558"/>
      <c r="E103" s="1558"/>
      <c r="F103" s="1558"/>
      <c r="G103" s="1558"/>
      <c r="H103" s="1558"/>
      <c r="I103" s="1559"/>
      <c r="J103" s="1566"/>
      <c r="K103" s="1567"/>
      <c r="L103" s="1567"/>
      <c r="M103" s="1567"/>
      <c r="N103" s="1568"/>
      <c r="O103" s="1557"/>
      <c r="P103" s="1558"/>
      <c r="Q103" s="1558"/>
      <c r="R103" s="1559"/>
      <c r="S103" s="1575"/>
      <c r="T103" s="1576"/>
      <c r="U103" s="1576"/>
      <c r="V103" s="1576"/>
      <c r="W103" s="1576"/>
      <c r="X103" s="1576"/>
      <c r="Y103" s="1577"/>
      <c r="Z103" s="1584"/>
      <c r="AA103" s="1585"/>
      <c r="AB103" s="1585"/>
      <c r="AC103" s="1585"/>
      <c r="AD103" s="1585"/>
      <c r="AE103" s="1585"/>
      <c r="AF103" s="1586"/>
      <c r="AG103" s="1528" t="s">
        <v>390</v>
      </c>
      <c r="AH103" s="1529"/>
      <c r="AI103" s="1529"/>
      <c r="AJ103" s="1529"/>
      <c r="AK103" s="1529"/>
      <c r="AL103" s="1529"/>
      <c r="AM103" s="1529"/>
      <c r="AN103" s="1529"/>
      <c r="AO103" s="1529"/>
      <c r="AP103" s="1530"/>
      <c r="AQ103" s="1531" t="s">
        <v>791</v>
      </c>
      <c r="AR103" s="1552"/>
      <c r="AS103" s="1552"/>
      <c r="AT103" s="1552"/>
      <c r="AU103" s="1552"/>
      <c r="AV103" s="1552"/>
      <c r="AW103" s="1552"/>
      <c r="AX103" s="1552"/>
      <c r="AY103" s="1552"/>
      <c r="AZ103" s="1552"/>
      <c r="BA103" s="1552"/>
      <c r="BB103" s="1552"/>
      <c r="BC103" s="1552"/>
      <c r="BD103" s="1552"/>
      <c r="BE103" s="1552"/>
      <c r="BF103" s="1552"/>
      <c r="BG103" s="1552"/>
      <c r="BH103" s="1552"/>
      <c r="BI103" s="1553"/>
      <c r="BJ103" s="1534" t="str">
        <f t="shared" si="2"/>
        <v/>
      </c>
      <c r="BK103" s="1535"/>
      <c r="BL103" s="1535"/>
      <c r="BM103" s="1536"/>
    </row>
    <row r="104" spans="1:65" ht="21" customHeight="1">
      <c r="A104" s="1629"/>
      <c r="B104" s="1557"/>
      <c r="C104" s="1558"/>
      <c r="D104" s="1558"/>
      <c r="E104" s="1558"/>
      <c r="F104" s="1558"/>
      <c r="G104" s="1558"/>
      <c r="H104" s="1558"/>
      <c r="I104" s="1559"/>
      <c r="J104" s="1566"/>
      <c r="K104" s="1567"/>
      <c r="L104" s="1567"/>
      <c r="M104" s="1567"/>
      <c r="N104" s="1568"/>
      <c r="O104" s="1557"/>
      <c r="P104" s="1558"/>
      <c r="Q104" s="1558"/>
      <c r="R104" s="1559"/>
      <c r="S104" s="1575"/>
      <c r="T104" s="1576"/>
      <c r="U104" s="1576"/>
      <c r="V104" s="1576"/>
      <c r="W104" s="1576"/>
      <c r="X104" s="1576"/>
      <c r="Y104" s="1577"/>
      <c r="Z104" s="1584"/>
      <c r="AA104" s="1585"/>
      <c r="AB104" s="1585"/>
      <c r="AC104" s="1585"/>
      <c r="AD104" s="1585"/>
      <c r="AE104" s="1585"/>
      <c r="AF104" s="1586"/>
      <c r="AG104" s="1528" t="s">
        <v>392</v>
      </c>
      <c r="AH104" s="1529"/>
      <c r="AI104" s="1529"/>
      <c r="AJ104" s="1529"/>
      <c r="AK104" s="1529"/>
      <c r="AL104" s="1529"/>
      <c r="AM104" s="1529"/>
      <c r="AN104" s="1529"/>
      <c r="AO104" s="1529"/>
      <c r="AP104" s="1530"/>
      <c r="AQ104" s="1551" t="s">
        <v>791</v>
      </c>
      <c r="AR104" s="1532"/>
      <c r="AS104" s="1532"/>
      <c r="AT104" s="1532"/>
      <c r="AU104" s="1532"/>
      <c r="AV104" s="1532"/>
      <c r="AW104" s="1532"/>
      <c r="AX104" s="1532"/>
      <c r="AY104" s="1532"/>
      <c r="AZ104" s="1532"/>
      <c r="BA104" s="1532"/>
      <c r="BB104" s="1532"/>
      <c r="BC104" s="1532"/>
      <c r="BD104" s="1532"/>
      <c r="BE104" s="1532"/>
      <c r="BF104" s="1532"/>
      <c r="BG104" s="1532"/>
      <c r="BH104" s="1532"/>
      <c r="BI104" s="1533"/>
      <c r="BJ104" s="1534" t="str">
        <f t="shared" si="2"/>
        <v/>
      </c>
      <c r="BK104" s="1535"/>
      <c r="BL104" s="1535"/>
      <c r="BM104" s="1536"/>
    </row>
    <row r="105" spans="1:65" ht="21" customHeight="1">
      <c r="A105" s="1629"/>
      <c r="B105" s="1557"/>
      <c r="C105" s="1558"/>
      <c r="D105" s="1558"/>
      <c r="E105" s="1558"/>
      <c r="F105" s="1558"/>
      <c r="G105" s="1558"/>
      <c r="H105" s="1558"/>
      <c r="I105" s="1559"/>
      <c r="J105" s="1566"/>
      <c r="K105" s="1567"/>
      <c r="L105" s="1567"/>
      <c r="M105" s="1567"/>
      <c r="N105" s="1568"/>
      <c r="O105" s="1557"/>
      <c r="P105" s="1558"/>
      <c r="Q105" s="1558"/>
      <c r="R105" s="1559"/>
      <c r="S105" s="1575"/>
      <c r="T105" s="1576"/>
      <c r="U105" s="1576"/>
      <c r="V105" s="1576"/>
      <c r="W105" s="1576"/>
      <c r="X105" s="1576"/>
      <c r="Y105" s="1577"/>
      <c r="Z105" s="1584"/>
      <c r="AA105" s="1585"/>
      <c r="AB105" s="1585"/>
      <c r="AC105" s="1585"/>
      <c r="AD105" s="1585"/>
      <c r="AE105" s="1585"/>
      <c r="AF105" s="1586"/>
      <c r="AG105" s="1528" t="s">
        <v>394</v>
      </c>
      <c r="AH105" s="1529"/>
      <c r="AI105" s="1529"/>
      <c r="AJ105" s="1529"/>
      <c r="AK105" s="1529"/>
      <c r="AL105" s="1529"/>
      <c r="AM105" s="1529"/>
      <c r="AN105" s="1529"/>
      <c r="AO105" s="1529"/>
      <c r="AP105" s="1530"/>
      <c r="AQ105" s="1531" t="s">
        <v>791</v>
      </c>
      <c r="AR105" s="1532"/>
      <c r="AS105" s="1532"/>
      <c r="AT105" s="1532"/>
      <c r="AU105" s="1532"/>
      <c r="AV105" s="1532"/>
      <c r="AW105" s="1532"/>
      <c r="AX105" s="1532"/>
      <c r="AY105" s="1532"/>
      <c r="AZ105" s="1532"/>
      <c r="BA105" s="1532"/>
      <c r="BB105" s="1532"/>
      <c r="BC105" s="1532"/>
      <c r="BD105" s="1532"/>
      <c r="BE105" s="1532"/>
      <c r="BF105" s="1532"/>
      <c r="BG105" s="1532"/>
      <c r="BH105" s="1532"/>
      <c r="BI105" s="1533"/>
      <c r="BJ105" s="1534" t="str">
        <f t="shared" si="2"/>
        <v/>
      </c>
      <c r="BK105" s="1535"/>
      <c r="BL105" s="1535"/>
      <c r="BM105" s="1536"/>
    </row>
    <row r="106" spans="1:65" ht="21" customHeight="1">
      <c r="A106" s="1629"/>
      <c r="B106" s="1557"/>
      <c r="C106" s="1558"/>
      <c r="D106" s="1558"/>
      <c r="E106" s="1558"/>
      <c r="F106" s="1558"/>
      <c r="G106" s="1558"/>
      <c r="H106" s="1558"/>
      <c r="I106" s="1559"/>
      <c r="J106" s="1566"/>
      <c r="K106" s="1567"/>
      <c r="L106" s="1567"/>
      <c r="M106" s="1567"/>
      <c r="N106" s="1568"/>
      <c r="O106" s="1557"/>
      <c r="P106" s="1558"/>
      <c r="Q106" s="1558"/>
      <c r="R106" s="1559"/>
      <c r="S106" s="1575"/>
      <c r="T106" s="1576"/>
      <c r="U106" s="1576"/>
      <c r="V106" s="1576"/>
      <c r="W106" s="1576"/>
      <c r="X106" s="1576"/>
      <c r="Y106" s="1577"/>
      <c r="Z106" s="1584"/>
      <c r="AA106" s="1585"/>
      <c r="AB106" s="1585"/>
      <c r="AC106" s="1585"/>
      <c r="AD106" s="1585"/>
      <c r="AE106" s="1585"/>
      <c r="AF106" s="1586"/>
      <c r="AG106" s="1528" t="s">
        <v>396</v>
      </c>
      <c r="AH106" s="1529"/>
      <c r="AI106" s="1529"/>
      <c r="AJ106" s="1529"/>
      <c r="AK106" s="1529"/>
      <c r="AL106" s="1529"/>
      <c r="AM106" s="1529"/>
      <c r="AN106" s="1529"/>
      <c r="AO106" s="1529"/>
      <c r="AP106" s="1530"/>
      <c r="AQ106" s="1531" t="s">
        <v>791</v>
      </c>
      <c r="AR106" s="1532"/>
      <c r="AS106" s="1532"/>
      <c r="AT106" s="1532"/>
      <c r="AU106" s="1532"/>
      <c r="AV106" s="1532"/>
      <c r="AW106" s="1532"/>
      <c r="AX106" s="1532"/>
      <c r="AY106" s="1532"/>
      <c r="AZ106" s="1532"/>
      <c r="BA106" s="1532"/>
      <c r="BB106" s="1532"/>
      <c r="BC106" s="1532"/>
      <c r="BD106" s="1532"/>
      <c r="BE106" s="1532"/>
      <c r="BF106" s="1532"/>
      <c r="BG106" s="1532"/>
      <c r="BH106" s="1532"/>
      <c r="BI106" s="1533"/>
      <c r="BJ106" s="1534" t="str">
        <f t="shared" si="2"/>
        <v/>
      </c>
      <c r="BK106" s="1535"/>
      <c r="BL106" s="1535"/>
      <c r="BM106" s="1536"/>
    </row>
    <row r="107" spans="1:65" ht="21" customHeight="1">
      <c r="A107" s="1629"/>
      <c r="B107" s="1557"/>
      <c r="C107" s="1558"/>
      <c r="D107" s="1558"/>
      <c r="E107" s="1558"/>
      <c r="F107" s="1558"/>
      <c r="G107" s="1558"/>
      <c r="H107" s="1558"/>
      <c r="I107" s="1559"/>
      <c r="J107" s="1566"/>
      <c r="K107" s="1567"/>
      <c r="L107" s="1567"/>
      <c r="M107" s="1567"/>
      <c r="N107" s="1568"/>
      <c r="O107" s="1557"/>
      <c r="P107" s="1558"/>
      <c r="Q107" s="1558"/>
      <c r="R107" s="1559"/>
      <c r="S107" s="1575"/>
      <c r="T107" s="1576"/>
      <c r="U107" s="1576"/>
      <c r="V107" s="1576"/>
      <c r="W107" s="1576"/>
      <c r="X107" s="1576"/>
      <c r="Y107" s="1577"/>
      <c r="Z107" s="1584"/>
      <c r="AA107" s="1585"/>
      <c r="AB107" s="1585"/>
      <c r="AC107" s="1585"/>
      <c r="AD107" s="1585"/>
      <c r="AE107" s="1585"/>
      <c r="AF107" s="1586"/>
      <c r="AG107" s="1528" t="s">
        <v>397</v>
      </c>
      <c r="AH107" s="1529"/>
      <c r="AI107" s="1529"/>
      <c r="AJ107" s="1529"/>
      <c r="AK107" s="1529"/>
      <c r="AL107" s="1529"/>
      <c r="AM107" s="1529"/>
      <c r="AN107" s="1529"/>
      <c r="AO107" s="1529"/>
      <c r="AP107" s="1530"/>
      <c r="AQ107" s="1531" t="s">
        <v>791</v>
      </c>
      <c r="AR107" s="1532"/>
      <c r="AS107" s="1532"/>
      <c r="AT107" s="1532"/>
      <c r="AU107" s="1532"/>
      <c r="AV107" s="1532"/>
      <c r="AW107" s="1532"/>
      <c r="AX107" s="1532"/>
      <c r="AY107" s="1532"/>
      <c r="AZ107" s="1532"/>
      <c r="BA107" s="1532"/>
      <c r="BB107" s="1532"/>
      <c r="BC107" s="1532"/>
      <c r="BD107" s="1532"/>
      <c r="BE107" s="1532"/>
      <c r="BF107" s="1532"/>
      <c r="BG107" s="1532"/>
      <c r="BH107" s="1532"/>
      <c r="BI107" s="1533"/>
      <c r="BJ107" s="1534" t="str">
        <f t="shared" si="2"/>
        <v/>
      </c>
      <c r="BK107" s="1535"/>
      <c r="BL107" s="1535"/>
      <c r="BM107" s="1536"/>
    </row>
    <row r="108" spans="1:65" ht="21" customHeight="1">
      <c r="A108" s="1629"/>
      <c r="B108" s="1557"/>
      <c r="C108" s="1558"/>
      <c r="D108" s="1558"/>
      <c r="E108" s="1558"/>
      <c r="F108" s="1558"/>
      <c r="G108" s="1558"/>
      <c r="H108" s="1558"/>
      <c r="I108" s="1559"/>
      <c r="J108" s="1566"/>
      <c r="K108" s="1567"/>
      <c r="L108" s="1567"/>
      <c r="M108" s="1567"/>
      <c r="N108" s="1568"/>
      <c r="O108" s="1557"/>
      <c r="P108" s="1558"/>
      <c r="Q108" s="1558"/>
      <c r="R108" s="1559"/>
      <c r="S108" s="1575"/>
      <c r="T108" s="1576"/>
      <c r="U108" s="1576"/>
      <c r="V108" s="1576"/>
      <c r="W108" s="1576"/>
      <c r="X108" s="1576"/>
      <c r="Y108" s="1577"/>
      <c r="Z108" s="1584"/>
      <c r="AA108" s="1585"/>
      <c r="AB108" s="1585"/>
      <c r="AC108" s="1585"/>
      <c r="AD108" s="1585"/>
      <c r="AE108" s="1585"/>
      <c r="AF108" s="1586"/>
      <c r="AG108" s="1528" t="s">
        <v>398</v>
      </c>
      <c r="AH108" s="1537"/>
      <c r="AI108" s="1537"/>
      <c r="AJ108" s="1537"/>
      <c r="AK108" s="1537"/>
      <c r="AL108" s="1537"/>
      <c r="AM108" s="1537"/>
      <c r="AN108" s="1537"/>
      <c r="AO108" s="1537"/>
      <c r="AP108" s="1538"/>
      <c r="AQ108" s="1539" t="s">
        <v>791</v>
      </c>
      <c r="AR108" s="1540"/>
      <c r="AS108" s="1540"/>
      <c r="AT108" s="1540"/>
      <c r="AU108" s="1540"/>
      <c r="AV108" s="1540"/>
      <c r="AW108" s="1540"/>
      <c r="AX108" s="1540"/>
      <c r="AY108" s="1540"/>
      <c r="AZ108" s="1540"/>
      <c r="BA108" s="1540"/>
      <c r="BB108" s="1540"/>
      <c r="BC108" s="1540"/>
      <c r="BD108" s="1540"/>
      <c r="BE108" s="1540"/>
      <c r="BF108" s="1540"/>
      <c r="BG108" s="1540"/>
      <c r="BH108" s="1540"/>
      <c r="BI108" s="1541"/>
      <c r="BJ108" s="1534" t="str">
        <f t="shared" si="2"/>
        <v/>
      </c>
      <c r="BK108" s="1535"/>
      <c r="BL108" s="1535"/>
      <c r="BM108" s="1536"/>
    </row>
    <row r="109" spans="1:65" ht="21" customHeight="1" thickBot="1">
      <c r="A109" s="1629"/>
      <c r="B109" s="1560"/>
      <c r="C109" s="1561"/>
      <c r="D109" s="1561"/>
      <c r="E109" s="1561"/>
      <c r="F109" s="1561"/>
      <c r="G109" s="1561"/>
      <c r="H109" s="1561"/>
      <c r="I109" s="1562"/>
      <c r="J109" s="1569"/>
      <c r="K109" s="1570"/>
      <c r="L109" s="1570"/>
      <c r="M109" s="1570"/>
      <c r="N109" s="1571"/>
      <c r="O109" s="1560"/>
      <c r="P109" s="1561"/>
      <c r="Q109" s="1561"/>
      <c r="R109" s="1562"/>
      <c r="S109" s="1578"/>
      <c r="T109" s="1579"/>
      <c r="U109" s="1579"/>
      <c r="V109" s="1579"/>
      <c r="W109" s="1579"/>
      <c r="X109" s="1579"/>
      <c r="Y109" s="1580"/>
      <c r="Z109" s="1587"/>
      <c r="AA109" s="1588"/>
      <c r="AB109" s="1588"/>
      <c r="AC109" s="1588"/>
      <c r="AD109" s="1588"/>
      <c r="AE109" s="1588"/>
      <c r="AF109" s="1589"/>
      <c r="AG109" s="1542" t="s">
        <v>399</v>
      </c>
      <c r="AH109" s="1543"/>
      <c r="AI109" s="1543"/>
      <c r="AJ109" s="1543"/>
      <c r="AK109" s="1543"/>
      <c r="AL109" s="1543"/>
      <c r="AM109" s="1543"/>
      <c r="AN109" s="1543"/>
      <c r="AO109" s="1543"/>
      <c r="AP109" s="1544"/>
      <c r="AQ109" s="1545" t="s">
        <v>791</v>
      </c>
      <c r="AR109" s="1546"/>
      <c r="AS109" s="1546"/>
      <c r="AT109" s="1546"/>
      <c r="AU109" s="1546"/>
      <c r="AV109" s="1546"/>
      <c r="AW109" s="1546"/>
      <c r="AX109" s="1546"/>
      <c r="AY109" s="1546"/>
      <c r="AZ109" s="1546"/>
      <c r="BA109" s="1546"/>
      <c r="BB109" s="1546"/>
      <c r="BC109" s="1546"/>
      <c r="BD109" s="1546"/>
      <c r="BE109" s="1546"/>
      <c r="BF109" s="1546"/>
      <c r="BG109" s="1546"/>
      <c r="BH109" s="1546"/>
      <c r="BI109" s="1547"/>
      <c r="BJ109" s="1548" t="str">
        <f t="shared" si="2"/>
        <v/>
      </c>
      <c r="BK109" s="1549"/>
      <c r="BL109" s="1549"/>
      <c r="BM109" s="1550"/>
    </row>
    <row r="110" spans="1:65" ht="21" customHeight="1">
      <c r="A110" s="1629"/>
      <c r="B110" s="1554" t="s">
        <v>1464</v>
      </c>
      <c r="C110" s="1555"/>
      <c r="D110" s="1555"/>
      <c r="E110" s="1555"/>
      <c r="F110" s="1555"/>
      <c r="G110" s="1555"/>
      <c r="H110" s="1555"/>
      <c r="I110" s="1556"/>
      <c r="J110" s="1563"/>
      <c r="K110" s="1564"/>
      <c r="L110" s="1564"/>
      <c r="M110" s="1564"/>
      <c r="N110" s="1565"/>
      <c r="O110" s="1554">
        <f>'付表１６_放課後等デイサービス（重心）'!C35</f>
        <v>0</v>
      </c>
      <c r="P110" s="1555"/>
      <c r="Q110" s="1555"/>
      <c r="R110" s="1556"/>
      <c r="S110" s="1572"/>
      <c r="T110" s="1573"/>
      <c r="U110" s="1573"/>
      <c r="V110" s="1573"/>
      <c r="W110" s="1573"/>
      <c r="X110" s="1573"/>
      <c r="Y110" s="1574"/>
      <c r="Z110" s="1581" t="str">
        <f>IF(COUNTIF(基本情報入力シート!L50:Z55,"放課後等デイサービス（重心）")&gt;0,"２．重症心身障害","１．重症心身障害以外"&amp;CHAR(10)&amp;"２．重症心身障害")</f>
        <v>１．重症心身障害以外
２．重症心身障害</v>
      </c>
      <c r="AA110" s="1582"/>
      <c r="AB110" s="1582"/>
      <c r="AC110" s="1582"/>
      <c r="AD110" s="1582"/>
      <c r="AE110" s="1582"/>
      <c r="AF110" s="1583"/>
      <c r="AG110" s="1590" t="s">
        <v>358</v>
      </c>
      <c r="AH110" s="1591"/>
      <c r="AI110" s="1591"/>
      <c r="AJ110" s="1591"/>
      <c r="AK110" s="1591"/>
      <c r="AL110" s="1591"/>
      <c r="AM110" s="1591"/>
      <c r="AN110" s="1591"/>
      <c r="AO110" s="1591"/>
      <c r="AP110" s="1592"/>
      <c r="AQ110" s="1593" t="s">
        <v>791</v>
      </c>
      <c r="AR110" s="1594"/>
      <c r="AS110" s="1594"/>
      <c r="AT110" s="1594"/>
      <c r="AU110" s="1594"/>
      <c r="AV110" s="1594"/>
      <c r="AW110" s="1594"/>
      <c r="AX110" s="1594"/>
      <c r="AY110" s="1594"/>
      <c r="AZ110" s="1594"/>
      <c r="BA110" s="1594"/>
      <c r="BB110" s="1594"/>
      <c r="BC110" s="1594"/>
      <c r="BD110" s="1594"/>
      <c r="BE110" s="1594"/>
      <c r="BF110" s="1594"/>
      <c r="BG110" s="1594"/>
      <c r="BH110" s="1594"/>
      <c r="BI110" s="1595"/>
      <c r="BJ110" s="1596" t="str">
        <f t="shared" si="2"/>
        <v/>
      </c>
      <c r="BK110" s="1597"/>
      <c r="BL110" s="1597"/>
      <c r="BM110" s="1598"/>
    </row>
    <row r="111" spans="1:65" ht="21" customHeight="1">
      <c r="A111" s="1629"/>
      <c r="B111" s="1557"/>
      <c r="C111" s="1558"/>
      <c r="D111" s="1558"/>
      <c r="E111" s="1558"/>
      <c r="F111" s="1558"/>
      <c r="G111" s="1558"/>
      <c r="H111" s="1558"/>
      <c r="I111" s="1559"/>
      <c r="J111" s="1566"/>
      <c r="K111" s="1567"/>
      <c r="L111" s="1567"/>
      <c r="M111" s="1567"/>
      <c r="N111" s="1568"/>
      <c r="O111" s="1557"/>
      <c r="P111" s="1558"/>
      <c r="Q111" s="1558"/>
      <c r="R111" s="1559"/>
      <c r="S111" s="1575"/>
      <c r="T111" s="1576"/>
      <c r="U111" s="1576"/>
      <c r="V111" s="1576"/>
      <c r="W111" s="1576"/>
      <c r="X111" s="1576"/>
      <c r="Y111" s="1577"/>
      <c r="Z111" s="1584"/>
      <c r="AA111" s="1585"/>
      <c r="AB111" s="1585"/>
      <c r="AC111" s="1585"/>
      <c r="AD111" s="1585"/>
      <c r="AE111" s="1585"/>
      <c r="AF111" s="1586"/>
      <c r="AG111" s="1528" t="s">
        <v>362</v>
      </c>
      <c r="AH111" s="1529"/>
      <c r="AI111" s="1529"/>
      <c r="AJ111" s="1529"/>
      <c r="AK111" s="1529"/>
      <c r="AL111" s="1529"/>
      <c r="AM111" s="1529"/>
      <c r="AN111" s="1529"/>
      <c r="AO111" s="1529"/>
      <c r="AP111" s="1530"/>
      <c r="AQ111" s="1539" t="s">
        <v>791</v>
      </c>
      <c r="AR111" s="1540"/>
      <c r="AS111" s="1540"/>
      <c r="AT111" s="1540"/>
      <c r="AU111" s="1540"/>
      <c r="AV111" s="1540"/>
      <c r="AW111" s="1540"/>
      <c r="AX111" s="1540"/>
      <c r="AY111" s="1540"/>
      <c r="AZ111" s="1540"/>
      <c r="BA111" s="1540"/>
      <c r="BB111" s="1540"/>
      <c r="BC111" s="1540"/>
      <c r="BD111" s="1540"/>
      <c r="BE111" s="1540"/>
      <c r="BF111" s="1540"/>
      <c r="BG111" s="1540"/>
      <c r="BH111" s="1540"/>
      <c r="BI111" s="1541"/>
      <c r="BJ111" s="1534" t="str">
        <f t="shared" si="2"/>
        <v/>
      </c>
      <c r="BK111" s="1535"/>
      <c r="BL111" s="1535"/>
      <c r="BM111" s="1536"/>
    </row>
    <row r="112" spans="1:65" ht="21" customHeight="1">
      <c r="A112" s="1629"/>
      <c r="B112" s="1557"/>
      <c r="C112" s="1558"/>
      <c r="D112" s="1558"/>
      <c r="E112" s="1558"/>
      <c r="F112" s="1558"/>
      <c r="G112" s="1558"/>
      <c r="H112" s="1558"/>
      <c r="I112" s="1559"/>
      <c r="J112" s="1566"/>
      <c r="K112" s="1567"/>
      <c r="L112" s="1567"/>
      <c r="M112" s="1567"/>
      <c r="N112" s="1568"/>
      <c r="O112" s="1557"/>
      <c r="P112" s="1558"/>
      <c r="Q112" s="1558"/>
      <c r="R112" s="1559"/>
      <c r="S112" s="1575"/>
      <c r="T112" s="1576"/>
      <c r="U112" s="1576"/>
      <c r="V112" s="1576"/>
      <c r="W112" s="1576"/>
      <c r="X112" s="1576"/>
      <c r="Y112" s="1577"/>
      <c r="Z112" s="1584"/>
      <c r="AA112" s="1585"/>
      <c r="AB112" s="1585"/>
      <c r="AC112" s="1585"/>
      <c r="AD112" s="1585"/>
      <c r="AE112" s="1585"/>
      <c r="AF112" s="1586"/>
      <c r="AG112" s="1528" t="s">
        <v>363</v>
      </c>
      <c r="AH112" s="1529"/>
      <c r="AI112" s="1529"/>
      <c r="AJ112" s="1529"/>
      <c r="AK112" s="1529"/>
      <c r="AL112" s="1529"/>
      <c r="AM112" s="1529"/>
      <c r="AN112" s="1529"/>
      <c r="AO112" s="1529"/>
      <c r="AP112" s="1530"/>
      <c r="AQ112" s="1531" t="s">
        <v>791</v>
      </c>
      <c r="AR112" s="1532"/>
      <c r="AS112" s="1532"/>
      <c r="AT112" s="1532"/>
      <c r="AU112" s="1532"/>
      <c r="AV112" s="1532"/>
      <c r="AW112" s="1532"/>
      <c r="AX112" s="1532"/>
      <c r="AY112" s="1532"/>
      <c r="AZ112" s="1532"/>
      <c r="BA112" s="1532"/>
      <c r="BB112" s="1532"/>
      <c r="BC112" s="1532"/>
      <c r="BD112" s="1532"/>
      <c r="BE112" s="1532"/>
      <c r="BF112" s="1532"/>
      <c r="BG112" s="1532"/>
      <c r="BH112" s="1532"/>
      <c r="BI112" s="1533"/>
      <c r="BJ112" s="1534" t="str">
        <f t="shared" si="2"/>
        <v/>
      </c>
      <c r="BK112" s="1535"/>
      <c r="BL112" s="1535"/>
      <c r="BM112" s="1536"/>
    </row>
    <row r="113" spans="1:65" ht="21" customHeight="1">
      <c r="A113" s="1629"/>
      <c r="B113" s="1557"/>
      <c r="C113" s="1558"/>
      <c r="D113" s="1558"/>
      <c r="E113" s="1558"/>
      <c r="F113" s="1558"/>
      <c r="G113" s="1558"/>
      <c r="H113" s="1558"/>
      <c r="I113" s="1559"/>
      <c r="J113" s="1566"/>
      <c r="K113" s="1567"/>
      <c r="L113" s="1567"/>
      <c r="M113" s="1567"/>
      <c r="N113" s="1568"/>
      <c r="O113" s="1557"/>
      <c r="P113" s="1558"/>
      <c r="Q113" s="1558"/>
      <c r="R113" s="1559"/>
      <c r="S113" s="1575"/>
      <c r="T113" s="1576"/>
      <c r="U113" s="1576"/>
      <c r="V113" s="1576"/>
      <c r="W113" s="1576"/>
      <c r="X113" s="1576"/>
      <c r="Y113" s="1577"/>
      <c r="Z113" s="1584"/>
      <c r="AA113" s="1585"/>
      <c r="AB113" s="1585"/>
      <c r="AC113" s="1585"/>
      <c r="AD113" s="1585"/>
      <c r="AE113" s="1585"/>
      <c r="AF113" s="1586"/>
      <c r="AG113" s="1528" t="s">
        <v>360</v>
      </c>
      <c r="AH113" s="1529"/>
      <c r="AI113" s="1529"/>
      <c r="AJ113" s="1529"/>
      <c r="AK113" s="1529"/>
      <c r="AL113" s="1529"/>
      <c r="AM113" s="1529"/>
      <c r="AN113" s="1529"/>
      <c r="AO113" s="1529"/>
      <c r="AP113" s="1530"/>
      <c r="AQ113" s="1539" t="s">
        <v>791</v>
      </c>
      <c r="AR113" s="1540"/>
      <c r="AS113" s="1540"/>
      <c r="AT113" s="1540"/>
      <c r="AU113" s="1540"/>
      <c r="AV113" s="1540"/>
      <c r="AW113" s="1540"/>
      <c r="AX113" s="1540"/>
      <c r="AY113" s="1540"/>
      <c r="AZ113" s="1540"/>
      <c r="BA113" s="1540"/>
      <c r="BB113" s="1540"/>
      <c r="BC113" s="1540"/>
      <c r="BD113" s="1540"/>
      <c r="BE113" s="1540"/>
      <c r="BF113" s="1540"/>
      <c r="BG113" s="1540"/>
      <c r="BH113" s="1540"/>
      <c r="BI113" s="1541"/>
      <c r="BJ113" s="1534" t="str">
        <f t="shared" si="2"/>
        <v/>
      </c>
      <c r="BK113" s="1535"/>
      <c r="BL113" s="1535"/>
      <c r="BM113" s="1536"/>
    </row>
    <row r="114" spans="1:65" ht="21" customHeight="1">
      <c r="A114" s="1629"/>
      <c r="B114" s="1557"/>
      <c r="C114" s="1558"/>
      <c r="D114" s="1558"/>
      <c r="E114" s="1558"/>
      <c r="F114" s="1558"/>
      <c r="G114" s="1558"/>
      <c r="H114" s="1558"/>
      <c r="I114" s="1559"/>
      <c r="J114" s="1566"/>
      <c r="K114" s="1567"/>
      <c r="L114" s="1567"/>
      <c r="M114" s="1567"/>
      <c r="N114" s="1568"/>
      <c r="O114" s="1557"/>
      <c r="P114" s="1558"/>
      <c r="Q114" s="1558"/>
      <c r="R114" s="1559"/>
      <c r="S114" s="1575"/>
      <c r="T114" s="1576"/>
      <c r="U114" s="1576"/>
      <c r="V114" s="1576"/>
      <c r="W114" s="1576"/>
      <c r="X114" s="1576"/>
      <c r="Y114" s="1577"/>
      <c r="Z114" s="1584"/>
      <c r="AA114" s="1585"/>
      <c r="AB114" s="1585"/>
      <c r="AC114" s="1585"/>
      <c r="AD114" s="1585"/>
      <c r="AE114" s="1585"/>
      <c r="AF114" s="1586"/>
      <c r="AG114" s="1599" t="s">
        <v>404</v>
      </c>
      <c r="AH114" s="1600"/>
      <c r="AI114" s="1600"/>
      <c r="AJ114" s="1600"/>
      <c r="AK114" s="1600"/>
      <c r="AL114" s="1600"/>
      <c r="AM114" s="1600"/>
      <c r="AN114" s="1600"/>
      <c r="AO114" s="1600"/>
      <c r="AP114" s="1601"/>
      <c r="AQ114" s="1539" t="s">
        <v>791</v>
      </c>
      <c r="AR114" s="1540"/>
      <c r="AS114" s="1540"/>
      <c r="AT114" s="1540"/>
      <c r="AU114" s="1540"/>
      <c r="AV114" s="1540"/>
      <c r="AW114" s="1540"/>
      <c r="AX114" s="1540"/>
      <c r="AY114" s="1540"/>
      <c r="AZ114" s="1540"/>
      <c r="BA114" s="1540"/>
      <c r="BB114" s="1540"/>
      <c r="BC114" s="1540"/>
      <c r="BD114" s="1540"/>
      <c r="BE114" s="1540"/>
      <c r="BF114" s="1540"/>
      <c r="BG114" s="1540"/>
      <c r="BH114" s="1540"/>
      <c r="BI114" s="1541"/>
      <c r="BJ114" s="1534" t="str">
        <f t="shared" si="2"/>
        <v/>
      </c>
      <c r="BK114" s="1535"/>
      <c r="BL114" s="1535"/>
      <c r="BM114" s="1536"/>
    </row>
    <row r="115" spans="1:65" ht="21" customHeight="1">
      <c r="A115" s="1629"/>
      <c r="B115" s="1557"/>
      <c r="C115" s="1558"/>
      <c r="D115" s="1558"/>
      <c r="E115" s="1558"/>
      <c r="F115" s="1558"/>
      <c r="G115" s="1558"/>
      <c r="H115" s="1558"/>
      <c r="I115" s="1559"/>
      <c r="J115" s="1566"/>
      <c r="K115" s="1567"/>
      <c r="L115" s="1567"/>
      <c r="M115" s="1567"/>
      <c r="N115" s="1568"/>
      <c r="O115" s="1557"/>
      <c r="P115" s="1558"/>
      <c r="Q115" s="1558"/>
      <c r="R115" s="1559"/>
      <c r="S115" s="1575"/>
      <c r="T115" s="1576"/>
      <c r="U115" s="1576"/>
      <c r="V115" s="1576"/>
      <c r="W115" s="1576"/>
      <c r="X115" s="1576"/>
      <c r="Y115" s="1577"/>
      <c r="Z115" s="1584"/>
      <c r="AA115" s="1585"/>
      <c r="AB115" s="1585"/>
      <c r="AC115" s="1585"/>
      <c r="AD115" s="1585"/>
      <c r="AE115" s="1585"/>
      <c r="AF115" s="1586"/>
      <c r="AG115" s="1528" t="s">
        <v>364</v>
      </c>
      <c r="AH115" s="1529"/>
      <c r="AI115" s="1529"/>
      <c r="AJ115" s="1529"/>
      <c r="AK115" s="1529"/>
      <c r="AL115" s="1529"/>
      <c r="AM115" s="1529"/>
      <c r="AN115" s="1529"/>
      <c r="AO115" s="1529"/>
      <c r="AP115" s="1530"/>
      <c r="AQ115" s="1539" t="s">
        <v>791</v>
      </c>
      <c r="AR115" s="1540"/>
      <c r="AS115" s="1540"/>
      <c r="AT115" s="1540"/>
      <c r="AU115" s="1540"/>
      <c r="AV115" s="1540"/>
      <c r="AW115" s="1540"/>
      <c r="AX115" s="1540"/>
      <c r="AY115" s="1540"/>
      <c r="AZ115" s="1540"/>
      <c r="BA115" s="1540"/>
      <c r="BB115" s="1540"/>
      <c r="BC115" s="1540"/>
      <c r="BD115" s="1540"/>
      <c r="BE115" s="1540"/>
      <c r="BF115" s="1540"/>
      <c r="BG115" s="1540"/>
      <c r="BH115" s="1540"/>
      <c r="BI115" s="1541"/>
      <c r="BJ115" s="1534" t="str">
        <f t="shared" si="2"/>
        <v/>
      </c>
      <c r="BK115" s="1535"/>
      <c r="BL115" s="1535"/>
      <c r="BM115" s="1536"/>
    </row>
    <row r="116" spans="1:65" ht="21" customHeight="1">
      <c r="A116" s="1629"/>
      <c r="B116" s="1557"/>
      <c r="C116" s="1558"/>
      <c r="D116" s="1558"/>
      <c r="E116" s="1558"/>
      <c r="F116" s="1558"/>
      <c r="G116" s="1558"/>
      <c r="H116" s="1558"/>
      <c r="I116" s="1559"/>
      <c r="J116" s="1566"/>
      <c r="K116" s="1567"/>
      <c r="L116" s="1567"/>
      <c r="M116" s="1567"/>
      <c r="N116" s="1568"/>
      <c r="O116" s="1557"/>
      <c r="P116" s="1558"/>
      <c r="Q116" s="1558"/>
      <c r="R116" s="1559"/>
      <c r="S116" s="1575"/>
      <c r="T116" s="1576"/>
      <c r="U116" s="1576"/>
      <c r="V116" s="1576"/>
      <c r="W116" s="1576"/>
      <c r="X116" s="1576"/>
      <c r="Y116" s="1577"/>
      <c r="Z116" s="1584"/>
      <c r="AA116" s="1585"/>
      <c r="AB116" s="1585"/>
      <c r="AC116" s="1585"/>
      <c r="AD116" s="1585"/>
      <c r="AE116" s="1585"/>
      <c r="AF116" s="1586"/>
      <c r="AG116" s="1528" t="s">
        <v>405</v>
      </c>
      <c r="AH116" s="1529"/>
      <c r="AI116" s="1529"/>
      <c r="AJ116" s="1529"/>
      <c r="AK116" s="1529"/>
      <c r="AL116" s="1529"/>
      <c r="AM116" s="1529"/>
      <c r="AN116" s="1529"/>
      <c r="AO116" s="1529"/>
      <c r="AP116" s="1530"/>
      <c r="AQ116" s="1539" t="s">
        <v>791</v>
      </c>
      <c r="AR116" s="1540"/>
      <c r="AS116" s="1540"/>
      <c r="AT116" s="1540"/>
      <c r="AU116" s="1540"/>
      <c r="AV116" s="1540"/>
      <c r="AW116" s="1540"/>
      <c r="AX116" s="1540"/>
      <c r="AY116" s="1540"/>
      <c r="AZ116" s="1540"/>
      <c r="BA116" s="1540"/>
      <c r="BB116" s="1540"/>
      <c r="BC116" s="1540"/>
      <c r="BD116" s="1540"/>
      <c r="BE116" s="1540"/>
      <c r="BF116" s="1540"/>
      <c r="BG116" s="1540"/>
      <c r="BH116" s="1540"/>
      <c r="BI116" s="1541"/>
      <c r="BJ116" s="1534" t="str">
        <f t="shared" si="2"/>
        <v/>
      </c>
      <c r="BK116" s="1535"/>
      <c r="BL116" s="1535"/>
      <c r="BM116" s="1536"/>
    </row>
    <row r="117" spans="1:65" ht="21" customHeight="1">
      <c r="A117" s="1629"/>
      <c r="B117" s="1557"/>
      <c r="C117" s="1558"/>
      <c r="D117" s="1558"/>
      <c r="E117" s="1558"/>
      <c r="F117" s="1558"/>
      <c r="G117" s="1558"/>
      <c r="H117" s="1558"/>
      <c r="I117" s="1559"/>
      <c r="J117" s="1566"/>
      <c r="K117" s="1567"/>
      <c r="L117" s="1567"/>
      <c r="M117" s="1567"/>
      <c r="N117" s="1568"/>
      <c r="O117" s="1557"/>
      <c r="P117" s="1558"/>
      <c r="Q117" s="1558"/>
      <c r="R117" s="1559"/>
      <c r="S117" s="1575"/>
      <c r="T117" s="1576"/>
      <c r="U117" s="1576"/>
      <c r="V117" s="1576"/>
      <c r="W117" s="1576"/>
      <c r="X117" s="1576"/>
      <c r="Y117" s="1577"/>
      <c r="Z117" s="1584"/>
      <c r="AA117" s="1585"/>
      <c r="AB117" s="1585"/>
      <c r="AC117" s="1585"/>
      <c r="AD117" s="1585"/>
      <c r="AE117" s="1585"/>
      <c r="AF117" s="1586"/>
      <c r="AG117" s="1528" t="s">
        <v>367</v>
      </c>
      <c r="AH117" s="1529"/>
      <c r="AI117" s="1529"/>
      <c r="AJ117" s="1529"/>
      <c r="AK117" s="1529"/>
      <c r="AL117" s="1529"/>
      <c r="AM117" s="1529"/>
      <c r="AN117" s="1529"/>
      <c r="AO117" s="1529"/>
      <c r="AP117" s="1530"/>
      <c r="AQ117" s="1539" t="s">
        <v>791</v>
      </c>
      <c r="AR117" s="1540"/>
      <c r="AS117" s="1540"/>
      <c r="AT117" s="1540"/>
      <c r="AU117" s="1540"/>
      <c r="AV117" s="1540"/>
      <c r="AW117" s="1540"/>
      <c r="AX117" s="1540"/>
      <c r="AY117" s="1540"/>
      <c r="AZ117" s="1540"/>
      <c r="BA117" s="1540"/>
      <c r="BB117" s="1540"/>
      <c r="BC117" s="1540"/>
      <c r="BD117" s="1540"/>
      <c r="BE117" s="1540"/>
      <c r="BF117" s="1540"/>
      <c r="BG117" s="1540"/>
      <c r="BH117" s="1540"/>
      <c r="BI117" s="1541"/>
      <c r="BJ117" s="1534" t="str">
        <f t="shared" si="2"/>
        <v/>
      </c>
      <c r="BK117" s="1535"/>
      <c r="BL117" s="1535"/>
      <c r="BM117" s="1536"/>
    </row>
    <row r="118" spans="1:65" ht="21" customHeight="1">
      <c r="A118" s="1629"/>
      <c r="B118" s="1557"/>
      <c r="C118" s="1558"/>
      <c r="D118" s="1558"/>
      <c r="E118" s="1558"/>
      <c r="F118" s="1558"/>
      <c r="G118" s="1558"/>
      <c r="H118" s="1558"/>
      <c r="I118" s="1559"/>
      <c r="J118" s="1566"/>
      <c r="K118" s="1567"/>
      <c r="L118" s="1567"/>
      <c r="M118" s="1567"/>
      <c r="N118" s="1568"/>
      <c r="O118" s="1557"/>
      <c r="P118" s="1558"/>
      <c r="Q118" s="1558"/>
      <c r="R118" s="1559"/>
      <c r="S118" s="1575"/>
      <c r="T118" s="1576"/>
      <c r="U118" s="1576"/>
      <c r="V118" s="1576"/>
      <c r="W118" s="1576"/>
      <c r="X118" s="1576"/>
      <c r="Y118" s="1577"/>
      <c r="Z118" s="1584"/>
      <c r="AA118" s="1585"/>
      <c r="AB118" s="1585"/>
      <c r="AC118" s="1585"/>
      <c r="AD118" s="1585"/>
      <c r="AE118" s="1585"/>
      <c r="AF118" s="1586"/>
      <c r="AG118" s="1528" t="s">
        <v>368</v>
      </c>
      <c r="AH118" s="1529"/>
      <c r="AI118" s="1529"/>
      <c r="AJ118" s="1529"/>
      <c r="AK118" s="1529"/>
      <c r="AL118" s="1529"/>
      <c r="AM118" s="1529"/>
      <c r="AN118" s="1529"/>
      <c r="AO118" s="1529"/>
      <c r="AP118" s="1530"/>
      <c r="AQ118" s="1539" t="s">
        <v>791</v>
      </c>
      <c r="AR118" s="1540"/>
      <c r="AS118" s="1540"/>
      <c r="AT118" s="1540"/>
      <c r="AU118" s="1540"/>
      <c r="AV118" s="1540"/>
      <c r="AW118" s="1540"/>
      <c r="AX118" s="1540"/>
      <c r="AY118" s="1540"/>
      <c r="AZ118" s="1540"/>
      <c r="BA118" s="1540"/>
      <c r="BB118" s="1540"/>
      <c r="BC118" s="1540"/>
      <c r="BD118" s="1540"/>
      <c r="BE118" s="1540"/>
      <c r="BF118" s="1540"/>
      <c r="BG118" s="1540"/>
      <c r="BH118" s="1540"/>
      <c r="BI118" s="1541"/>
      <c r="BJ118" s="1534" t="str">
        <f t="shared" si="2"/>
        <v/>
      </c>
      <c r="BK118" s="1535"/>
      <c r="BL118" s="1535"/>
      <c r="BM118" s="1536"/>
    </row>
    <row r="119" spans="1:65" ht="21" customHeight="1">
      <c r="A119" s="1629"/>
      <c r="B119" s="1557"/>
      <c r="C119" s="1558"/>
      <c r="D119" s="1558"/>
      <c r="E119" s="1558"/>
      <c r="F119" s="1558"/>
      <c r="G119" s="1558"/>
      <c r="H119" s="1558"/>
      <c r="I119" s="1559"/>
      <c r="J119" s="1566"/>
      <c r="K119" s="1567"/>
      <c r="L119" s="1567"/>
      <c r="M119" s="1567"/>
      <c r="N119" s="1568"/>
      <c r="O119" s="1557"/>
      <c r="P119" s="1558"/>
      <c r="Q119" s="1558"/>
      <c r="R119" s="1559"/>
      <c r="S119" s="1575"/>
      <c r="T119" s="1576"/>
      <c r="U119" s="1576"/>
      <c r="V119" s="1576"/>
      <c r="W119" s="1576"/>
      <c r="X119" s="1576"/>
      <c r="Y119" s="1577"/>
      <c r="Z119" s="1584"/>
      <c r="AA119" s="1585"/>
      <c r="AB119" s="1585"/>
      <c r="AC119" s="1585"/>
      <c r="AD119" s="1585"/>
      <c r="AE119" s="1585"/>
      <c r="AF119" s="1586"/>
      <c r="AG119" s="1528" t="s">
        <v>369</v>
      </c>
      <c r="AH119" s="1529"/>
      <c r="AI119" s="1529"/>
      <c r="AJ119" s="1529"/>
      <c r="AK119" s="1529"/>
      <c r="AL119" s="1529"/>
      <c r="AM119" s="1529"/>
      <c r="AN119" s="1529"/>
      <c r="AO119" s="1529"/>
      <c r="AP119" s="1530"/>
      <c r="AQ119" s="1539" t="s">
        <v>791</v>
      </c>
      <c r="AR119" s="1540"/>
      <c r="AS119" s="1540"/>
      <c r="AT119" s="1540"/>
      <c r="AU119" s="1540"/>
      <c r="AV119" s="1540"/>
      <c r="AW119" s="1540"/>
      <c r="AX119" s="1540"/>
      <c r="AY119" s="1540"/>
      <c r="AZ119" s="1540"/>
      <c r="BA119" s="1540"/>
      <c r="BB119" s="1540"/>
      <c r="BC119" s="1540"/>
      <c r="BD119" s="1540"/>
      <c r="BE119" s="1540"/>
      <c r="BF119" s="1540"/>
      <c r="BG119" s="1540"/>
      <c r="BH119" s="1540"/>
      <c r="BI119" s="1541"/>
      <c r="BJ119" s="1534" t="str">
        <f t="shared" si="2"/>
        <v/>
      </c>
      <c r="BK119" s="1535"/>
      <c r="BL119" s="1535"/>
      <c r="BM119" s="1536"/>
    </row>
    <row r="120" spans="1:65" ht="21" customHeight="1">
      <c r="A120" s="1629"/>
      <c r="B120" s="1557"/>
      <c r="C120" s="1558"/>
      <c r="D120" s="1558"/>
      <c r="E120" s="1558"/>
      <c r="F120" s="1558"/>
      <c r="G120" s="1558"/>
      <c r="H120" s="1558"/>
      <c r="I120" s="1559"/>
      <c r="J120" s="1566"/>
      <c r="K120" s="1567"/>
      <c r="L120" s="1567"/>
      <c r="M120" s="1567"/>
      <c r="N120" s="1568"/>
      <c r="O120" s="1557"/>
      <c r="P120" s="1558"/>
      <c r="Q120" s="1558"/>
      <c r="R120" s="1559"/>
      <c r="S120" s="1575"/>
      <c r="T120" s="1576"/>
      <c r="U120" s="1576"/>
      <c r="V120" s="1576"/>
      <c r="W120" s="1576"/>
      <c r="X120" s="1576"/>
      <c r="Y120" s="1577"/>
      <c r="Z120" s="1584"/>
      <c r="AA120" s="1585"/>
      <c r="AB120" s="1585"/>
      <c r="AC120" s="1585"/>
      <c r="AD120" s="1585"/>
      <c r="AE120" s="1585"/>
      <c r="AF120" s="1586"/>
      <c r="AG120" s="1528" t="s">
        <v>406</v>
      </c>
      <c r="AH120" s="1529"/>
      <c r="AI120" s="1529"/>
      <c r="AJ120" s="1529"/>
      <c r="AK120" s="1529"/>
      <c r="AL120" s="1529"/>
      <c r="AM120" s="1529"/>
      <c r="AN120" s="1529"/>
      <c r="AO120" s="1529"/>
      <c r="AP120" s="1530"/>
      <c r="AQ120" s="1539" t="s">
        <v>791</v>
      </c>
      <c r="AR120" s="1540"/>
      <c r="AS120" s="1540"/>
      <c r="AT120" s="1540"/>
      <c r="AU120" s="1540"/>
      <c r="AV120" s="1540"/>
      <c r="AW120" s="1540"/>
      <c r="AX120" s="1540"/>
      <c r="AY120" s="1540"/>
      <c r="AZ120" s="1540"/>
      <c r="BA120" s="1540"/>
      <c r="BB120" s="1540"/>
      <c r="BC120" s="1540"/>
      <c r="BD120" s="1540"/>
      <c r="BE120" s="1540"/>
      <c r="BF120" s="1540"/>
      <c r="BG120" s="1540"/>
      <c r="BH120" s="1540"/>
      <c r="BI120" s="1541"/>
      <c r="BJ120" s="1534" t="str">
        <f t="shared" si="2"/>
        <v/>
      </c>
      <c r="BK120" s="1535"/>
      <c r="BL120" s="1535"/>
      <c r="BM120" s="1536"/>
    </row>
    <row r="121" spans="1:65" ht="21" customHeight="1">
      <c r="A121" s="1629"/>
      <c r="B121" s="1557"/>
      <c r="C121" s="1558"/>
      <c r="D121" s="1558"/>
      <c r="E121" s="1558"/>
      <c r="F121" s="1558"/>
      <c r="G121" s="1558"/>
      <c r="H121" s="1558"/>
      <c r="I121" s="1559"/>
      <c r="J121" s="1566"/>
      <c r="K121" s="1567"/>
      <c r="L121" s="1567"/>
      <c r="M121" s="1567"/>
      <c r="N121" s="1568"/>
      <c r="O121" s="1557"/>
      <c r="P121" s="1558"/>
      <c r="Q121" s="1558"/>
      <c r="R121" s="1559"/>
      <c r="S121" s="1575"/>
      <c r="T121" s="1576"/>
      <c r="U121" s="1576"/>
      <c r="V121" s="1576"/>
      <c r="W121" s="1576"/>
      <c r="X121" s="1576"/>
      <c r="Y121" s="1577"/>
      <c r="Z121" s="1584"/>
      <c r="AA121" s="1585"/>
      <c r="AB121" s="1585"/>
      <c r="AC121" s="1585"/>
      <c r="AD121" s="1585"/>
      <c r="AE121" s="1585"/>
      <c r="AF121" s="1586"/>
      <c r="AG121" s="1528" t="s">
        <v>371</v>
      </c>
      <c r="AH121" s="1529"/>
      <c r="AI121" s="1529"/>
      <c r="AJ121" s="1529"/>
      <c r="AK121" s="1529"/>
      <c r="AL121" s="1529"/>
      <c r="AM121" s="1529"/>
      <c r="AN121" s="1529"/>
      <c r="AO121" s="1529"/>
      <c r="AP121" s="1530"/>
      <c r="AQ121" s="1551" t="s">
        <v>791</v>
      </c>
      <c r="AR121" s="1532"/>
      <c r="AS121" s="1532"/>
      <c r="AT121" s="1532"/>
      <c r="AU121" s="1532"/>
      <c r="AV121" s="1532"/>
      <c r="AW121" s="1532"/>
      <c r="AX121" s="1532"/>
      <c r="AY121" s="1532"/>
      <c r="AZ121" s="1532"/>
      <c r="BA121" s="1532"/>
      <c r="BB121" s="1532"/>
      <c r="BC121" s="1532"/>
      <c r="BD121" s="1532"/>
      <c r="BE121" s="1532"/>
      <c r="BF121" s="1532"/>
      <c r="BG121" s="1532"/>
      <c r="BH121" s="1532"/>
      <c r="BI121" s="1533"/>
      <c r="BJ121" s="1534" t="str">
        <f t="shared" ref="BJ121:BJ140" si="3">IF(AQ121="選択下さい。","",$BJ$6)</f>
        <v/>
      </c>
      <c r="BK121" s="1535"/>
      <c r="BL121" s="1535"/>
      <c r="BM121" s="1536"/>
    </row>
    <row r="122" spans="1:65" ht="21" customHeight="1">
      <c r="A122" s="1629"/>
      <c r="B122" s="1557"/>
      <c r="C122" s="1558"/>
      <c r="D122" s="1558"/>
      <c r="E122" s="1558"/>
      <c r="F122" s="1558"/>
      <c r="G122" s="1558"/>
      <c r="H122" s="1558"/>
      <c r="I122" s="1559"/>
      <c r="J122" s="1566"/>
      <c r="K122" s="1567"/>
      <c r="L122" s="1567"/>
      <c r="M122" s="1567"/>
      <c r="N122" s="1568"/>
      <c r="O122" s="1557"/>
      <c r="P122" s="1558"/>
      <c r="Q122" s="1558"/>
      <c r="R122" s="1559"/>
      <c r="S122" s="1575"/>
      <c r="T122" s="1576"/>
      <c r="U122" s="1576"/>
      <c r="V122" s="1576"/>
      <c r="W122" s="1576"/>
      <c r="X122" s="1576"/>
      <c r="Y122" s="1577"/>
      <c r="Z122" s="1584"/>
      <c r="AA122" s="1585"/>
      <c r="AB122" s="1585"/>
      <c r="AC122" s="1585"/>
      <c r="AD122" s="1585"/>
      <c r="AE122" s="1585"/>
      <c r="AF122" s="1586"/>
      <c r="AG122" s="1528" t="s">
        <v>372</v>
      </c>
      <c r="AH122" s="1529"/>
      <c r="AI122" s="1529"/>
      <c r="AJ122" s="1529"/>
      <c r="AK122" s="1529"/>
      <c r="AL122" s="1529"/>
      <c r="AM122" s="1529"/>
      <c r="AN122" s="1529"/>
      <c r="AO122" s="1529"/>
      <c r="AP122" s="1530"/>
      <c r="AQ122" s="1531" t="s">
        <v>791</v>
      </c>
      <c r="AR122" s="1532"/>
      <c r="AS122" s="1532"/>
      <c r="AT122" s="1532"/>
      <c r="AU122" s="1532"/>
      <c r="AV122" s="1532"/>
      <c r="AW122" s="1532"/>
      <c r="AX122" s="1532"/>
      <c r="AY122" s="1532"/>
      <c r="AZ122" s="1532"/>
      <c r="BA122" s="1532"/>
      <c r="BB122" s="1532"/>
      <c r="BC122" s="1532"/>
      <c r="BD122" s="1532"/>
      <c r="BE122" s="1532"/>
      <c r="BF122" s="1532"/>
      <c r="BG122" s="1532"/>
      <c r="BH122" s="1532"/>
      <c r="BI122" s="1533"/>
      <c r="BJ122" s="1534" t="str">
        <f t="shared" si="3"/>
        <v/>
      </c>
      <c r="BK122" s="1535"/>
      <c r="BL122" s="1535"/>
      <c r="BM122" s="1536"/>
    </row>
    <row r="123" spans="1:65" ht="21" customHeight="1">
      <c r="A123" s="1629"/>
      <c r="B123" s="1557"/>
      <c r="C123" s="1558"/>
      <c r="D123" s="1558"/>
      <c r="E123" s="1558"/>
      <c r="F123" s="1558"/>
      <c r="G123" s="1558"/>
      <c r="H123" s="1558"/>
      <c r="I123" s="1559"/>
      <c r="J123" s="1566"/>
      <c r="K123" s="1567"/>
      <c r="L123" s="1567"/>
      <c r="M123" s="1567"/>
      <c r="N123" s="1568"/>
      <c r="O123" s="1557"/>
      <c r="P123" s="1558"/>
      <c r="Q123" s="1558"/>
      <c r="R123" s="1559"/>
      <c r="S123" s="1575"/>
      <c r="T123" s="1576"/>
      <c r="U123" s="1576"/>
      <c r="V123" s="1576"/>
      <c r="W123" s="1576"/>
      <c r="X123" s="1576"/>
      <c r="Y123" s="1577"/>
      <c r="Z123" s="1584"/>
      <c r="AA123" s="1585"/>
      <c r="AB123" s="1585"/>
      <c r="AC123" s="1585"/>
      <c r="AD123" s="1585"/>
      <c r="AE123" s="1585"/>
      <c r="AF123" s="1586"/>
      <c r="AG123" s="1528" t="s">
        <v>374</v>
      </c>
      <c r="AH123" s="1529"/>
      <c r="AI123" s="1529"/>
      <c r="AJ123" s="1529"/>
      <c r="AK123" s="1529"/>
      <c r="AL123" s="1529"/>
      <c r="AM123" s="1529"/>
      <c r="AN123" s="1529"/>
      <c r="AO123" s="1529"/>
      <c r="AP123" s="1530"/>
      <c r="AQ123" s="1531" t="s">
        <v>791</v>
      </c>
      <c r="AR123" s="1532"/>
      <c r="AS123" s="1532"/>
      <c r="AT123" s="1532"/>
      <c r="AU123" s="1532"/>
      <c r="AV123" s="1532"/>
      <c r="AW123" s="1532"/>
      <c r="AX123" s="1532"/>
      <c r="AY123" s="1532"/>
      <c r="AZ123" s="1532"/>
      <c r="BA123" s="1532"/>
      <c r="BB123" s="1532"/>
      <c r="BC123" s="1532"/>
      <c r="BD123" s="1532"/>
      <c r="BE123" s="1532"/>
      <c r="BF123" s="1532"/>
      <c r="BG123" s="1532"/>
      <c r="BH123" s="1532"/>
      <c r="BI123" s="1533"/>
      <c r="BJ123" s="1534" t="str">
        <f t="shared" si="3"/>
        <v/>
      </c>
      <c r="BK123" s="1535"/>
      <c r="BL123" s="1535"/>
      <c r="BM123" s="1536"/>
    </row>
    <row r="124" spans="1:65" ht="21" customHeight="1">
      <c r="A124" s="1629"/>
      <c r="B124" s="1557"/>
      <c r="C124" s="1558"/>
      <c r="D124" s="1558"/>
      <c r="E124" s="1558"/>
      <c r="F124" s="1558"/>
      <c r="G124" s="1558"/>
      <c r="H124" s="1558"/>
      <c r="I124" s="1559"/>
      <c r="J124" s="1566"/>
      <c r="K124" s="1567"/>
      <c r="L124" s="1567"/>
      <c r="M124" s="1567"/>
      <c r="N124" s="1568"/>
      <c r="O124" s="1557"/>
      <c r="P124" s="1558"/>
      <c r="Q124" s="1558"/>
      <c r="R124" s="1559"/>
      <c r="S124" s="1575"/>
      <c r="T124" s="1576"/>
      <c r="U124" s="1576"/>
      <c r="V124" s="1576"/>
      <c r="W124" s="1576"/>
      <c r="X124" s="1576"/>
      <c r="Y124" s="1577"/>
      <c r="Z124" s="1584"/>
      <c r="AA124" s="1585"/>
      <c r="AB124" s="1585"/>
      <c r="AC124" s="1585"/>
      <c r="AD124" s="1585"/>
      <c r="AE124" s="1585"/>
      <c r="AF124" s="1586"/>
      <c r="AG124" s="1528" t="s">
        <v>379</v>
      </c>
      <c r="AH124" s="1529"/>
      <c r="AI124" s="1529"/>
      <c r="AJ124" s="1529"/>
      <c r="AK124" s="1529"/>
      <c r="AL124" s="1529"/>
      <c r="AM124" s="1529"/>
      <c r="AN124" s="1529"/>
      <c r="AO124" s="1529"/>
      <c r="AP124" s="1530"/>
      <c r="AQ124" s="1531" t="s">
        <v>791</v>
      </c>
      <c r="AR124" s="1532"/>
      <c r="AS124" s="1532"/>
      <c r="AT124" s="1532"/>
      <c r="AU124" s="1532"/>
      <c r="AV124" s="1532"/>
      <c r="AW124" s="1532"/>
      <c r="AX124" s="1532"/>
      <c r="AY124" s="1532"/>
      <c r="AZ124" s="1532"/>
      <c r="BA124" s="1532"/>
      <c r="BB124" s="1532"/>
      <c r="BC124" s="1532"/>
      <c r="BD124" s="1532"/>
      <c r="BE124" s="1532"/>
      <c r="BF124" s="1532"/>
      <c r="BG124" s="1532"/>
      <c r="BH124" s="1532"/>
      <c r="BI124" s="1533"/>
      <c r="BJ124" s="1534" t="str">
        <f t="shared" si="3"/>
        <v/>
      </c>
      <c r="BK124" s="1535"/>
      <c r="BL124" s="1535"/>
      <c r="BM124" s="1536"/>
    </row>
    <row r="125" spans="1:65" ht="21" customHeight="1">
      <c r="A125" s="1629"/>
      <c r="B125" s="1557"/>
      <c r="C125" s="1558"/>
      <c r="D125" s="1558"/>
      <c r="E125" s="1558"/>
      <c r="F125" s="1558"/>
      <c r="G125" s="1558"/>
      <c r="H125" s="1558"/>
      <c r="I125" s="1559"/>
      <c r="J125" s="1566"/>
      <c r="K125" s="1567"/>
      <c r="L125" s="1567"/>
      <c r="M125" s="1567"/>
      <c r="N125" s="1568"/>
      <c r="O125" s="1557"/>
      <c r="P125" s="1558"/>
      <c r="Q125" s="1558"/>
      <c r="R125" s="1559"/>
      <c r="S125" s="1575"/>
      <c r="T125" s="1576"/>
      <c r="U125" s="1576"/>
      <c r="V125" s="1576"/>
      <c r="W125" s="1576"/>
      <c r="X125" s="1576"/>
      <c r="Y125" s="1577"/>
      <c r="Z125" s="1584"/>
      <c r="AA125" s="1585"/>
      <c r="AB125" s="1585"/>
      <c r="AC125" s="1585"/>
      <c r="AD125" s="1585"/>
      <c r="AE125" s="1585"/>
      <c r="AF125" s="1586"/>
      <c r="AG125" s="1528" t="s">
        <v>381</v>
      </c>
      <c r="AH125" s="1529"/>
      <c r="AI125" s="1529"/>
      <c r="AJ125" s="1529"/>
      <c r="AK125" s="1529"/>
      <c r="AL125" s="1529"/>
      <c r="AM125" s="1529"/>
      <c r="AN125" s="1529"/>
      <c r="AO125" s="1529"/>
      <c r="AP125" s="1530"/>
      <c r="AQ125" s="1539" t="s">
        <v>791</v>
      </c>
      <c r="AR125" s="1540"/>
      <c r="AS125" s="1540"/>
      <c r="AT125" s="1540"/>
      <c r="AU125" s="1540"/>
      <c r="AV125" s="1540"/>
      <c r="AW125" s="1540"/>
      <c r="AX125" s="1540"/>
      <c r="AY125" s="1540"/>
      <c r="AZ125" s="1540"/>
      <c r="BA125" s="1540"/>
      <c r="BB125" s="1540"/>
      <c r="BC125" s="1540"/>
      <c r="BD125" s="1540"/>
      <c r="BE125" s="1540"/>
      <c r="BF125" s="1540"/>
      <c r="BG125" s="1540"/>
      <c r="BH125" s="1540"/>
      <c r="BI125" s="1541"/>
      <c r="BJ125" s="1534" t="str">
        <f t="shared" si="3"/>
        <v/>
      </c>
      <c r="BK125" s="1535"/>
      <c r="BL125" s="1535"/>
      <c r="BM125" s="1536"/>
    </row>
    <row r="126" spans="1:65" ht="21" customHeight="1">
      <c r="A126" s="1629"/>
      <c r="B126" s="1557"/>
      <c r="C126" s="1558"/>
      <c r="D126" s="1558"/>
      <c r="E126" s="1558"/>
      <c r="F126" s="1558"/>
      <c r="G126" s="1558"/>
      <c r="H126" s="1558"/>
      <c r="I126" s="1559"/>
      <c r="J126" s="1566"/>
      <c r="K126" s="1567"/>
      <c r="L126" s="1567"/>
      <c r="M126" s="1567"/>
      <c r="N126" s="1568"/>
      <c r="O126" s="1557"/>
      <c r="P126" s="1558"/>
      <c r="Q126" s="1558"/>
      <c r="R126" s="1559"/>
      <c r="S126" s="1575"/>
      <c r="T126" s="1576"/>
      <c r="U126" s="1576"/>
      <c r="V126" s="1576"/>
      <c r="W126" s="1576"/>
      <c r="X126" s="1576"/>
      <c r="Y126" s="1577"/>
      <c r="Z126" s="1584"/>
      <c r="AA126" s="1585"/>
      <c r="AB126" s="1585"/>
      <c r="AC126" s="1585"/>
      <c r="AD126" s="1585"/>
      <c r="AE126" s="1585"/>
      <c r="AF126" s="1586"/>
      <c r="AG126" s="1528" t="s">
        <v>382</v>
      </c>
      <c r="AH126" s="1529"/>
      <c r="AI126" s="1529"/>
      <c r="AJ126" s="1529"/>
      <c r="AK126" s="1529"/>
      <c r="AL126" s="1529"/>
      <c r="AM126" s="1529"/>
      <c r="AN126" s="1529"/>
      <c r="AO126" s="1529"/>
      <c r="AP126" s="1530"/>
      <c r="AQ126" s="1539" t="s">
        <v>791</v>
      </c>
      <c r="AR126" s="1540"/>
      <c r="AS126" s="1540"/>
      <c r="AT126" s="1540"/>
      <c r="AU126" s="1540"/>
      <c r="AV126" s="1540"/>
      <c r="AW126" s="1540"/>
      <c r="AX126" s="1540"/>
      <c r="AY126" s="1540"/>
      <c r="AZ126" s="1540"/>
      <c r="BA126" s="1540"/>
      <c r="BB126" s="1540"/>
      <c r="BC126" s="1540"/>
      <c r="BD126" s="1540"/>
      <c r="BE126" s="1540"/>
      <c r="BF126" s="1540"/>
      <c r="BG126" s="1540"/>
      <c r="BH126" s="1540"/>
      <c r="BI126" s="1541"/>
      <c r="BJ126" s="1534" t="str">
        <f t="shared" si="3"/>
        <v/>
      </c>
      <c r="BK126" s="1535"/>
      <c r="BL126" s="1535"/>
      <c r="BM126" s="1536"/>
    </row>
    <row r="127" spans="1:65" ht="21" customHeight="1">
      <c r="A127" s="1629"/>
      <c r="B127" s="1557"/>
      <c r="C127" s="1558"/>
      <c r="D127" s="1558"/>
      <c r="E127" s="1558"/>
      <c r="F127" s="1558"/>
      <c r="G127" s="1558"/>
      <c r="H127" s="1558"/>
      <c r="I127" s="1559"/>
      <c r="J127" s="1566"/>
      <c r="K127" s="1567"/>
      <c r="L127" s="1567"/>
      <c r="M127" s="1567"/>
      <c r="N127" s="1568"/>
      <c r="O127" s="1557"/>
      <c r="P127" s="1558"/>
      <c r="Q127" s="1558"/>
      <c r="R127" s="1559"/>
      <c r="S127" s="1575"/>
      <c r="T127" s="1576"/>
      <c r="U127" s="1576"/>
      <c r="V127" s="1576"/>
      <c r="W127" s="1576"/>
      <c r="X127" s="1576"/>
      <c r="Y127" s="1577"/>
      <c r="Z127" s="1584"/>
      <c r="AA127" s="1585"/>
      <c r="AB127" s="1585"/>
      <c r="AC127" s="1585"/>
      <c r="AD127" s="1585"/>
      <c r="AE127" s="1585"/>
      <c r="AF127" s="1586"/>
      <c r="AG127" s="1528" t="s">
        <v>383</v>
      </c>
      <c r="AH127" s="1529"/>
      <c r="AI127" s="1529"/>
      <c r="AJ127" s="1529"/>
      <c r="AK127" s="1529"/>
      <c r="AL127" s="1529"/>
      <c r="AM127" s="1529"/>
      <c r="AN127" s="1529"/>
      <c r="AO127" s="1529"/>
      <c r="AP127" s="1530"/>
      <c r="AQ127" s="1539" t="s">
        <v>791</v>
      </c>
      <c r="AR127" s="1540"/>
      <c r="AS127" s="1540"/>
      <c r="AT127" s="1540"/>
      <c r="AU127" s="1540"/>
      <c r="AV127" s="1540"/>
      <c r="AW127" s="1540"/>
      <c r="AX127" s="1540"/>
      <c r="AY127" s="1540"/>
      <c r="AZ127" s="1540"/>
      <c r="BA127" s="1540"/>
      <c r="BB127" s="1540"/>
      <c r="BC127" s="1540"/>
      <c r="BD127" s="1540"/>
      <c r="BE127" s="1540"/>
      <c r="BF127" s="1540"/>
      <c r="BG127" s="1540"/>
      <c r="BH127" s="1540"/>
      <c r="BI127" s="1541"/>
      <c r="BJ127" s="1534" t="str">
        <f t="shared" si="3"/>
        <v/>
      </c>
      <c r="BK127" s="1535"/>
      <c r="BL127" s="1535"/>
      <c r="BM127" s="1536"/>
    </row>
    <row r="128" spans="1:65" ht="21" customHeight="1">
      <c r="A128" s="1629"/>
      <c r="B128" s="1557"/>
      <c r="C128" s="1558"/>
      <c r="D128" s="1558"/>
      <c r="E128" s="1558"/>
      <c r="F128" s="1558"/>
      <c r="G128" s="1558"/>
      <c r="H128" s="1558"/>
      <c r="I128" s="1559"/>
      <c r="J128" s="1566"/>
      <c r="K128" s="1567"/>
      <c r="L128" s="1567"/>
      <c r="M128" s="1567"/>
      <c r="N128" s="1568"/>
      <c r="O128" s="1557"/>
      <c r="P128" s="1558"/>
      <c r="Q128" s="1558"/>
      <c r="R128" s="1559"/>
      <c r="S128" s="1575"/>
      <c r="T128" s="1576"/>
      <c r="U128" s="1576"/>
      <c r="V128" s="1576"/>
      <c r="W128" s="1576"/>
      <c r="X128" s="1576"/>
      <c r="Y128" s="1577"/>
      <c r="Z128" s="1584"/>
      <c r="AA128" s="1585"/>
      <c r="AB128" s="1585"/>
      <c r="AC128" s="1585"/>
      <c r="AD128" s="1585"/>
      <c r="AE128" s="1585"/>
      <c r="AF128" s="1586"/>
      <c r="AG128" s="1528" t="s">
        <v>384</v>
      </c>
      <c r="AH128" s="1529"/>
      <c r="AI128" s="1529"/>
      <c r="AJ128" s="1529"/>
      <c r="AK128" s="1529"/>
      <c r="AL128" s="1529"/>
      <c r="AM128" s="1529"/>
      <c r="AN128" s="1529"/>
      <c r="AO128" s="1529"/>
      <c r="AP128" s="1530"/>
      <c r="AQ128" s="1539" t="s">
        <v>791</v>
      </c>
      <c r="AR128" s="1540"/>
      <c r="AS128" s="1540"/>
      <c r="AT128" s="1540"/>
      <c r="AU128" s="1540"/>
      <c r="AV128" s="1540"/>
      <c r="AW128" s="1540"/>
      <c r="AX128" s="1540"/>
      <c r="AY128" s="1540"/>
      <c r="AZ128" s="1540"/>
      <c r="BA128" s="1540"/>
      <c r="BB128" s="1540"/>
      <c r="BC128" s="1540"/>
      <c r="BD128" s="1540"/>
      <c r="BE128" s="1540"/>
      <c r="BF128" s="1540"/>
      <c r="BG128" s="1540"/>
      <c r="BH128" s="1540"/>
      <c r="BI128" s="1541"/>
      <c r="BJ128" s="1534" t="str">
        <f t="shared" si="3"/>
        <v/>
      </c>
      <c r="BK128" s="1535"/>
      <c r="BL128" s="1535"/>
      <c r="BM128" s="1536"/>
    </row>
    <row r="129" spans="1:65" ht="21" customHeight="1">
      <c r="A129" s="1629"/>
      <c r="B129" s="1557"/>
      <c r="C129" s="1558"/>
      <c r="D129" s="1558"/>
      <c r="E129" s="1558"/>
      <c r="F129" s="1558"/>
      <c r="G129" s="1558"/>
      <c r="H129" s="1558"/>
      <c r="I129" s="1559"/>
      <c r="J129" s="1566"/>
      <c r="K129" s="1567"/>
      <c r="L129" s="1567"/>
      <c r="M129" s="1567"/>
      <c r="N129" s="1568"/>
      <c r="O129" s="1557"/>
      <c r="P129" s="1558"/>
      <c r="Q129" s="1558"/>
      <c r="R129" s="1559"/>
      <c r="S129" s="1575"/>
      <c r="T129" s="1576"/>
      <c r="U129" s="1576"/>
      <c r="V129" s="1576"/>
      <c r="W129" s="1576"/>
      <c r="X129" s="1576"/>
      <c r="Y129" s="1577"/>
      <c r="Z129" s="1584"/>
      <c r="AA129" s="1585"/>
      <c r="AB129" s="1585"/>
      <c r="AC129" s="1585"/>
      <c r="AD129" s="1585"/>
      <c r="AE129" s="1585"/>
      <c r="AF129" s="1586"/>
      <c r="AG129" s="1528" t="s">
        <v>386</v>
      </c>
      <c r="AH129" s="1529"/>
      <c r="AI129" s="1529"/>
      <c r="AJ129" s="1529"/>
      <c r="AK129" s="1529"/>
      <c r="AL129" s="1529"/>
      <c r="AM129" s="1529"/>
      <c r="AN129" s="1529"/>
      <c r="AO129" s="1529"/>
      <c r="AP129" s="1530"/>
      <c r="AQ129" s="1539" t="s">
        <v>791</v>
      </c>
      <c r="AR129" s="1540"/>
      <c r="AS129" s="1540"/>
      <c r="AT129" s="1540"/>
      <c r="AU129" s="1540"/>
      <c r="AV129" s="1540"/>
      <c r="AW129" s="1540"/>
      <c r="AX129" s="1540"/>
      <c r="AY129" s="1540"/>
      <c r="AZ129" s="1540"/>
      <c r="BA129" s="1540"/>
      <c r="BB129" s="1540"/>
      <c r="BC129" s="1540"/>
      <c r="BD129" s="1540"/>
      <c r="BE129" s="1540"/>
      <c r="BF129" s="1540"/>
      <c r="BG129" s="1540"/>
      <c r="BH129" s="1540"/>
      <c r="BI129" s="1541"/>
      <c r="BJ129" s="1534" t="str">
        <f t="shared" si="3"/>
        <v/>
      </c>
      <c r="BK129" s="1535"/>
      <c r="BL129" s="1535"/>
      <c r="BM129" s="1536"/>
    </row>
    <row r="130" spans="1:65" ht="21" customHeight="1">
      <c r="A130" s="1629"/>
      <c r="B130" s="1557"/>
      <c r="C130" s="1558"/>
      <c r="D130" s="1558"/>
      <c r="E130" s="1558"/>
      <c r="F130" s="1558"/>
      <c r="G130" s="1558"/>
      <c r="H130" s="1558"/>
      <c r="I130" s="1559"/>
      <c r="J130" s="1566"/>
      <c r="K130" s="1567"/>
      <c r="L130" s="1567"/>
      <c r="M130" s="1567"/>
      <c r="N130" s="1568"/>
      <c r="O130" s="1557"/>
      <c r="P130" s="1558"/>
      <c r="Q130" s="1558"/>
      <c r="R130" s="1559"/>
      <c r="S130" s="1575"/>
      <c r="T130" s="1576"/>
      <c r="U130" s="1576"/>
      <c r="V130" s="1576"/>
      <c r="W130" s="1576"/>
      <c r="X130" s="1576"/>
      <c r="Y130" s="1577"/>
      <c r="Z130" s="1584"/>
      <c r="AA130" s="1585"/>
      <c r="AB130" s="1585"/>
      <c r="AC130" s="1585"/>
      <c r="AD130" s="1585"/>
      <c r="AE130" s="1585"/>
      <c r="AF130" s="1586"/>
      <c r="AG130" s="1528" t="s">
        <v>407</v>
      </c>
      <c r="AH130" s="1529"/>
      <c r="AI130" s="1529"/>
      <c r="AJ130" s="1529"/>
      <c r="AK130" s="1529"/>
      <c r="AL130" s="1529"/>
      <c r="AM130" s="1529"/>
      <c r="AN130" s="1529"/>
      <c r="AO130" s="1529"/>
      <c r="AP130" s="1530"/>
      <c r="AQ130" s="1539" t="s">
        <v>791</v>
      </c>
      <c r="AR130" s="1540"/>
      <c r="AS130" s="1540"/>
      <c r="AT130" s="1540"/>
      <c r="AU130" s="1540"/>
      <c r="AV130" s="1540"/>
      <c r="AW130" s="1540"/>
      <c r="AX130" s="1540"/>
      <c r="AY130" s="1540"/>
      <c r="AZ130" s="1540"/>
      <c r="BA130" s="1540"/>
      <c r="BB130" s="1540"/>
      <c r="BC130" s="1540"/>
      <c r="BD130" s="1540"/>
      <c r="BE130" s="1540"/>
      <c r="BF130" s="1540"/>
      <c r="BG130" s="1540"/>
      <c r="BH130" s="1540"/>
      <c r="BI130" s="1541"/>
      <c r="BJ130" s="1534" t="str">
        <f t="shared" si="3"/>
        <v/>
      </c>
      <c r="BK130" s="1535"/>
      <c r="BL130" s="1535"/>
      <c r="BM130" s="1536"/>
    </row>
    <row r="131" spans="1:65" ht="21" customHeight="1">
      <c r="A131" s="1629"/>
      <c r="B131" s="1557"/>
      <c r="C131" s="1558"/>
      <c r="D131" s="1558"/>
      <c r="E131" s="1558"/>
      <c r="F131" s="1558"/>
      <c r="G131" s="1558"/>
      <c r="H131" s="1558"/>
      <c r="I131" s="1559"/>
      <c r="J131" s="1566"/>
      <c r="K131" s="1567"/>
      <c r="L131" s="1567"/>
      <c r="M131" s="1567"/>
      <c r="N131" s="1568"/>
      <c r="O131" s="1557"/>
      <c r="P131" s="1558"/>
      <c r="Q131" s="1558"/>
      <c r="R131" s="1559"/>
      <c r="S131" s="1575"/>
      <c r="T131" s="1576"/>
      <c r="U131" s="1576"/>
      <c r="V131" s="1576"/>
      <c r="W131" s="1576"/>
      <c r="X131" s="1576"/>
      <c r="Y131" s="1577"/>
      <c r="Z131" s="1584"/>
      <c r="AA131" s="1585"/>
      <c r="AB131" s="1585"/>
      <c r="AC131" s="1585"/>
      <c r="AD131" s="1585"/>
      <c r="AE131" s="1585"/>
      <c r="AF131" s="1586"/>
      <c r="AG131" s="1528" t="s">
        <v>387</v>
      </c>
      <c r="AH131" s="1529"/>
      <c r="AI131" s="1529"/>
      <c r="AJ131" s="1529"/>
      <c r="AK131" s="1529"/>
      <c r="AL131" s="1529"/>
      <c r="AM131" s="1529"/>
      <c r="AN131" s="1529"/>
      <c r="AO131" s="1529"/>
      <c r="AP131" s="1530"/>
      <c r="AQ131" s="1539" t="s">
        <v>791</v>
      </c>
      <c r="AR131" s="1540"/>
      <c r="AS131" s="1540"/>
      <c r="AT131" s="1540"/>
      <c r="AU131" s="1540"/>
      <c r="AV131" s="1540"/>
      <c r="AW131" s="1540"/>
      <c r="AX131" s="1540"/>
      <c r="AY131" s="1540"/>
      <c r="AZ131" s="1540"/>
      <c r="BA131" s="1540"/>
      <c r="BB131" s="1540"/>
      <c r="BC131" s="1540"/>
      <c r="BD131" s="1540"/>
      <c r="BE131" s="1540"/>
      <c r="BF131" s="1540"/>
      <c r="BG131" s="1540"/>
      <c r="BH131" s="1540"/>
      <c r="BI131" s="1541"/>
      <c r="BJ131" s="1534" t="str">
        <f t="shared" si="3"/>
        <v/>
      </c>
      <c r="BK131" s="1535"/>
      <c r="BL131" s="1535"/>
      <c r="BM131" s="1536"/>
    </row>
    <row r="132" spans="1:65" ht="21" customHeight="1">
      <c r="A132" s="1629"/>
      <c r="B132" s="1557"/>
      <c r="C132" s="1558"/>
      <c r="D132" s="1558"/>
      <c r="E132" s="1558"/>
      <c r="F132" s="1558"/>
      <c r="G132" s="1558"/>
      <c r="H132" s="1558"/>
      <c r="I132" s="1559"/>
      <c r="J132" s="1566"/>
      <c r="K132" s="1567"/>
      <c r="L132" s="1567"/>
      <c r="M132" s="1567"/>
      <c r="N132" s="1568"/>
      <c r="O132" s="1557"/>
      <c r="P132" s="1558"/>
      <c r="Q132" s="1558"/>
      <c r="R132" s="1559"/>
      <c r="S132" s="1575"/>
      <c r="T132" s="1576"/>
      <c r="U132" s="1576"/>
      <c r="V132" s="1576"/>
      <c r="W132" s="1576"/>
      <c r="X132" s="1576"/>
      <c r="Y132" s="1577"/>
      <c r="Z132" s="1584"/>
      <c r="AA132" s="1585"/>
      <c r="AB132" s="1585"/>
      <c r="AC132" s="1585"/>
      <c r="AD132" s="1585"/>
      <c r="AE132" s="1585"/>
      <c r="AF132" s="1586"/>
      <c r="AG132" s="1528" t="s">
        <v>388</v>
      </c>
      <c r="AH132" s="1529"/>
      <c r="AI132" s="1529"/>
      <c r="AJ132" s="1529"/>
      <c r="AK132" s="1529"/>
      <c r="AL132" s="1529"/>
      <c r="AM132" s="1529"/>
      <c r="AN132" s="1529"/>
      <c r="AO132" s="1529"/>
      <c r="AP132" s="1530"/>
      <c r="AQ132" s="1539" t="s">
        <v>791</v>
      </c>
      <c r="AR132" s="1540"/>
      <c r="AS132" s="1540"/>
      <c r="AT132" s="1540"/>
      <c r="AU132" s="1540"/>
      <c r="AV132" s="1540"/>
      <c r="AW132" s="1540"/>
      <c r="AX132" s="1540"/>
      <c r="AY132" s="1540"/>
      <c r="AZ132" s="1540"/>
      <c r="BA132" s="1540"/>
      <c r="BB132" s="1540"/>
      <c r="BC132" s="1540"/>
      <c r="BD132" s="1540"/>
      <c r="BE132" s="1540"/>
      <c r="BF132" s="1540"/>
      <c r="BG132" s="1540"/>
      <c r="BH132" s="1540"/>
      <c r="BI132" s="1541"/>
      <c r="BJ132" s="1534" t="str">
        <f t="shared" si="3"/>
        <v/>
      </c>
      <c r="BK132" s="1535"/>
      <c r="BL132" s="1535"/>
      <c r="BM132" s="1536"/>
    </row>
    <row r="133" spans="1:65" ht="21" customHeight="1">
      <c r="A133" s="1629"/>
      <c r="B133" s="1557"/>
      <c r="C133" s="1558"/>
      <c r="D133" s="1558"/>
      <c r="E133" s="1558"/>
      <c r="F133" s="1558"/>
      <c r="G133" s="1558"/>
      <c r="H133" s="1558"/>
      <c r="I133" s="1559"/>
      <c r="J133" s="1566"/>
      <c r="K133" s="1567"/>
      <c r="L133" s="1567"/>
      <c r="M133" s="1567"/>
      <c r="N133" s="1568"/>
      <c r="O133" s="1557"/>
      <c r="P133" s="1558"/>
      <c r="Q133" s="1558"/>
      <c r="R133" s="1559"/>
      <c r="S133" s="1575"/>
      <c r="T133" s="1576"/>
      <c r="U133" s="1576"/>
      <c r="V133" s="1576"/>
      <c r="W133" s="1576"/>
      <c r="X133" s="1576"/>
      <c r="Y133" s="1577"/>
      <c r="Z133" s="1584"/>
      <c r="AA133" s="1585"/>
      <c r="AB133" s="1585"/>
      <c r="AC133" s="1585"/>
      <c r="AD133" s="1585"/>
      <c r="AE133" s="1585"/>
      <c r="AF133" s="1586"/>
      <c r="AG133" s="1528" t="s">
        <v>389</v>
      </c>
      <c r="AH133" s="1529"/>
      <c r="AI133" s="1529"/>
      <c r="AJ133" s="1529"/>
      <c r="AK133" s="1529"/>
      <c r="AL133" s="1529"/>
      <c r="AM133" s="1529"/>
      <c r="AN133" s="1529"/>
      <c r="AO133" s="1529"/>
      <c r="AP133" s="1530"/>
      <c r="AQ133" s="1539" t="s">
        <v>791</v>
      </c>
      <c r="AR133" s="1540"/>
      <c r="AS133" s="1540"/>
      <c r="AT133" s="1540"/>
      <c r="AU133" s="1540"/>
      <c r="AV133" s="1540"/>
      <c r="AW133" s="1540"/>
      <c r="AX133" s="1540"/>
      <c r="AY133" s="1540"/>
      <c r="AZ133" s="1540"/>
      <c r="BA133" s="1540"/>
      <c r="BB133" s="1540"/>
      <c r="BC133" s="1540"/>
      <c r="BD133" s="1540"/>
      <c r="BE133" s="1540"/>
      <c r="BF133" s="1540"/>
      <c r="BG133" s="1540"/>
      <c r="BH133" s="1540"/>
      <c r="BI133" s="1541"/>
      <c r="BJ133" s="1534" t="str">
        <f t="shared" si="3"/>
        <v/>
      </c>
      <c r="BK133" s="1535"/>
      <c r="BL133" s="1535"/>
      <c r="BM133" s="1536"/>
    </row>
    <row r="134" spans="1:65" ht="21" customHeight="1">
      <c r="A134" s="1629"/>
      <c r="B134" s="1557"/>
      <c r="C134" s="1558"/>
      <c r="D134" s="1558"/>
      <c r="E134" s="1558"/>
      <c r="F134" s="1558"/>
      <c r="G134" s="1558"/>
      <c r="H134" s="1558"/>
      <c r="I134" s="1559"/>
      <c r="J134" s="1566"/>
      <c r="K134" s="1567"/>
      <c r="L134" s="1567"/>
      <c r="M134" s="1567"/>
      <c r="N134" s="1568"/>
      <c r="O134" s="1557"/>
      <c r="P134" s="1558"/>
      <c r="Q134" s="1558"/>
      <c r="R134" s="1559"/>
      <c r="S134" s="1575"/>
      <c r="T134" s="1576"/>
      <c r="U134" s="1576"/>
      <c r="V134" s="1576"/>
      <c r="W134" s="1576"/>
      <c r="X134" s="1576"/>
      <c r="Y134" s="1577"/>
      <c r="Z134" s="1584"/>
      <c r="AA134" s="1585"/>
      <c r="AB134" s="1585"/>
      <c r="AC134" s="1585"/>
      <c r="AD134" s="1585"/>
      <c r="AE134" s="1585"/>
      <c r="AF134" s="1586"/>
      <c r="AG134" s="1528" t="s">
        <v>390</v>
      </c>
      <c r="AH134" s="1529"/>
      <c r="AI134" s="1529"/>
      <c r="AJ134" s="1529"/>
      <c r="AK134" s="1529"/>
      <c r="AL134" s="1529"/>
      <c r="AM134" s="1529"/>
      <c r="AN134" s="1529"/>
      <c r="AO134" s="1529"/>
      <c r="AP134" s="1530"/>
      <c r="AQ134" s="1531" t="s">
        <v>791</v>
      </c>
      <c r="AR134" s="1552"/>
      <c r="AS134" s="1552"/>
      <c r="AT134" s="1552"/>
      <c r="AU134" s="1552"/>
      <c r="AV134" s="1552"/>
      <c r="AW134" s="1552"/>
      <c r="AX134" s="1552"/>
      <c r="AY134" s="1552"/>
      <c r="AZ134" s="1552"/>
      <c r="BA134" s="1552"/>
      <c r="BB134" s="1552"/>
      <c r="BC134" s="1552"/>
      <c r="BD134" s="1552"/>
      <c r="BE134" s="1552"/>
      <c r="BF134" s="1552"/>
      <c r="BG134" s="1552"/>
      <c r="BH134" s="1552"/>
      <c r="BI134" s="1553"/>
      <c r="BJ134" s="1534" t="str">
        <f t="shared" si="3"/>
        <v/>
      </c>
      <c r="BK134" s="1535"/>
      <c r="BL134" s="1535"/>
      <c r="BM134" s="1536"/>
    </row>
    <row r="135" spans="1:65" ht="21" customHeight="1">
      <c r="A135" s="1629"/>
      <c r="B135" s="1557"/>
      <c r="C135" s="1558"/>
      <c r="D135" s="1558"/>
      <c r="E135" s="1558"/>
      <c r="F135" s="1558"/>
      <c r="G135" s="1558"/>
      <c r="H135" s="1558"/>
      <c r="I135" s="1559"/>
      <c r="J135" s="1566"/>
      <c r="K135" s="1567"/>
      <c r="L135" s="1567"/>
      <c r="M135" s="1567"/>
      <c r="N135" s="1568"/>
      <c r="O135" s="1557"/>
      <c r="P135" s="1558"/>
      <c r="Q135" s="1558"/>
      <c r="R135" s="1559"/>
      <c r="S135" s="1575"/>
      <c r="T135" s="1576"/>
      <c r="U135" s="1576"/>
      <c r="V135" s="1576"/>
      <c r="W135" s="1576"/>
      <c r="X135" s="1576"/>
      <c r="Y135" s="1577"/>
      <c r="Z135" s="1584"/>
      <c r="AA135" s="1585"/>
      <c r="AB135" s="1585"/>
      <c r="AC135" s="1585"/>
      <c r="AD135" s="1585"/>
      <c r="AE135" s="1585"/>
      <c r="AF135" s="1586"/>
      <c r="AG135" s="1528" t="s">
        <v>392</v>
      </c>
      <c r="AH135" s="1529"/>
      <c r="AI135" s="1529"/>
      <c r="AJ135" s="1529"/>
      <c r="AK135" s="1529"/>
      <c r="AL135" s="1529"/>
      <c r="AM135" s="1529"/>
      <c r="AN135" s="1529"/>
      <c r="AO135" s="1529"/>
      <c r="AP135" s="1530"/>
      <c r="AQ135" s="1551" t="s">
        <v>791</v>
      </c>
      <c r="AR135" s="1532"/>
      <c r="AS135" s="1532"/>
      <c r="AT135" s="1532"/>
      <c r="AU135" s="1532"/>
      <c r="AV135" s="1532"/>
      <c r="AW135" s="1532"/>
      <c r="AX135" s="1532"/>
      <c r="AY135" s="1532"/>
      <c r="AZ135" s="1532"/>
      <c r="BA135" s="1532"/>
      <c r="BB135" s="1532"/>
      <c r="BC135" s="1532"/>
      <c r="BD135" s="1532"/>
      <c r="BE135" s="1532"/>
      <c r="BF135" s="1532"/>
      <c r="BG135" s="1532"/>
      <c r="BH135" s="1532"/>
      <c r="BI135" s="1533"/>
      <c r="BJ135" s="1534" t="str">
        <f t="shared" si="3"/>
        <v/>
      </c>
      <c r="BK135" s="1535"/>
      <c r="BL135" s="1535"/>
      <c r="BM135" s="1536"/>
    </row>
    <row r="136" spans="1:65" ht="21" customHeight="1">
      <c r="A136" s="1629"/>
      <c r="B136" s="1557"/>
      <c r="C136" s="1558"/>
      <c r="D136" s="1558"/>
      <c r="E136" s="1558"/>
      <c r="F136" s="1558"/>
      <c r="G136" s="1558"/>
      <c r="H136" s="1558"/>
      <c r="I136" s="1559"/>
      <c r="J136" s="1566"/>
      <c r="K136" s="1567"/>
      <c r="L136" s="1567"/>
      <c r="M136" s="1567"/>
      <c r="N136" s="1568"/>
      <c r="O136" s="1557"/>
      <c r="P136" s="1558"/>
      <c r="Q136" s="1558"/>
      <c r="R136" s="1559"/>
      <c r="S136" s="1575"/>
      <c r="T136" s="1576"/>
      <c r="U136" s="1576"/>
      <c r="V136" s="1576"/>
      <c r="W136" s="1576"/>
      <c r="X136" s="1576"/>
      <c r="Y136" s="1577"/>
      <c r="Z136" s="1584"/>
      <c r="AA136" s="1585"/>
      <c r="AB136" s="1585"/>
      <c r="AC136" s="1585"/>
      <c r="AD136" s="1585"/>
      <c r="AE136" s="1585"/>
      <c r="AF136" s="1586"/>
      <c r="AG136" s="1528" t="s">
        <v>394</v>
      </c>
      <c r="AH136" s="1529"/>
      <c r="AI136" s="1529"/>
      <c r="AJ136" s="1529"/>
      <c r="AK136" s="1529"/>
      <c r="AL136" s="1529"/>
      <c r="AM136" s="1529"/>
      <c r="AN136" s="1529"/>
      <c r="AO136" s="1529"/>
      <c r="AP136" s="1530"/>
      <c r="AQ136" s="1531" t="s">
        <v>791</v>
      </c>
      <c r="AR136" s="1532"/>
      <c r="AS136" s="1532"/>
      <c r="AT136" s="1532"/>
      <c r="AU136" s="1532"/>
      <c r="AV136" s="1532"/>
      <c r="AW136" s="1532"/>
      <c r="AX136" s="1532"/>
      <c r="AY136" s="1532"/>
      <c r="AZ136" s="1532"/>
      <c r="BA136" s="1532"/>
      <c r="BB136" s="1532"/>
      <c r="BC136" s="1532"/>
      <c r="BD136" s="1532"/>
      <c r="BE136" s="1532"/>
      <c r="BF136" s="1532"/>
      <c r="BG136" s="1532"/>
      <c r="BH136" s="1532"/>
      <c r="BI136" s="1533"/>
      <c r="BJ136" s="1534" t="str">
        <f t="shared" si="3"/>
        <v/>
      </c>
      <c r="BK136" s="1535"/>
      <c r="BL136" s="1535"/>
      <c r="BM136" s="1536"/>
    </row>
    <row r="137" spans="1:65" ht="21" customHeight="1">
      <c r="A137" s="1629"/>
      <c r="B137" s="1557"/>
      <c r="C137" s="1558"/>
      <c r="D137" s="1558"/>
      <c r="E137" s="1558"/>
      <c r="F137" s="1558"/>
      <c r="G137" s="1558"/>
      <c r="H137" s="1558"/>
      <c r="I137" s="1559"/>
      <c r="J137" s="1566"/>
      <c r="K137" s="1567"/>
      <c r="L137" s="1567"/>
      <c r="M137" s="1567"/>
      <c r="N137" s="1568"/>
      <c r="O137" s="1557"/>
      <c r="P137" s="1558"/>
      <c r="Q137" s="1558"/>
      <c r="R137" s="1559"/>
      <c r="S137" s="1575"/>
      <c r="T137" s="1576"/>
      <c r="U137" s="1576"/>
      <c r="V137" s="1576"/>
      <c r="W137" s="1576"/>
      <c r="X137" s="1576"/>
      <c r="Y137" s="1577"/>
      <c r="Z137" s="1584"/>
      <c r="AA137" s="1585"/>
      <c r="AB137" s="1585"/>
      <c r="AC137" s="1585"/>
      <c r="AD137" s="1585"/>
      <c r="AE137" s="1585"/>
      <c r="AF137" s="1586"/>
      <c r="AG137" s="1528" t="s">
        <v>396</v>
      </c>
      <c r="AH137" s="1529"/>
      <c r="AI137" s="1529"/>
      <c r="AJ137" s="1529"/>
      <c r="AK137" s="1529"/>
      <c r="AL137" s="1529"/>
      <c r="AM137" s="1529"/>
      <c r="AN137" s="1529"/>
      <c r="AO137" s="1529"/>
      <c r="AP137" s="1530"/>
      <c r="AQ137" s="1531" t="s">
        <v>791</v>
      </c>
      <c r="AR137" s="1532"/>
      <c r="AS137" s="1532"/>
      <c r="AT137" s="1532"/>
      <c r="AU137" s="1532"/>
      <c r="AV137" s="1532"/>
      <c r="AW137" s="1532"/>
      <c r="AX137" s="1532"/>
      <c r="AY137" s="1532"/>
      <c r="AZ137" s="1532"/>
      <c r="BA137" s="1532"/>
      <c r="BB137" s="1532"/>
      <c r="BC137" s="1532"/>
      <c r="BD137" s="1532"/>
      <c r="BE137" s="1532"/>
      <c r="BF137" s="1532"/>
      <c r="BG137" s="1532"/>
      <c r="BH137" s="1532"/>
      <c r="BI137" s="1533"/>
      <c r="BJ137" s="1534" t="str">
        <f t="shared" si="3"/>
        <v/>
      </c>
      <c r="BK137" s="1535"/>
      <c r="BL137" s="1535"/>
      <c r="BM137" s="1536"/>
    </row>
    <row r="138" spans="1:65" ht="21" customHeight="1">
      <c r="A138" s="1629"/>
      <c r="B138" s="1557"/>
      <c r="C138" s="1558"/>
      <c r="D138" s="1558"/>
      <c r="E138" s="1558"/>
      <c r="F138" s="1558"/>
      <c r="G138" s="1558"/>
      <c r="H138" s="1558"/>
      <c r="I138" s="1559"/>
      <c r="J138" s="1566"/>
      <c r="K138" s="1567"/>
      <c r="L138" s="1567"/>
      <c r="M138" s="1567"/>
      <c r="N138" s="1568"/>
      <c r="O138" s="1557"/>
      <c r="P138" s="1558"/>
      <c r="Q138" s="1558"/>
      <c r="R138" s="1559"/>
      <c r="S138" s="1575"/>
      <c r="T138" s="1576"/>
      <c r="U138" s="1576"/>
      <c r="V138" s="1576"/>
      <c r="W138" s="1576"/>
      <c r="X138" s="1576"/>
      <c r="Y138" s="1577"/>
      <c r="Z138" s="1584"/>
      <c r="AA138" s="1585"/>
      <c r="AB138" s="1585"/>
      <c r="AC138" s="1585"/>
      <c r="AD138" s="1585"/>
      <c r="AE138" s="1585"/>
      <c r="AF138" s="1586"/>
      <c r="AG138" s="1528" t="s">
        <v>397</v>
      </c>
      <c r="AH138" s="1529"/>
      <c r="AI138" s="1529"/>
      <c r="AJ138" s="1529"/>
      <c r="AK138" s="1529"/>
      <c r="AL138" s="1529"/>
      <c r="AM138" s="1529"/>
      <c r="AN138" s="1529"/>
      <c r="AO138" s="1529"/>
      <c r="AP138" s="1530"/>
      <c r="AQ138" s="1531" t="s">
        <v>791</v>
      </c>
      <c r="AR138" s="1532"/>
      <c r="AS138" s="1532"/>
      <c r="AT138" s="1532"/>
      <c r="AU138" s="1532"/>
      <c r="AV138" s="1532"/>
      <c r="AW138" s="1532"/>
      <c r="AX138" s="1532"/>
      <c r="AY138" s="1532"/>
      <c r="AZ138" s="1532"/>
      <c r="BA138" s="1532"/>
      <c r="BB138" s="1532"/>
      <c r="BC138" s="1532"/>
      <c r="BD138" s="1532"/>
      <c r="BE138" s="1532"/>
      <c r="BF138" s="1532"/>
      <c r="BG138" s="1532"/>
      <c r="BH138" s="1532"/>
      <c r="BI138" s="1533"/>
      <c r="BJ138" s="1534" t="str">
        <f t="shared" si="3"/>
        <v/>
      </c>
      <c r="BK138" s="1535"/>
      <c r="BL138" s="1535"/>
      <c r="BM138" s="1536"/>
    </row>
    <row r="139" spans="1:65" ht="21" customHeight="1">
      <c r="A139" s="1629"/>
      <c r="B139" s="1557"/>
      <c r="C139" s="1558"/>
      <c r="D139" s="1558"/>
      <c r="E139" s="1558"/>
      <c r="F139" s="1558"/>
      <c r="G139" s="1558"/>
      <c r="H139" s="1558"/>
      <c r="I139" s="1559"/>
      <c r="J139" s="1566"/>
      <c r="K139" s="1567"/>
      <c r="L139" s="1567"/>
      <c r="M139" s="1567"/>
      <c r="N139" s="1568"/>
      <c r="O139" s="1557"/>
      <c r="P139" s="1558"/>
      <c r="Q139" s="1558"/>
      <c r="R139" s="1559"/>
      <c r="S139" s="1575"/>
      <c r="T139" s="1576"/>
      <c r="U139" s="1576"/>
      <c r="V139" s="1576"/>
      <c r="W139" s="1576"/>
      <c r="X139" s="1576"/>
      <c r="Y139" s="1577"/>
      <c r="Z139" s="1584"/>
      <c r="AA139" s="1585"/>
      <c r="AB139" s="1585"/>
      <c r="AC139" s="1585"/>
      <c r="AD139" s="1585"/>
      <c r="AE139" s="1585"/>
      <c r="AF139" s="1586"/>
      <c r="AG139" s="1528" t="s">
        <v>398</v>
      </c>
      <c r="AH139" s="1537"/>
      <c r="AI139" s="1537"/>
      <c r="AJ139" s="1537"/>
      <c r="AK139" s="1537"/>
      <c r="AL139" s="1537"/>
      <c r="AM139" s="1537"/>
      <c r="AN139" s="1537"/>
      <c r="AO139" s="1537"/>
      <c r="AP139" s="1538"/>
      <c r="AQ139" s="1539" t="s">
        <v>791</v>
      </c>
      <c r="AR139" s="1540"/>
      <c r="AS139" s="1540"/>
      <c r="AT139" s="1540"/>
      <c r="AU139" s="1540"/>
      <c r="AV139" s="1540"/>
      <c r="AW139" s="1540"/>
      <c r="AX139" s="1540"/>
      <c r="AY139" s="1540"/>
      <c r="AZ139" s="1540"/>
      <c r="BA139" s="1540"/>
      <c r="BB139" s="1540"/>
      <c r="BC139" s="1540"/>
      <c r="BD139" s="1540"/>
      <c r="BE139" s="1540"/>
      <c r="BF139" s="1540"/>
      <c r="BG139" s="1540"/>
      <c r="BH139" s="1540"/>
      <c r="BI139" s="1541"/>
      <c r="BJ139" s="1534" t="str">
        <f t="shared" si="3"/>
        <v/>
      </c>
      <c r="BK139" s="1535"/>
      <c r="BL139" s="1535"/>
      <c r="BM139" s="1536"/>
    </row>
    <row r="140" spans="1:65" ht="21" customHeight="1" thickBot="1">
      <c r="A140" s="1629"/>
      <c r="B140" s="1560"/>
      <c r="C140" s="1561"/>
      <c r="D140" s="1561"/>
      <c r="E140" s="1561"/>
      <c r="F140" s="1561"/>
      <c r="G140" s="1561"/>
      <c r="H140" s="1561"/>
      <c r="I140" s="1562"/>
      <c r="J140" s="1569"/>
      <c r="K140" s="1570"/>
      <c r="L140" s="1570"/>
      <c r="M140" s="1570"/>
      <c r="N140" s="1571"/>
      <c r="O140" s="1560"/>
      <c r="P140" s="1561"/>
      <c r="Q140" s="1561"/>
      <c r="R140" s="1562"/>
      <c r="S140" s="1578"/>
      <c r="T140" s="1579"/>
      <c r="U140" s="1579"/>
      <c r="V140" s="1579"/>
      <c r="W140" s="1579"/>
      <c r="X140" s="1579"/>
      <c r="Y140" s="1580"/>
      <c r="Z140" s="1587"/>
      <c r="AA140" s="1588"/>
      <c r="AB140" s="1588"/>
      <c r="AC140" s="1588"/>
      <c r="AD140" s="1588"/>
      <c r="AE140" s="1588"/>
      <c r="AF140" s="1589"/>
      <c r="AG140" s="1542" t="s">
        <v>399</v>
      </c>
      <c r="AH140" s="1543"/>
      <c r="AI140" s="1543"/>
      <c r="AJ140" s="1543"/>
      <c r="AK140" s="1543"/>
      <c r="AL140" s="1543"/>
      <c r="AM140" s="1543"/>
      <c r="AN140" s="1543"/>
      <c r="AO140" s="1543"/>
      <c r="AP140" s="1544"/>
      <c r="AQ140" s="1545" t="s">
        <v>791</v>
      </c>
      <c r="AR140" s="1546"/>
      <c r="AS140" s="1546"/>
      <c r="AT140" s="1546"/>
      <c r="AU140" s="1546"/>
      <c r="AV140" s="1546"/>
      <c r="AW140" s="1546"/>
      <c r="AX140" s="1546"/>
      <c r="AY140" s="1546"/>
      <c r="AZ140" s="1546"/>
      <c r="BA140" s="1546"/>
      <c r="BB140" s="1546"/>
      <c r="BC140" s="1546"/>
      <c r="BD140" s="1546"/>
      <c r="BE140" s="1546"/>
      <c r="BF140" s="1546"/>
      <c r="BG140" s="1546"/>
      <c r="BH140" s="1546"/>
      <c r="BI140" s="1547"/>
      <c r="BJ140" s="1548" t="str">
        <f t="shared" si="3"/>
        <v/>
      </c>
      <c r="BK140" s="1549"/>
      <c r="BL140" s="1549"/>
      <c r="BM140" s="1550"/>
    </row>
    <row r="141" spans="1:65" ht="21" customHeight="1">
      <c r="A141" s="1629"/>
      <c r="B141" s="1719" t="s">
        <v>271</v>
      </c>
      <c r="C141" s="1661"/>
      <c r="D141" s="1661"/>
      <c r="E141" s="1661"/>
      <c r="F141" s="1661"/>
      <c r="G141" s="1661"/>
      <c r="H141" s="1661"/>
      <c r="I141" s="1662"/>
      <c r="J141" s="1640"/>
      <c r="K141" s="1641"/>
      <c r="L141" s="1641"/>
      <c r="M141" s="1641"/>
      <c r="N141" s="1642"/>
      <c r="O141" s="1726"/>
      <c r="P141" s="1727"/>
      <c r="Q141" s="1727"/>
      <c r="R141" s="1728"/>
      <c r="S141" s="1710"/>
      <c r="T141" s="1711"/>
      <c r="U141" s="1711"/>
      <c r="V141" s="1711"/>
      <c r="W141" s="1711"/>
      <c r="X141" s="1711"/>
      <c r="Y141" s="1712"/>
      <c r="Z141" s="1701"/>
      <c r="AA141" s="1702"/>
      <c r="AB141" s="1702"/>
      <c r="AC141" s="1702"/>
      <c r="AD141" s="1702"/>
      <c r="AE141" s="1702"/>
      <c r="AF141" s="1703"/>
      <c r="AG141" s="1666" t="s">
        <v>408</v>
      </c>
      <c r="AH141" s="1591"/>
      <c r="AI141" s="1591"/>
      <c r="AJ141" s="1591"/>
      <c r="AK141" s="1591"/>
      <c r="AL141" s="1591"/>
      <c r="AM141" s="1591"/>
      <c r="AN141" s="1591"/>
      <c r="AO141" s="1591"/>
      <c r="AP141" s="1592"/>
      <c r="AQ141" s="1593" t="s">
        <v>791</v>
      </c>
      <c r="AR141" s="1594"/>
      <c r="AS141" s="1594"/>
      <c r="AT141" s="1594"/>
      <c r="AU141" s="1594"/>
      <c r="AV141" s="1594"/>
      <c r="AW141" s="1594"/>
      <c r="AX141" s="1594"/>
      <c r="AY141" s="1594"/>
      <c r="AZ141" s="1594"/>
      <c r="BA141" s="1594"/>
      <c r="BB141" s="1594"/>
      <c r="BC141" s="1594"/>
      <c r="BD141" s="1594"/>
      <c r="BE141" s="1594"/>
      <c r="BF141" s="1594"/>
      <c r="BG141" s="1594"/>
      <c r="BH141" s="1594"/>
      <c r="BI141" s="1595"/>
      <c r="BJ141" s="1685" t="str">
        <f t="shared" si="2"/>
        <v/>
      </c>
      <c r="BK141" s="1686"/>
      <c r="BL141" s="1686"/>
      <c r="BM141" s="1687"/>
    </row>
    <row r="142" spans="1:65" ht="21" customHeight="1">
      <c r="A142" s="1629"/>
      <c r="B142" s="1663"/>
      <c r="C142" s="1664"/>
      <c r="D142" s="1664"/>
      <c r="E142" s="1664"/>
      <c r="F142" s="1664"/>
      <c r="G142" s="1664"/>
      <c r="H142" s="1664"/>
      <c r="I142" s="1665"/>
      <c r="J142" s="1643"/>
      <c r="K142" s="1644"/>
      <c r="L142" s="1644"/>
      <c r="M142" s="1644"/>
      <c r="N142" s="1645"/>
      <c r="O142" s="1729"/>
      <c r="P142" s="1730"/>
      <c r="Q142" s="1730"/>
      <c r="R142" s="1731"/>
      <c r="S142" s="1713"/>
      <c r="T142" s="1714"/>
      <c r="U142" s="1714"/>
      <c r="V142" s="1714"/>
      <c r="W142" s="1714"/>
      <c r="X142" s="1714"/>
      <c r="Y142" s="1715"/>
      <c r="Z142" s="1704"/>
      <c r="AA142" s="1705"/>
      <c r="AB142" s="1705"/>
      <c r="AC142" s="1705"/>
      <c r="AD142" s="1705"/>
      <c r="AE142" s="1705"/>
      <c r="AF142" s="1706"/>
      <c r="AG142" s="1599" t="s">
        <v>404</v>
      </c>
      <c r="AH142" s="1600"/>
      <c r="AI142" s="1600"/>
      <c r="AJ142" s="1600"/>
      <c r="AK142" s="1600"/>
      <c r="AL142" s="1600"/>
      <c r="AM142" s="1600"/>
      <c r="AN142" s="1600"/>
      <c r="AO142" s="1600"/>
      <c r="AP142" s="1601"/>
      <c r="AQ142" s="1539" t="s">
        <v>791</v>
      </c>
      <c r="AR142" s="1540"/>
      <c r="AS142" s="1540"/>
      <c r="AT142" s="1540"/>
      <c r="AU142" s="1540"/>
      <c r="AV142" s="1540"/>
      <c r="AW142" s="1540"/>
      <c r="AX142" s="1540"/>
      <c r="AY142" s="1540"/>
      <c r="AZ142" s="1540"/>
      <c r="BA142" s="1540"/>
      <c r="BB142" s="1540"/>
      <c r="BC142" s="1540"/>
      <c r="BD142" s="1540"/>
      <c r="BE142" s="1540"/>
      <c r="BF142" s="1540"/>
      <c r="BG142" s="1540"/>
      <c r="BH142" s="1540"/>
      <c r="BI142" s="1541"/>
      <c r="BJ142" s="1534" t="str">
        <f t="shared" si="2"/>
        <v/>
      </c>
      <c r="BK142" s="1535"/>
      <c r="BL142" s="1535"/>
      <c r="BM142" s="1536"/>
    </row>
    <row r="143" spans="1:65" ht="21" customHeight="1">
      <c r="A143" s="1629"/>
      <c r="B143" s="1663"/>
      <c r="C143" s="1664"/>
      <c r="D143" s="1664"/>
      <c r="E143" s="1664"/>
      <c r="F143" s="1664"/>
      <c r="G143" s="1664"/>
      <c r="H143" s="1664"/>
      <c r="I143" s="1665"/>
      <c r="J143" s="1643"/>
      <c r="K143" s="1644"/>
      <c r="L143" s="1644"/>
      <c r="M143" s="1644"/>
      <c r="N143" s="1645"/>
      <c r="O143" s="1729"/>
      <c r="P143" s="1730"/>
      <c r="Q143" s="1730"/>
      <c r="R143" s="1731"/>
      <c r="S143" s="1713"/>
      <c r="T143" s="1714"/>
      <c r="U143" s="1714"/>
      <c r="V143" s="1714"/>
      <c r="W143" s="1714"/>
      <c r="X143" s="1714"/>
      <c r="Y143" s="1715"/>
      <c r="Z143" s="1704"/>
      <c r="AA143" s="1705"/>
      <c r="AB143" s="1705"/>
      <c r="AC143" s="1705"/>
      <c r="AD143" s="1705"/>
      <c r="AE143" s="1705"/>
      <c r="AF143" s="1706"/>
      <c r="AG143" s="1599" t="s">
        <v>409</v>
      </c>
      <c r="AH143" s="1600"/>
      <c r="AI143" s="1600"/>
      <c r="AJ143" s="1600"/>
      <c r="AK143" s="1600"/>
      <c r="AL143" s="1600"/>
      <c r="AM143" s="1600"/>
      <c r="AN143" s="1600"/>
      <c r="AO143" s="1600"/>
      <c r="AP143" s="1601"/>
      <c r="AQ143" s="1539" t="s">
        <v>791</v>
      </c>
      <c r="AR143" s="1540"/>
      <c r="AS143" s="1540"/>
      <c r="AT143" s="1540"/>
      <c r="AU143" s="1540"/>
      <c r="AV143" s="1540"/>
      <c r="AW143" s="1540"/>
      <c r="AX143" s="1540"/>
      <c r="AY143" s="1540"/>
      <c r="AZ143" s="1540"/>
      <c r="BA143" s="1540"/>
      <c r="BB143" s="1540"/>
      <c r="BC143" s="1540"/>
      <c r="BD143" s="1540"/>
      <c r="BE143" s="1540"/>
      <c r="BF143" s="1540"/>
      <c r="BG143" s="1540"/>
      <c r="BH143" s="1540"/>
      <c r="BI143" s="1541"/>
      <c r="BJ143" s="1534" t="str">
        <f t="shared" si="2"/>
        <v/>
      </c>
      <c r="BK143" s="1535"/>
      <c r="BL143" s="1535"/>
      <c r="BM143" s="1536"/>
    </row>
    <row r="144" spans="1:65" ht="21" customHeight="1">
      <c r="A144" s="1629"/>
      <c r="B144" s="1663"/>
      <c r="C144" s="1664"/>
      <c r="D144" s="1664"/>
      <c r="E144" s="1664"/>
      <c r="F144" s="1664"/>
      <c r="G144" s="1664"/>
      <c r="H144" s="1664"/>
      <c r="I144" s="1665"/>
      <c r="J144" s="1643"/>
      <c r="K144" s="1644"/>
      <c r="L144" s="1644"/>
      <c r="M144" s="1644"/>
      <c r="N144" s="1645"/>
      <c r="O144" s="1729"/>
      <c r="P144" s="1730"/>
      <c r="Q144" s="1730"/>
      <c r="R144" s="1731"/>
      <c r="S144" s="1713"/>
      <c r="T144" s="1714"/>
      <c r="U144" s="1714"/>
      <c r="V144" s="1714"/>
      <c r="W144" s="1714"/>
      <c r="X144" s="1714"/>
      <c r="Y144" s="1715"/>
      <c r="Z144" s="1704"/>
      <c r="AA144" s="1705"/>
      <c r="AB144" s="1705"/>
      <c r="AC144" s="1705"/>
      <c r="AD144" s="1705"/>
      <c r="AE144" s="1705"/>
      <c r="AF144" s="1706"/>
      <c r="AG144" s="1528" t="s">
        <v>367</v>
      </c>
      <c r="AH144" s="1529"/>
      <c r="AI144" s="1529"/>
      <c r="AJ144" s="1529"/>
      <c r="AK144" s="1529"/>
      <c r="AL144" s="1529"/>
      <c r="AM144" s="1529"/>
      <c r="AN144" s="1529"/>
      <c r="AO144" s="1529"/>
      <c r="AP144" s="1530"/>
      <c r="AQ144" s="1539" t="s">
        <v>791</v>
      </c>
      <c r="AR144" s="1540"/>
      <c r="AS144" s="1540"/>
      <c r="AT144" s="1540"/>
      <c r="AU144" s="1540"/>
      <c r="AV144" s="1540"/>
      <c r="AW144" s="1540"/>
      <c r="AX144" s="1540"/>
      <c r="AY144" s="1540"/>
      <c r="AZ144" s="1540"/>
      <c r="BA144" s="1540"/>
      <c r="BB144" s="1540"/>
      <c r="BC144" s="1540"/>
      <c r="BD144" s="1540"/>
      <c r="BE144" s="1540"/>
      <c r="BF144" s="1540"/>
      <c r="BG144" s="1540"/>
      <c r="BH144" s="1540"/>
      <c r="BI144" s="1541"/>
      <c r="BJ144" s="1534" t="str">
        <f t="shared" si="2"/>
        <v/>
      </c>
      <c r="BK144" s="1535"/>
      <c r="BL144" s="1535"/>
      <c r="BM144" s="1536"/>
    </row>
    <row r="145" spans="1:65" ht="21" customHeight="1">
      <c r="A145" s="1629"/>
      <c r="B145" s="1663"/>
      <c r="C145" s="1664"/>
      <c r="D145" s="1664"/>
      <c r="E145" s="1664"/>
      <c r="F145" s="1664"/>
      <c r="G145" s="1664"/>
      <c r="H145" s="1664"/>
      <c r="I145" s="1665"/>
      <c r="J145" s="1643"/>
      <c r="K145" s="1644"/>
      <c r="L145" s="1644"/>
      <c r="M145" s="1644"/>
      <c r="N145" s="1645"/>
      <c r="O145" s="1729"/>
      <c r="P145" s="1730"/>
      <c r="Q145" s="1730"/>
      <c r="R145" s="1731"/>
      <c r="S145" s="1713"/>
      <c r="T145" s="1714"/>
      <c r="U145" s="1714"/>
      <c r="V145" s="1714"/>
      <c r="W145" s="1714"/>
      <c r="X145" s="1714"/>
      <c r="Y145" s="1715"/>
      <c r="Z145" s="1704"/>
      <c r="AA145" s="1705"/>
      <c r="AB145" s="1705"/>
      <c r="AC145" s="1705"/>
      <c r="AD145" s="1705"/>
      <c r="AE145" s="1705"/>
      <c r="AF145" s="1706"/>
      <c r="AG145" s="1528" t="s">
        <v>368</v>
      </c>
      <c r="AH145" s="1529"/>
      <c r="AI145" s="1529"/>
      <c r="AJ145" s="1529"/>
      <c r="AK145" s="1529"/>
      <c r="AL145" s="1529"/>
      <c r="AM145" s="1529"/>
      <c r="AN145" s="1529"/>
      <c r="AO145" s="1529"/>
      <c r="AP145" s="1530"/>
      <c r="AQ145" s="1539" t="s">
        <v>791</v>
      </c>
      <c r="AR145" s="1540"/>
      <c r="AS145" s="1540"/>
      <c r="AT145" s="1540"/>
      <c r="AU145" s="1540"/>
      <c r="AV145" s="1540"/>
      <c r="AW145" s="1540"/>
      <c r="AX145" s="1540"/>
      <c r="AY145" s="1540"/>
      <c r="AZ145" s="1540"/>
      <c r="BA145" s="1540"/>
      <c r="BB145" s="1540"/>
      <c r="BC145" s="1540"/>
      <c r="BD145" s="1540"/>
      <c r="BE145" s="1540"/>
      <c r="BF145" s="1540"/>
      <c r="BG145" s="1540"/>
      <c r="BH145" s="1540"/>
      <c r="BI145" s="1541"/>
      <c r="BJ145" s="1534" t="str">
        <f t="shared" si="2"/>
        <v/>
      </c>
      <c r="BK145" s="1535"/>
      <c r="BL145" s="1535"/>
      <c r="BM145" s="1536"/>
    </row>
    <row r="146" spans="1:65" ht="21" customHeight="1">
      <c r="A146" s="1629"/>
      <c r="B146" s="1663"/>
      <c r="C146" s="1664"/>
      <c r="D146" s="1664"/>
      <c r="E146" s="1664"/>
      <c r="F146" s="1664"/>
      <c r="G146" s="1664"/>
      <c r="H146" s="1664"/>
      <c r="I146" s="1665"/>
      <c r="J146" s="1643"/>
      <c r="K146" s="1644"/>
      <c r="L146" s="1644"/>
      <c r="M146" s="1644"/>
      <c r="N146" s="1645"/>
      <c r="O146" s="1729"/>
      <c r="P146" s="1730"/>
      <c r="Q146" s="1730"/>
      <c r="R146" s="1731"/>
      <c r="S146" s="1713"/>
      <c r="T146" s="1714"/>
      <c r="U146" s="1714"/>
      <c r="V146" s="1714"/>
      <c r="W146" s="1714"/>
      <c r="X146" s="1714"/>
      <c r="Y146" s="1715"/>
      <c r="Z146" s="1704"/>
      <c r="AA146" s="1705"/>
      <c r="AB146" s="1705"/>
      <c r="AC146" s="1705"/>
      <c r="AD146" s="1705"/>
      <c r="AE146" s="1705"/>
      <c r="AF146" s="1706"/>
      <c r="AG146" s="1528" t="s">
        <v>410</v>
      </c>
      <c r="AH146" s="1529"/>
      <c r="AI146" s="1529"/>
      <c r="AJ146" s="1529"/>
      <c r="AK146" s="1529"/>
      <c r="AL146" s="1529"/>
      <c r="AM146" s="1529"/>
      <c r="AN146" s="1529"/>
      <c r="AO146" s="1529"/>
      <c r="AP146" s="1530"/>
      <c r="AQ146" s="1539" t="s">
        <v>791</v>
      </c>
      <c r="AR146" s="1540"/>
      <c r="AS146" s="1540"/>
      <c r="AT146" s="1540"/>
      <c r="AU146" s="1540"/>
      <c r="AV146" s="1540"/>
      <c r="AW146" s="1540"/>
      <c r="AX146" s="1540"/>
      <c r="AY146" s="1540"/>
      <c r="AZ146" s="1540"/>
      <c r="BA146" s="1540"/>
      <c r="BB146" s="1540"/>
      <c r="BC146" s="1540"/>
      <c r="BD146" s="1540"/>
      <c r="BE146" s="1540"/>
      <c r="BF146" s="1540"/>
      <c r="BG146" s="1540"/>
      <c r="BH146" s="1540"/>
      <c r="BI146" s="1541"/>
      <c r="BJ146" s="1534" t="str">
        <f t="shared" si="2"/>
        <v/>
      </c>
      <c r="BK146" s="1535"/>
      <c r="BL146" s="1535"/>
      <c r="BM146" s="1536"/>
    </row>
    <row r="147" spans="1:65" ht="21" customHeight="1">
      <c r="A147" s="1629"/>
      <c r="B147" s="1663"/>
      <c r="C147" s="1664"/>
      <c r="D147" s="1664"/>
      <c r="E147" s="1664"/>
      <c r="F147" s="1664"/>
      <c r="G147" s="1664"/>
      <c r="H147" s="1664"/>
      <c r="I147" s="1665"/>
      <c r="J147" s="1643"/>
      <c r="K147" s="1644"/>
      <c r="L147" s="1644"/>
      <c r="M147" s="1644"/>
      <c r="N147" s="1645"/>
      <c r="O147" s="1729"/>
      <c r="P147" s="1730"/>
      <c r="Q147" s="1730"/>
      <c r="R147" s="1731"/>
      <c r="S147" s="1713"/>
      <c r="T147" s="1714"/>
      <c r="U147" s="1714"/>
      <c r="V147" s="1714"/>
      <c r="W147" s="1714"/>
      <c r="X147" s="1714"/>
      <c r="Y147" s="1715"/>
      <c r="Z147" s="1704"/>
      <c r="AA147" s="1705"/>
      <c r="AB147" s="1705"/>
      <c r="AC147" s="1705"/>
      <c r="AD147" s="1705"/>
      <c r="AE147" s="1705"/>
      <c r="AF147" s="1706"/>
      <c r="AG147" s="1528" t="s">
        <v>406</v>
      </c>
      <c r="AH147" s="1529"/>
      <c r="AI147" s="1529"/>
      <c r="AJ147" s="1529"/>
      <c r="AK147" s="1529"/>
      <c r="AL147" s="1529"/>
      <c r="AM147" s="1529"/>
      <c r="AN147" s="1529"/>
      <c r="AO147" s="1529"/>
      <c r="AP147" s="1530"/>
      <c r="AQ147" s="1539" t="s">
        <v>791</v>
      </c>
      <c r="AR147" s="1540"/>
      <c r="AS147" s="1540"/>
      <c r="AT147" s="1540"/>
      <c r="AU147" s="1540"/>
      <c r="AV147" s="1540"/>
      <c r="AW147" s="1540"/>
      <c r="AX147" s="1540"/>
      <c r="AY147" s="1540"/>
      <c r="AZ147" s="1540"/>
      <c r="BA147" s="1540"/>
      <c r="BB147" s="1540"/>
      <c r="BC147" s="1540"/>
      <c r="BD147" s="1540"/>
      <c r="BE147" s="1540"/>
      <c r="BF147" s="1540"/>
      <c r="BG147" s="1540"/>
      <c r="BH147" s="1540"/>
      <c r="BI147" s="1541"/>
      <c r="BJ147" s="1534" t="str">
        <f t="shared" si="2"/>
        <v/>
      </c>
      <c r="BK147" s="1535"/>
      <c r="BL147" s="1535"/>
      <c r="BM147" s="1536"/>
    </row>
    <row r="148" spans="1:65" ht="21" customHeight="1">
      <c r="A148" s="1629"/>
      <c r="B148" s="1663"/>
      <c r="C148" s="1664"/>
      <c r="D148" s="1664"/>
      <c r="E148" s="1664"/>
      <c r="F148" s="1664"/>
      <c r="G148" s="1664"/>
      <c r="H148" s="1664"/>
      <c r="I148" s="1665"/>
      <c r="J148" s="1643"/>
      <c r="K148" s="1644"/>
      <c r="L148" s="1644"/>
      <c r="M148" s="1644"/>
      <c r="N148" s="1645"/>
      <c r="O148" s="1729"/>
      <c r="P148" s="1730"/>
      <c r="Q148" s="1730"/>
      <c r="R148" s="1731"/>
      <c r="S148" s="1713"/>
      <c r="T148" s="1714"/>
      <c r="U148" s="1714"/>
      <c r="V148" s="1714"/>
      <c r="W148" s="1714"/>
      <c r="X148" s="1714"/>
      <c r="Y148" s="1715"/>
      <c r="Z148" s="1704"/>
      <c r="AA148" s="1705"/>
      <c r="AB148" s="1705"/>
      <c r="AC148" s="1705"/>
      <c r="AD148" s="1705"/>
      <c r="AE148" s="1705"/>
      <c r="AF148" s="1706"/>
      <c r="AG148" s="1688" t="s">
        <v>411</v>
      </c>
      <c r="AH148" s="1688"/>
      <c r="AI148" s="1688"/>
      <c r="AJ148" s="1688"/>
      <c r="AK148" s="1688"/>
      <c r="AL148" s="1688"/>
      <c r="AM148" s="1688"/>
      <c r="AN148" s="1688"/>
      <c r="AO148" s="1688"/>
      <c r="AP148" s="1688"/>
      <c r="AQ148" s="1539" t="s">
        <v>791</v>
      </c>
      <c r="AR148" s="1540"/>
      <c r="AS148" s="1540"/>
      <c r="AT148" s="1540"/>
      <c r="AU148" s="1540"/>
      <c r="AV148" s="1540"/>
      <c r="AW148" s="1540"/>
      <c r="AX148" s="1540"/>
      <c r="AY148" s="1540"/>
      <c r="AZ148" s="1540"/>
      <c r="BA148" s="1540"/>
      <c r="BB148" s="1540"/>
      <c r="BC148" s="1540"/>
      <c r="BD148" s="1540"/>
      <c r="BE148" s="1540"/>
      <c r="BF148" s="1540"/>
      <c r="BG148" s="1540"/>
      <c r="BH148" s="1540"/>
      <c r="BI148" s="1541"/>
      <c r="BJ148" s="1534" t="str">
        <f t="shared" si="2"/>
        <v/>
      </c>
      <c r="BK148" s="1535"/>
      <c r="BL148" s="1535"/>
      <c r="BM148" s="1536"/>
    </row>
    <row r="149" spans="1:65" ht="21" customHeight="1">
      <c r="A149" s="1629"/>
      <c r="B149" s="1663"/>
      <c r="C149" s="1664"/>
      <c r="D149" s="1664"/>
      <c r="E149" s="1664"/>
      <c r="F149" s="1664"/>
      <c r="G149" s="1664"/>
      <c r="H149" s="1664"/>
      <c r="I149" s="1665"/>
      <c r="J149" s="1643"/>
      <c r="K149" s="1644"/>
      <c r="L149" s="1644"/>
      <c r="M149" s="1644"/>
      <c r="N149" s="1645"/>
      <c r="O149" s="1729"/>
      <c r="P149" s="1730"/>
      <c r="Q149" s="1730"/>
      <c r="R149" s="1731"/>
      <c r="S149" s="1713"/>
      <c r="T149" s="1714"/>
      <c r="U149" s="1714"/>
      <c r="V149" s="1714"/>
      <c r="W149" s="1714"/>
      <c r="X149" s="1714"/>
      <c r="Y149" s="1715"/>
      <c r="Z149" s="1704"/>
      <c r="AA149" s="1705"/>
      <c r="AB149" s="1705"/>
      <c r="AC149" s="1705"/>
      <c r="AD149" s="1705"/>
      <c r="AE149" s="1705"/>
      <c r="AF149" s="1706"/>
      <c r="AG149" s="1688" t="s">
        <v>379</v>
      </c>
      <c r="AH149" s="1688"/>
      <c r="AI149" s="1688"/>
      <c r="AJ149" s="1688"/>
      <c r="AK149" s="1688"/>
      <c r="AL149" s="1688"/>
      <c r="AM149" s="1688"/>
      <c r="AN149" s="1688"/>
      <c r="AO149" s="1688"/>
      <c r="AP149" s="1688"/>
      <c r="AQ149" s="1539" t="s">
        <v>791</v>
      </c>
      <c r="AR149" s="1540"/>
      <c r="AS149" s="1540"/>
      <c r="AT149" s="1540"/>
      <c r="AU149" s="1540"/>
      <c r="AV149" s="1540"/>
      <c r="AW149" s="1540"/>
      <c r="AX149" s="1540"/>
      <c r="AY149" s="1540"/>
      <c r="AZ149" s="1540"/>
      <c r="BA149" s="1540"/>
      <c r="BB149" s="1540"/>
      <c r="BC149" s="1540"/>
      <c r="BD149" s="1540"/>
      <c r="BE149" s="1540"/>
      <c r="BF149" s="1540"/>
      <c r="BG149" s="1540"/>
      <c r="BH149" s="1540"/>
      <c r="BI149" s="1541"/>
      <c r="BJ149" s="1534" t="str">
        <f t="shared" si="2"/>
        <v/>
      </c>
      <c r="BK149" s="1535"/>
      <c r="BL149" s="1535"/>
      <c r="BM149" s="1536"/>
    </row>
    <row r="150" spans="1:65" ht="21" customHeight="1">
      <c r="A150" s="1629"/>
      <c r="B150" s="1663"/>
      <c r="C150" s="1664"/>
      <c r="D150" s="1664"/>
      <c r="E150" s="1664"/>
      <c r="F150" s="1664"/>
      <c r="G150" s="1664"/>
      <c r="H150" s="1664"/>
      <c r="I150" s="1665"/>
      <c r="J150" s="1643"/>
      <c r="K150" s="1644"/>
      <c r="L150" s="1644"/>
      <c r="M150" s="1644"/>
      <c r="N150" s="1645"/>
      <c r="O150" s="1729"/>
      <c r="P150" s="1730"/>
      <c r="Q150" s="1730"/>
      <c r="R150" s="1731"/>
      <c r="S150" s="1713"/>
      <c r="T150" s="1714"/>
      <c r="U150" s="1714"/>
      <c r="V150" s="1714"/>
      <c r="W150" s="1714"/>
      <c r="X150" s="1714"/>
      <c r="Y150" s="1715"/>
      <c r="Z150" s="1704"/>
      <c r="AA150" s="1705"/>
      <c r="AB150" s="1705"/>
      <c r="AC150" s="1705"/>
      <c r="AD150" s="1705"/>
      <c r="AE150" s="1705"/>
      <c r="AF150" s="1706"/>
      <c r="AG150" s="1528" t="s">
        <v>390</v>
      </c>
      <c r="AH150" s="1529"/>
      <c r="AI150" s="1529"/>
      <c r="AJ150" s="1529"/>
      <c r="AK150" s="1529"/>
      <c r="AL150" s="1529"/>
      <c r="AM150" s="1529"/>
      <c r="AN150" s="1529"/>
      <c r="AO150" s="1529"/>
      <c r="AP150" s="1530"/>
      <c r="AQ150" s="1531" t="s">
        <v>791</v>
      </c>
      <c r="AR150" s="1552"/>
      <c r="AS150" s="1552"/>
      <c r="AT150" s="1552"/>
      <c r="AU150" s="1552"/>
      <c r="AV150" s="1552"/>
      <c r="AW150" s="1552"/>
      <c r="AX150" s="1552"/>
      <c r="AY150" s="1552"/>
      <c r="AZ150" s="1552"/>
      <c r="BA150" s="1552"/>
      <c r="BB150" s="1552"/>
      <c r="BC150" s="1552"/>
      <c r="BD150" s="1552"/>
      <c r="BE150" s="1552"/>
      <c r="BF150" s="1552"/>
      <c r="BG150" s="1552"/>
      <c r="BH150" s="1552"/>
      <c r="BI150" s="1553"/>
      <c r="BJ150" s="1534" t="str">
        <f t="shared" si="2"/>
        <v/>
      </c>
      <c r="BK150" s="1535"/>
      <c r="BL150" s="1535"/>
      <c r="BM150" s="1536"/>
    </row>
    <row r="151" spans="1:65" ht="21" customHeight="1">
      <c r="A151" s="1629"/>
      <c r="B151" s="1663"/>
      <c r="C151" s="1664"/>
      <c r="D151" s="1664"/>
      <c r="E151" s="1664"/>
      <c r="F151" s="1664"/>
      <c r="G151" s="1664"/>
      <c r="H151" s="1664"/>
      <c r="I151" s="1665"/>
      <c r="J151" s="1643"/>
      <c r="K151" s="1644"/>
      <c r="L151" s="1644"/>
      <c r="M151" s="1644"/>
      <c r="N151" s="1645"/>
      <c r="O151" s="1729"/>
      <c r="P151" s="1730"/>
      <c r="Q151" s="1730"/>
      <c r="R151" s="1731"/>
      <c r="S151" s="1713"/>
      <c r="T151" s="1714"/>
      <c r="U151" s="1714"/>
      <c r="V151" s="1714"/>
      <c r="W151" s="1714"/>
      <c r="X151" s="1714"/>
      <c r="Y151" s="1715"/>
      <c r="Z151" s="1704"/>
      <c r="AA151" s="1705"/>
      <c r="AB151" s="1705"/>
      <c r="AC151" s="1705"/>
      <c r="AD151" s="1705"/>
      <c r="AE151" s="1705"/>
      <c r="AF151" s="1706"/>
      <c r="AG151" s="1528" t="s">
        <v>392</v>
      </c>
      <c r="AH151" s="1529"/>
      <c r="AI151" s="1529"/>
      <c r="AJ151" s="1529"/>
      <c r="AK151" s="1529"/>
      <c r="AL151" s="1529"/>
      <c r="AM151" s="1529"/>
      <c r="AN151" s="1529"/>
      <c r="AO151" s="1529"/>
      <c r="AP151" s="1530"/>
      <c r="AQ151" s="1551" t="s">
        <v>791</v>
      </c>
      <c r="AR151" s="1532"/>
      <c r="AS151" s="1532"/>
      <c r="AT151" s="1532"/>
      <c r="AU151" s="1532"/>
      <c r="AV151" s="1532"/>
      <c r="AW151" s="1532"/>
      <c r="AX151" s="1532"/>
      <c r="AY151" s="1532"/>
      <c r="AZ151" s="1532"/>
      <c r="BA151" s="1532"/>
      <c r="BB151" s="1532"/>
      <c r="BC151" s="1532"/>
      <c r="BD151" s="1532"/>
      <c r="BE151" s="1532"/>
      <c r="BF151" s="1532"/>
      <c r="BG151" s="1532"/>
      <c r="BH151" s="1532"/>
      <c r="BI151" s="1533"/>
      <c r="BJ151" s="1534" t="str">
        <f t="shared" si="2"/>
        <v/>
      </c>
      <c r="BK151" s="1535"/>
      <c r="BL151" s="1535"/>
      <c r="BM151" s="1536"/>
    </row>
    <row r="152" spans="1:65" ht="21" customHeight="1">
      <c r="A152" s="1629"/>
      <c r="B152" s="1663"/>
      <c r="C152" s="1664"/>
      <c r="D152" s="1664"/>
      <c r="E152" s="1664"/>
      <c r="F152" s="1664"/>
      <c r="G152" s="1664"/>
      <c r="H152" s="1664"/>
      <c r="I152" s="1665"/>
      <c r="J152" s="1643"/>
      <c r="K152" s="1644"/>
      <c r="L152" s="1644"/>
      <c r="M152" s="1644"/>
      <c r="N152" s="1645"/>
      <c r="O152" s="1729"/>
      <c r="P152" s="1730"/>
      <c r="Q152" s="1730"/>
      <c r="R152" s="1731"/>
      <c r="S152" s="1713"/>
      <c r="T152" s="1714"/>
      <c r="U152" s="1714"/>
      <c r="V152" s="1714"/>
      <c r="W152" s="1714"/>
      <c r="X152" s="1714"/>
      <c r="Y152" s="1715"/>
      <c r="Z152" s="1704"/>
      <c r="AA152" s="1705"/>
      <c r="AB152" s="1705"/>
      <c r="AC152" s="1705"/>
      <c r="AD152" s="1705"/>
      <c r="AE152" s="1705"/>
      <c r="AF152" s="1706"/>
      <c r="AG152" s="1528" t="s">
        <v>394</v>
      </c>
      <c r="AH152" s="1529"/>
      <c r="AI152" s="1529"/>
      <c r="AJ152" s="1529"/>
      <c r="AK152" s="1529"/>
      <c r="AL152" s="1529"/>
      <c r="AM152" s="1529"/>
      <c r="AN152" s="1529"/>
      <c r="AO152" s="1529"/>
      <c r="AP152" s="1530"/>
      <c r="AQ152" s="1531" t="s">
        <v>791</v>
      </c>
      <c r="AR152" s="1532"/>
      <c r="AS152" s="1532"/>
      <c r="AT152" s="1532"/>
      <c r="AU152" s="1532"/>
      <c r="AV152" s="1532"/>
      <c r="AW152" s="1532"/>
      <c r="AX152" s="1532"/>
      <c r="AY152" s="1532"/>
      <c r="AZ152" s="1532"/>
      <c r="BA152" s="1532"/>
      <c r="BB152" s="1532"/>
      <c r="BC152" s="1532"/>
      <c r="BD152" s="1532"/>
      <c r="BE152" s="1532"/>
      <c r="BF152" s="1532"/>
      <c r="BG152" s="1532"/>
      <c r="BH152" s="1532"/>
      <c r="BI152" s="1533"/>
      <c r="BJ152" s="1534" t="str">
        <f t="shared" si="2"/>
        <v/>
      </c>
      <c r="BK152" s="1535"/>
      <c r="BL152" s="1535"/>
      <c r="BM152" s="1536"/>
    </row>
    <row r="153" spans="1:65" ht="21" customHeight="1" thickBot="1">
      <c r="A153" s="1629"/>
      <c r="B153" s="1720"/>
      <c r="C153" s="1721"/>
      <c r="D153" s="1721"/>
      <c r="E153" s="1721"/>
      <c r="F153" s="1721"/>
      <c r="G153" s="1721"/>
      <c r="H153" s="1721"/>
      <c r="I153" s="1722"/>
      <c r="J153" s="1723"/>
      <c r="K153" s="1724"/>
      <c r="L153" s="1724"/>
      <c r="M153" s="1724"/>
      <c r="N153" s="1725"/>
      <c r="O153" s="1732"/>
      <c r="P153" s="1733"/>
      <c r="Q153" s="1733"/>
      <c r="R153" s="1734"/>
      <c r="S153" s="1716"/>
      <c r="T153" s="1717"/>
      <c r="U153" s="1717"/>
      <c r="V153" s="1717"/>
      <c r="W153" s="1717"/>
      <c r="X153" s="1717"/>
      <c r="Y153" s="1718"/>
      <c r="Z153" s="1707"/>
      <c r="AA153" s="1708"/>
      <c r="AB153" s="1708"/>
      <c r="AC153" s="1708"/>
      <c r="AD153" s="1708"/>
      <c r="AE153" s="1708"/>
      <c r="AF153" s="1709"/>
      <c r="AG153" s="1542" t="s">
        <v>399</v>
      </c>
      <c r="AH153" s="1543"/>
      <c r="AI153" s="1543"/>
      <c r="AJ153" s="1543"/>
      <c r="AK153" s="1543"/>
      <c r="AL153" s="1543"/>
      <c r="AM153" s="1543"/>
      <c r="AN153" s="1543"/>
      <c r="AO153" s="1543"/>
      <c r="AP153" s="1544"/>
      <c r="AQ153" s="1545" t="s">
        <v>791</v>
      </c>
      <c r="AR153" s="1546"/>
      <c r="AS153" s="1546"/>
      <c r="AT153" s="1546"/>
      <c r="AU153" s="1546"/>
      <c r="AV153" s="1546"/>
      <c r="AW153" s="1546"/>
      <c r="AX153" s="1546"/>
      <c r="AY153" s="1546"/>
      <c r="AZ153" s="1546"/>
      <c r="BA153" s="1546"/>
      <c r="BB153" s="1546"/>
      <c r="BC153" s="1546"/>
      <c r="BD153" s="1546"/>
      <c r="BE153" s="1546"/>
      <c r="BF153" s="1546"/>
      <c r="BG153" s="1546"/>
      <c r="BH153" s="1546"/>
      <c r="BI153" s="1547"/>
      <c r="BJ153" s="1689" t="str">
        <f t="shared" si="2"/>
        <v/>
      </c>
      <c r="BK153" s="1690"/>
      <c r="BL153" s="1690"/>
      <c r="BM153" s="1691"/>
    </row>
    <row r="154" spans="1:65" ht="21" customHeight="1">
      <c r="A154" s="1629"/>
      <c r="B154" s="1554" t="s">
        <v>412</v>
      </c>
      <c r="C154" s="1555"/>
      <c r="D154" s="1555"/>
      <c r="E154" s="1555"/>
      <c r="F154" s="1555"/>
      <c r="G154" s="1555"/>
      <c r="H154" s="1555"/>
      <c r="I154" s="1556"/>
      <c r="J154" s="1692"/>
      <c r="K154" s="1693"/>
      <c r="L154" s="1693"/>
      <c r="M154" s="1693"/>
      <c r="N154" s="1694"/>
      <c r="O154" s="1701"/>
      <c r="P154" s="1702"/>
      <c r="Q154" s="1702"/>
      <c r="R154" s="1703"/>
      <c r="S154" s="1710"/>
      <c r="T154" s="1711"/>
      <c r="U154" s="1711"/>
      <c r="V154" s="1711"/>
      <c r="W154" s="1711"/>
      <c r="X154" s="1711"/>
      <c r="Y154" s="1712"/>
      <c r="Z154" s="1701"/>
      <c r="AA154" s="1702"/>
      <c r="AB154" s="1702"/>
      <c r="AC154" s="1702"/>
      <c r="AD154" s="1702"/>
      <c r="AE154" s="1702"/>
      <c r="AF154" s="1703"/>
      <c r="AG154" s="1666" t="s">
        <v>408</v>
      </c>
      <c r="AH154" s="1591"/>
      <c r="AI154" s="1591"/>
      <c r="AJ154" s="1591"/>
      <c r="AK154" s="1591"/>
      <c r="AL154" s="1591"/>
      <c r="AM154" s="1591"/>
      <c r="AN154" s="1591"/>
      <c r="AO154" s="1591"/>
      <c r="AP154" s="1592"/>
      <c r="AQ154" s="1593" t="s">
        <v>791</v>
      </c>
      <c r="AR154" s="1594"/>
      <c r="AS154" s="1594"/>
      <c r="AT154" s="1594"/>
      <c r="AU154" s="1594"/>
      <c r="AV154" s="1594"/>
      <c r="AW154" s="1594"/>
      <c r="AX154" s="1594"/>
      <c r="AY154" s="1594"/>
      <c r="AZ154" s="1594"/>
      <c r="BA154" s="1594"/>
      <c r="BB154" s="1594"/>
      <c r="BC154" s="1594"/>
      <c r="BD154" s="1594"/>
      <c r="BE154" s="1594"/>
      <c r="BF154" s="1594"/>
      <c r="BG154" s="1594"/>
      <c r="BH154" s="1594"/>
      <c r="BI154" s="1595"/>
      <c r="BJ154" s="1596" t="str">
        <f t="shared" si="2"/>
        <v/>
      </c>
      <c r="BK154" s="1597"/>
      <c r="BL154" s="1597"/>
      <c r="BM154" s="1598"/>
    </row>
    <row r="155" spans="1:65" ht="21" customHeight="1">
      <c r="A155" s="1629"/>
      <c r="B155" s="1557"/>
      <c r="C155" s="1558"/>
      <c r="D155" s="1558"/>
      <c r="E155" s="1558"/>
      <c r="F155" s="1558"/>
      <c r="G155" s="1558"/>
      <c r="H155" s="1558"/>
      <c r="I155" s="1559"/>
      <c r="J155" s="1695"/>
      <c r="K155" s="1696"/>
      <c r="L155" s="1696"/>
      <c r="M155" s="1696"/>
      <c r="N155" s="1697"/>
      <c r="O155" s="1704"/>
      <c r="P155" s="1705"/>
      <c r="Q155" s="1705"/>
      <c r="R155" s="1706"/>
      <c r="S155" s="1713"/>
      <c r="T155" s="1714"/>
      <c r="U155" s="1714"/>
      <c r="V155" s="1714"/>
      <c r="W155" s="1714"/>
      <c r="X155" s="1714"/>
      <c r="Y155" s="1715"/>
      <c r="Z155" s="1704"/>
      <c r="AA155" s="1705"/>
      <c r="AB155" s="1705"/>
      <c r="AC155" s="1705"/>
      <c r="AD155" s="1705"/>
      <c r="AE155" s="1705"/>
      <c r="AF155" s="1706"/>
      <c r="AG155" s="1599" t="s">
        <v>404</v>
      </c>
      <c r="AH155" s="1600"/>
      <c r="AI155" s="1600"/>
      <c r="AJ155" s="1600"/>
      <c r="AK155" s="1600"/>
      <c r="AL155" s="1600"/>
      <c r="AM155" s="1600"/>
      <c r="AN155" s="1600"/>
      <c r="AO155" s="1600"/>
      <c r="AP155" s="1601"/>
      <c r="AQ155" s="1539" t="s">
        <v>791</v>
      </c>
      <c r="AR155" s="1540"/>
      <c r="AS155" s="1540"/>
      <c r="AT155" s="1540"/>
      <c r="AU155" s="1540"/>
      <c r="AV155" s="1540"/>
      <c r="AW155" s="1540"/>
      <c r="AX155" s="1540"/>
      <c r="AY155" s="1540"/>
      <c r="AZ155" s="1540"/>
      <c r="BA155" s="1540"/>
      <c r="BB155" s="1540"/>
      <c r="BC155" s="1540"/>
      <c r="BD155" s="1540"/>
      <c r="BE155" s="1540"/>
      <c r="BF155" s="1540"/>
      <c r="BG155" s="1540"/>
      <c r="BH155" s="1540"/>
      <c r="BI155" s="1541"/>
      <c r="BJ155" s="1534" t="str">
        <f t="shared" si="2"/>
        <v/>
      </c>
      <c r="BK155" s="1535"/>
      <c r="BL155" s="1535"/>
      <c r="BM155" s="1536"/>
    </row>
    <row r="156" spans="1:65" ht="21" customHeight="1">
      <c r="A156" s="1629"/>
      <c r="B156" s="1557"/>
      <c r="C156" s="1558"/>
      <c r="D156" s="1558"/>
      <c r="E156" s="1558"/>
      <c r="F156" s="1558"/>
      <c r="G156" s="1558"/>
      <c r="H156" s="1558"/>
      <c r="I156" s="1559"/>
      <c r="J156" s="1695"/>
      <c r="K156" s="1696"/>
      <c r="L156" s="1696"/>
      <c r="M156" s="1696"/>
      <c r="N156" s="1697"/>
      <c r="O156" s="1704"/>
      <c r="P156" s="1705"/>
      <c r="Q156" s="1705"/>
      <c r="R156" s="1706"/>
      <c r="S156" s="1713"/>
      <c r="T156" s="1714"/>
      <c r="U156" s="1714"/>
      <c r="V156" s="1714"/>
      <c r="W156" s="1714"/>
      <c r="X156" s="1714"/>
      <c r="Y156" s="1715"/>
      <c r="Z156" s="1704"/>
      <c r="AA156" s="1705"/>
      <c r="AB156" s="1705"/>
      <c r="AC156" s="1705"/>
      <c r="AD156" s="1705"/>
      <c r="AE156" s="1705"/>
      <c r="AF156" s="1706"/>
      <c r="AG156" s="1528" t="s">
        <v>405</v>
      </c>
      <c r="AH156" s="1529"/>
      <c r="AI156" s="1529"/>
      <c r="AJ156" s="1529"/>
      <c r="AK156" s="1529"/>
      <c r="AL156" s="1529"/>
      <c r="AM156" s="1529"/>
      <c r="AN156" s="1529"/>
      <c r="AO156" s="1529"/>
      <c r="AP156" s="1530"/>
      <c r="AQ156" s="1539" t="s">
        <v>791</v>
      </c>
      <c r="AR156" s="1540"/>
      <c r="AS156" s="1540"/>
      <c r="AT156" s="1540"/>
      <c r="AU156" s="1540"/>
      <c r="AV156" s="1540"/>
      <c r="AW156" s="1540"/>
      <c r="AX156" s="1540"/>
      <c r="AY156" s="1540"/>
      <c r="AZ156" s="1540"/>
      <c r="BA156" s="1540"/>
      <c r="BB156" s="1540"/>
      <c r="BC156" s="1540"/>
      <c r="BD156" s="1540"/>
      <c r="BE156" s="1540"/>
      <c r="BF156" s="1540"/>
      <c r="BG156" s="1540"/>
      <c r="BH156" s="1540"/>
      <c r="BI156" s="1541"/>
      <c r="BJ156" s="1534" t="str">
        <f t="shared" si="2"/>
        <v/>
      </c>
      <c r="BK156" s="1535"/>
      <c r="BL156" s="1535"/>
      <c r="BM156" s="1536"/>
    </row>
    <row r="157" spans="1:65" ht="21" customHeight="1">
      <c r="A157" s="1629"/>
      <c r="B157" s="1557"/>
      <c r="C157" s="1558"/>
      <c r="D157" s="1558"/>
      <c r="E157" s="1558"/>
      <c r="F157" s="1558"/>
      <c r="G157" s="1558"/>
      <c r="H157" s="1558"/>
      <c r="I157" s="1559"/>
      <c r="J157" s="1695"/>
      <c r="K157" s="1696"/>
      <c r="L157" s="1696"/>
      <c r="M157" s="1696"/>
      <c r="N157" s="1697"/>
      <c r="O157" s="1704"/>
      <c r="P157" s="1705"/>
      <c r="Q157" s="1705"/>
      <c r="R157" s="1706"/>
      <c r="S157" s="1713"/>
      <c r="T157" s="1714"/>
      <c r="U157" s="1714"/>
      <c r="V157" s="1714"/>
      <c r="W157" s="1714"/>
      <c r="X157" s="1714"/>
      <c r="Y157" s="1715"/>
      <c r="Z157" s="1704"/>
      <c r="AA157" s="1705"/>
      <c r="AB157" s="1705"/>
      <c r="AC157" s="1705"/>
      <c r="AD157" s="1705"/>
      <c r="AE157" s="1705"/>
      <c r="AF157" s="1706"/>
      <c r="AG157" s="1528" t="s">
        <v>367</v>
      </c>
      <c r="AH157" s="1529"/>
      <c r="AI157" s="1529"/>
      <c r="AJ157" s="1529"/>
      <c r="AK157" s="1529"/>
      <c r="AL157" s="1529"/>
      <c r="AM157" s="1529"/>
      <c r="AN157" s="1529"/>
      <c r="AO157" s="1529"/>
      <c r="AP157" s="1530"/>
      <c r="AQ157" s="1539" t="s">
        <v>791</v>
      </c>
      <c r="AR157" s="1540"/>
      <c r="AS157" s="1540"/>
      <c r="AT157" s="1540"/>
      <c r="AU157" s="1540"/>
      <c r="AV157" s="1540"/>
      <c r="AW157" s="1540"/>
      <c r="AX157" s="1540"/>
      <c r="AY157" s="1540"/>
      <c r="AZ157" s="1540"/>
      <c r="BA157" s="1540"/>
      <c r="BB157" s="1540"/>
      <c r="BC157" s="1540"/>
      <c r="BD157" s="1540"/>
      <c r="BE157" s="1540"/>
      <c r="BF157" s="1540"/>
      <c r="BG157" s="1540"/>
      <c r="BH157" s="1540"/>
      <c r="BI157" s="1541"/>
      <c r="BJ157" s="1534" t="str">
        <f t="shared" si="2"/>
        <v/>
      </c>
      <c r="BK157" s="1535"/>
      <c r="BL157" s="1535"/>
      <c r="BM157" s="1536"/>
    </row>
    <row r="158" spans="1:65" ht="21" customHeight="1">
      <c r="A158" s="1629"/>
      <c r="B158" s="1557"/>
      <c r="C158" s="1558"/>
      <c r="D158" s="1558"/>
      <c r="E158" s="1558"/>
      <c r="F158" s="1558"/>
      <c r="G158" s="1558"/>
      <c r="H158" s="1558"/>
      <c r="I158" s="1559"/>
      <c r="J158" s="1695"/>
      <c r="K158" s="1696"/>
      <c r="L158" s="1696"/>
      <c r="M158" s="1696"/>
      <c r="N158" s="1697"/>
      <c r="O158" s="1704"/>
      <c r="P158" s="1705"/>
      <c r="Q158" s="1705"/>
      <c r="R158" s="1706"/>
      <c r="S158" s="1713"/>
      <c r="T158" s="1714"/>
      <c r="U158" s="1714"/>
      <c r="V158" s="1714"/>
      <c r="W158" s="1714"/>
      <c r="X158" s="1714"/>
      <c r="Y158" s="1715"/>
      <c r="Z158" s="1704"/>
      <c r="AA158" s="1705"/>
      <c r="AB158" s="1705"/>
      <c r="AC158" s="1705"/>
      <c r="AD158" s="1705"/>
      <c r="AE158" s="1705"/>
      <c r="AF158" s="1706"/>
      <c r="AG158" s="1528" t="s">
        <v>368</v>
      </c>
      <c r="AH158" s="1529"/>
      <c r="AI158" s="1529"/>
      <c r="AJ158" s="1529"/>
      <c r="AK158" s="1529"/>
      <c r="AL158" s="1529"/>
      <c r="AM158" s="1529"/>
      <c r="AN158" s="1529"/>
      <c r="AO158" s="1529"/>
      <c r="AP158" s="1530"/>
      <c r="AQ158" s="1539" t="s">
        <v>791</v>
      </c>
      <c r="AR158" s="1540"/>
      <c r="AS158" s="1540"/>
      <c r="AT158" s="1540"/>
      <c r="AU158" s="1540"/>
      <c r="AV158" s="1540"/>
      <c r="AW158" s="1540"/>
      <c r="AX158" s="1540"/>
      <c r="AY158" s="1540"/>
      <c r="AZ158" s="1540"/>
      <c r="BA158" s="1540"/>
      <c r="BB158" s="1540"/>
      <c r="BC158" s="1540"/>
      <c r="BD158" s="1540"/>
      <c r="BE158" s="1540"/>
      <c r="BF158" s="1540"/>
      <c r="BG158" s="1540"/>
      <c r="BH158" s="1540"/>
      <c r="BI158" s="1541"/>
      <c r="BJ158" s="1534" t="str">
        <f t="shared" si="2"/>
        <v/>
      </c>
      <c r="BK158" s="1535"/>
      <c r="BL158" s="1535"/>
      <c r="BM158" s="1536"/>
    </row>
    <row r="159" spans="1:65" ht="21" customHeight="1">
      <c r="A159" s="1629"/>
      <c r="B159" s="1557"/>
      <c r="C159" s="1558"/>
      <c r="D159" s="1558"/>
      <c r="E159" s="1558"/>
      <c r="F159" s="1558"/>
      <c r="G159" s="1558"/>
      <c r="H159" s="1558"/>
      <c r="I159" s="1559"/>
      <c r="J159" s="1695"/>
      <c r="K159" s="1696"/>
      <c r="L159" s="1696"/>
      <c r="M159" s="1696"/>
      <c r="N159" s="1697"/>
      <c r="O159" s="1704"/>
      <c r="P159" s="1705"/>
      <c r="Q159" s="1705"/>
      <c r="R159" s="1706"/>
      <c r="S159" s="1713"/>
      <c r="T159" s="1714"/>
      <c r="U159" s="1714"/>
      <c r="V159" s="1714"/>
      <c r="W159" s="1714"/>
      <c r="X159" s="1714"/>
      <c r="Y159" s="1715"/>
      <c r="Z159" s="1704"/>
      <c r="AA159" s="1705"/>
      <c r="AB159" s="1705"/>
      <c r="AC159" s="1705"/>
      <c r="AD159" s="1705"/>
      <c r="AE159" s="1705"/>
      <c r="AF159" s="1706"/>
      <c r="AG159" s="1528" t="s">
        <v>410</v>
      </c>
      <c r="AH159" s="1529"/>
      <c r="AI159" s="1529"/>
      <c r="AJ159" s="1529"/>
      <c r="AK159" s="1529"/>
      <c r="AL159" s="1529"/>
      <c r="AM159" s="1529"/>
      <c r="AN159" s="1529"/>
      <c r="AO159" s="1529"/>
      <c r="AP159" s="1530"/>
      <c r="AQ159" s="1539" t="s">
        <v>791</v>
      </c>
      <c r="AR159" s="1540"/>
      <c r="AS159" s="1540"/>
      <c r="AT159" s="1540"/>
      <c r="AU159" s="1540"/>
      <c r="AV159" s="1540"/>
      <c r="AW159" s="1540"/>
      <c r="AX159" s="1540"/>
      <c r="AY159" s="1540"/>
      <c r="AZ159" s="1540"/>
      <c r="BA159" s="1540"/>
      <c r="BB159" s="1540"/>
      <c r="BC159" s="1540"/>
      <c r="BD159" s="1540"/>
      <c r="BE159" s="1540"/>
      <c r="BF159" s="1540"/>
      <c r="BG159" s="1540"/>
      <c r="BH159" s="1540"/>
      <c r="BI159" s="1541"/>
      <c r="BJ159" s="1534" t="str">
        <f t="shared" si="2"/>
        <v/>
      </c>
      <c r="BK159" s="1535"/>
      <c r="BL159" s="1535"/>
      <c r="BM159" s="1536"/>
    </row>
    <row r="160" spans="1:65" ht="21" customHeight="1">
      <c r="A160" s="1629"/>
      <c r="B160" s="1557"/>
      <c r="C160" s="1558"/>
      <c r="D160" s="1558"/>
      <c r="E160" s="1558"/>
      <c r="F160" s="1558"/>
      <c r="G160" s="1558"/>
      <c r="H160" s="1558"/>
      <c r="I160" s="1559"/>
      <c r="J160" s="1695"/>
      <c r="K160" s="1696"/>
      <c r="L160" s="1696"/>
      <c r="M160" s="1696"/>
      <c r="N160" s="1697"/>
      <c r="O160" s="1704"/>
      <c r="P160" s="1705"/>
      <c r="Q160" s="1705"/>
      <c r="R160" s="1706"/>
      <c r="S160" s="1713"/>
      <c r="T160" s="1714"/>
      <c r="U160" s="1714"/>
      <c r="V160" s="1714"/>
      <c r="W160" s="1714"/>
      <c r="X160" s="1714"/>
      <c r="Y160" s="1715"/>
      <c r="Z160" s="1704"/>
      <c r="AA160" s="1705"/>
      <c r="AB160" s="1705"/>
      <c r="AC160" s="1705"/>
      <c r="AD160" s="1705"/>
      <c r="AE160" s="1705"/>
      <c r="AF160" s="1706"/>
      <c r="AG160" s="1528" t="s">
        <v>406</v>
      </c>
      <c r="AH160" s="1529"/>
      <c r="AI160" s="1529"/>
      <c r="AJ160" s="1529"/>
      <c r="AK160" s="1529"/>
      <c r="AL160" s="1529"/>
      <c r="AM160" s="1529"/>
      <c r="AN160" s="1529"/>
      <c r="AO160" s="1529"/>
      <c r="AP160" s="1530"/>
      <c r="AQ160" s="1539" t="s">
        <v>791</v>
      </c>
      <c r="AR160" s="1540"/>
      <c r="AS160" s="1540"/>
      <c r="AT160" s="1540"/>
      <c r="AU160" s="1540"/>
      <c r="AV160" s="1540"/>
      <c r="AW160" s="1540"/>
      <c r="AX160" s="1540"/>
      <c r="AY160" s="1540"/>
      <c r="AZ160" s="1540"/>
      <c r="BA160" s="1540"/>
      <c r="BB160" s="1540"/>
      <c r="BC160" s="1540"/>
      <c r="BD160" s="1540"/>
      <c r="BE160" s="1540"/>
      <c r="BF160" s="1540"/>
      <c r="BG160" s="1540"/>
      <c r="BH160" s="1540"/>
      <c r="BI160" s="1541"/>
      <c r="BJ160" s="1534" t="str">
        <f t="shared" si="2"/>
        <v/>
      </c>
      <c r="BK160" s="1535"/>
      <c r="BL160" s="1535"/>
      <c r="BM160" s="1536"/>
    </row>
    <row r="161" spans="1:65" ht="21" customHeight="1">
      <c r="A161" s="1629"/>
      <c r="B161" s="1557"/>
      <c r="C161" s="1558"/>
      <c r="D161" s="1558"/>
      <c r="E161" s="1558"/>
      <c r="F161" s="1558"/>
      <c r="G161" s="1558"/>
      <c r="H161" s="1558"/>
      <c r="I161" s="1559"/>
      <c r="J161" s="1695"/>
      <c r="K161" s="1696"/>
      <c r="L161" s="1696"/>
      <c r="M161" s="1696"/>
      <c r="N161" s="1697"/>
      <c r="O161" s="1704"/>
      <c r="P161" s="1705"/>
      <c r="Q161" s="1705"/>
      <c r="R161" s="1706"/>
      <c r="S161" s="1713"/>
      <c r="T161" s="1714"/>
      <c r="U161" s="1714"/>
      <c r="V161" s="1714"/>
      <c r="W161" s="1714"/>
      <c r="X161" s="1714"/>
      <c r="Y161" s="1715"/>
      <c r="Z161" s="1704"/>
      <c r="AA161" s="1705"/>
      <c r="AB161" s="1705"/>
      <c r="AC161" s="1705"/>
      <c r="AD161" s="1705"/>
      <c r="AE161" s="1705"/>
      <c r="AF161" s="1706"/>
      <c r="AG161" s="1599" t="s">
        <v>413</v>
      </c>
      <c r="AH161" s="1600"/>
      <c r="AI161" s="1600"/>
      <c r="AJ161" s="1600"/>
      <c r="AK161" s="1600"/>
      <c r="AL161" s="1600"/>
      <c r="AM161" s="1600"/>
      <c r="AN161" s="1600"/>
      <c r="AO161" s="1600"/>
      <c r="AP161" s="1601"/>
      <c r="AQ161" s="1539" t="s">
        <v>791</v>
      </c>
      <c r="AR161" s="1540"/>
      <c r="AS161" s="1540"/>
      <c r="AT161" s="1540"/>
      <c r="AU161" s="1540"/>
      <c r="AV161" s="1540"/>
      <c r="AW161" s="1540"/>
      <c r="AX161" s="1540"/>
      <c r="AY161" s="1540"/>
      <c r="AZ161" s="1540"/>
      <c r="BA161" s="1540"/>
      <c r="BB161" s="1540"/>
      <c r="BC161" s="1540"/>
      <c r="BD161" s="1540"/>
      <c r="BE161" s="1540"/>
      <c r="BF161" s="1540"/>
      <c r="BG161" s="1540"/>
      <c r="BH161" s="1540"/>
      <c r="BI161" s="1541"/>
      <c r="BJ161" s="1534" t="str">
        <f t="shared" si="2"/>
        <v/>
      </c>
      <c r="BK161" s="1535"/>
      <c r="BL161" s="1535"/>
      <c r="BM161" s="1536"/>
    </row>
    <row r="162" spans="1:65" ht="21" customHeight="1">
      <c r="A162" s="1629"/>
      <c r="B162" s="1557"/>
      <c r="C162" s="1558"/>
      <c r="D162" s="1558"/>
      <c r="E162" s="1558"/>
      <c r="F162" s="1558"/>
      <c r="G162" s="1558"/>
      <c r="H162" s="1558"/>
      <c r="I162" s="1559"/>
      <c r="J162" s="1695"/>
      <c r="K162" s="1696"/>
      <c r="L162" s="1696"/>
      <c r="M162" s="1696"/>
      <c r="N162" s="1697"/>
      <c r="O162" s="1704"/>
      <c r="P162" s="1705"/>
      <c r="Q162" s="1705"/>
      <c r="R162" s="1706"/>
      <c r="S162" s="1713"/>
      <c r="T162" s="1714"/>
      <c r="U162" s="1714"/>
      <c r="V162" s="1714"/>
      <c r="W162" s="1714"/>
      <c r="X162" s="1714"/>
      <c r="Y162" s="1715"/>
      <c r="Z162" s="1704"/>
      <c r="AA162" s="1705"/>
      <c r="AB162" s="1705"/>
      <c r="AC162" s="1705"/>
      <c r="AD162" s="1705"/>
      <c r="AE162" s="1705"/>
      <c r="AF162" s="1706"/>
      <c r="AG162" s="1528" t="s">
        <v>379</v>
      </c>
      <c r="AH162" s="1529"/>
      <c r="AI162" s="1529"/>
      <c r="AJ162" s="1529"/>
      <c r="AK162" s="1529"/>
      <c r="AL162" s="1529"/>
      <c r="AM162" s="1529"/>
      <c r="AN162" s="1529"/>
      <c r="AO162" s="1529"/>
      <c r="AP162" s="1530"/>
      <c r="AQ162" s="1539" t="s">
        <v>791</v>
      </c>
      <c r="AR162" s="1540"/>
      <c r="AS162" s="1540"/>
      <c r="AT162" s="1540"/>
      <c r="AU162" s="1540"/>
      <c r="AV162" s="1540"/>
      <c r="AW162" s="1540"/>
      <c r="AX162" s="1540"/>
      <c r="AY162" s="1540"/>
      <c r="AZ162" s="1540"/>
      <c r="BA162" s="1540"/>
      <c r="BB162" s="1540"/>
      <c r="BC162" s="1540"/>
      <c r="BD162" s="1540"/>
      <c r="BE162" s="1540"/>
      <c r="BF162" s="1540"/>
      <c r="BG162" s="1540"/>
      <c r="BH162" s="1540"/>
      <c r="BI162" s="1541"/>
      <c r="BJ162" s="1534" t="str">
        <f t="shared" si="2"/>
        <v/>
      </c>
      <c r="BK162" s="1535"/>
      <c r="BL162" s="1535"/>
      <c r="BM162" s="1536"/>
    </row>
    <row r="163" spans="1:65" ht="21" customHeight="1">
      <c r="A163" s="1629"/>
      <c r="B163" s="1557"/>
      <c r="C163" s="1558"/>
      <c r="D163" s="1558"/>
      <c r="E163" s="1558"/>
      <c r="F163" s="1558"/>
      <c r="G163" s="1558"/>
      <c r="H163" s="1558"/>
      <c r="I163" s="1559"/>
      <c r="J163" s="1695"/>
      <c r="K163" s="1696"/>
      <c r="L163" s="1696"/>
      <c r="M163" s="1696"/>
      <c r="N163" s="1697"/>
      <c r="O163" s="1704"/>
      <c r="P163" s="1705"/>
      <c r="Q163" s="1705"/>
      <c r="R163" s="1706"/>
      <c r="S163" s="1713"/>
      <c r="T163" s="1714"/>
      <c r="U163" s="1714"/>
      <c r="V163" s="1714"/>
      <c r="W163" s="1714"/>
      <c r="X163" s="1714"/>
      <c r="Y163" s="1715"/>
      <c r="Z163" s="1704"/>
      <c r="AA163" s="1705"/>
      <c r="AB163" s="1705"/>
      <c r="AC163" s="1705"/>
      <c r="AD163" s="1705"/>
      <c r="AE163" s="1705"/>
      <c r="AF163" s="1706"/>
      <c r="AG163" s="1528" t="s">
        <v>390</v>
      </c>
      <c r="AH163" s="1529"/>
      <c r="AI163" s="1529"/>
      <c r="AJ163" s="1529"/>
      <c r="AK163" s="1529"/>
      <c r="AL163" s="1529"/>
      <c r="AM163" s="1529"/>
      <c r="AN163" s="1529"/>
      <c r="AO163" s="1529"/>
      <c r="AP163" s="1530"/>
      <c r="AQ163" s="1531" t="s">
        <v>791</v>
      </c>
      <c r="AR163" s="1552"/>
      <c r="AS163" s="1552"/>
      <c r="AT163" s="1552"/>
      <c r="AU163" s="1552"/>
      <c r="AV163" s="1552"/>
      <c r="AW163" s="1552"/>
      <c r="AX163" s="1552"/>
      <c r="AY163" s="1552"/>
      <c r="AZ163" s="1552"/>
      <c r="BA163" s="1552"/>
      <c r="BB163" s="1552"/>
      <c r="BC163" s="1552"/>
      <c r="BD163" s="1552"/>
      <c r="BE163" s="1552"/>
      <c r="BF163" s="1552"/>
      <c r="BG163" s="1552"/>
      <c r="BH163" s="1552"/>
      <c r="BI163" s="1553"/>
      <c r="BJ163" s="1534" t="str">
        <f t="shared" si="2"/>
        <v/>
      </c>
      <c r="BK163" s="1535"/>
      <c r="BL163" s="1535"/>
      <c r="BM163" s="1536"/>
    </row>
    <row r="164" spans="1:65" ht="21" customHeight="1">
      <c r="A164" s="1629"/>
      <c r="B164" s="1557"/>
      <c r="C164" s="1558"/>
      <c r="D164" s="1558"/>
      <c r="E164" s="1558"/>
      <c r="F164" s="1558"/>
      <c r="G164" s="1558"/>
      <c r="H164" s="1558"/>
      <c r="I164" s="1559"/>
      <c r="J164" s="1695"/>
      <c r="K164" s="1696"/>
      <c r="L164" s="1696"/>
      <c r="M164" s="1696"/>
      <c r="N164" s="1697"/>
      <c r="O164" s="1704"/>
      <c r="P164" s="1705"/>
      <c r="Q164" s="1705"/>
      <c r="R164" s="1706"/>
      <c r="S164" s="1713"/>
      <c r="T164" s="1714"/>
      <c r="U164" s="1714"/>
      <c r="V164" s="1714"/>
      <c r="W164" s="1714"/>
      <c r="X164" s="1714"/>
      <c r="Y164" s="1715"/>
      <c r="Z164" s="1704"/>
      <c r="AA164" s="1705"/>
      <c r="AB164" s="1705"/>
      <c r="AC164" s="1705"/>
      <c r="AD164" s="1705"/>
      <c r="AE164" s="1705"/>
      <c r="AF164" s="1706"/>
      <c r="AG164" s="1528" t="s">
        <v>392</v>
      </c>
      <c r="AH164" s="1529"/>
      <c r="AI164" s="1529"/>
      <c r="AJ164" s="1529"/>
      <c r="AK164" s="1529"/>
      <c r="AL164" s="1529"/>
      <c r="AM164" s="1529"/>
      <c r="AN164" s="1529"/>
      <c r="AO164" s="1529"/>
      <c r="AP164" s="1530"/>
      <c r="AQ164" s="1551" t="s">
        <v>791</v>
      </c>
      <c r="AR164" s="1532"/>
      <c r="AS164" s="1532"/>
      <c r="AT164" s="1532"/>
      <c r="AU164" s="1532"/>
      <c r="AV164" s="1532"/>
      <c r="AW164" s="1532"/>
      <c r="AX164" s="1532"/>
      <c r="AY164" s="1532"/>
      <c r="AZ164" s="1532"/>
      <c r="BA164" s="1532"/>
      <c r="BB164" s="1532"/>
      <c r="BC164" s="1532"/>
      <c r="BD164" s="1532"/>
      <c r="BE164" s="1532"/>
      <c r="BF164" s="1532"/>
      <c r="BG164" s="1532"/>
      <c r="BH164" s="1532"/>
      <c r="BI164" s="1533"/>
      <c r="BJ164" s="1534" t="str">
        <f t="shared" si="2"/>
        <v/>
      </c>
      <c r="BK164" s="1535"/>
      <c r="BL164" s="1535"/>
      <c r="BM164" s="1536"/>
    </row>
    <row r="165" spans="1:65" ht="21" customHeight="1">
      <c r="A165" s="1629"/>
      <c r="B165" s="1557"/>
      <c r="C165" s="1558"/>
      <c r="D165" s="1558"/>
      <c r="E165" s="1558"/>
      <c r="F165" s="1558"/>
      <c r="G165" s="1558"/>
      <c r="H165" s="1558"/>
      <c r="I165" s="1559"/>
      <c r="J165" s="1695"/>
      <c r="K165" s="1696"/>
      <c r="L165" s="1696"/>
      <c r="M165" s="1696"/>
      <c r="N165" s="1697"/>
      <c r="O165" s="1704"/>
      <c r="P165" s="1705"/>
      <c r="Q165" s="1705"/>
      <c r="R165" s="1706"/>
      <c r="S165" s="1713"/>
      <c r="T165" s="1714"/>
      <c r="U165" s="1714"/>
      <c r="V165" s="1714"/>
      <c r="W165" s="1714"/>
      <c r="X165" s="1714"/>
      <c r="Y165" s="1715"/>
      <c r="Z165" s="1704"/>
      <c r="AA165" s="1705"/>
      <c r="AB165" s="1705"/>
      <c r="AC165" s="1705"/>
      <c r="AD165" s="1705"/>
      <c r="AE165" s="1705"/>
      <c r="AF165" s="1706"/>
      <c r="AG165" s="1528" t="s">
        <v>394</v>
      </c>
      <c r="AH165" s="1529"/>
      <c r="AI165" s="1529"/>
      <c r="AJ165" s="1529"/>
      <c r="AK165" s="1529"/>
      <c r="AL165" s="1529"/>
      <c r="AM165" s="1529"/>
      <c r="AN165" s="1529"/>
      <c r="AO165" s="1529"/>
      <c r="AP165" s="1530"/>
      <c r="AQ165" s="1531" t="s">
        <v>791</v>
      </c>
      <c r="AR165" s="1532"/>
      <c r="AS165" s="1532"/>
      <c r="AT165" s="1532"/>
      <c r="AU165" s="1532"/>
      <c r="AV165" s="1532"/>
      <c r="AW165" s="1532"/>
      <c r="AX165" s="1532"/>
      <c r="AY165" s="1532"/>
      <c r="AZ165" s="1532"/>
      <c r="BA165" s="1532"/>
      <c r="BB165" s="1532"/>
      <c r="BC165" s="1532"/>
      <c r="BD165" s="1532"/>
      <c r="BE165" s="1532"/>
      <c r="BF165" s="1532"/>
      <c r="BG165" s="1532"/>
      <c r="BH165" s="1532"/>
      <c r="BI165" s="1533"/>
      <c r="BJ165" s="1534" t="str">
        <f t="shared" si="2"/>
        <v/>
      </c>
      <c r="BK165" s="1535"/>
      <c r="BL165" s="1535"/>
      <c r="BM165" s="1536"/>
    </row>
    <row r="166" spans="1:65" ht="21" customHeight="1" thickBot="1">
      <c r="A166" s="1630"/>
      <c r="B166" s="1560"/>
      <c r="C166" s="1561"/>
      <c r="D166" s="1561"/>
      <c r="E166" s="1561"/>
      <c r="F166" s="1561"/>
      <c r="G166" s="1561"/>
      <c r="H166" s="1561"/>
      <c r="I166" s="1562"/>
      <c r="J166" s="1698"/>
      <c r="K166" s="1699"/>
      <c r="L166" s="1699"/>
      <c r="M166" s="1699"/>
      <c r="N166" s="1700"/>
      <c r="O166" s="1707"/>
      <c r="P166" s="1708"/>
      <c r="Q166" s="1708"/>
      <c r="R166" s="1709"/>
      <c r="S166" s="1716"/>
      <c r="T166" s="1717"/>
      <c r="U166" s="1717"/>
      <c r="V166" s="1717"/>
      <c r="W166" s="1717"/>
      <c r="X166" s="1717"/>
      <c r="Y166" s="1718"/>
      <c r="Z166" s="1707"/>
      <c r="AA166" s="1708"/>
      <c r="AB166" s="1708"/>
      <c r="AC166" s="1708"/>
      <c r="AD166" s="1708"/>
      <c r="AE166" s="1708"/>
      <c r="AF166" s="1709"/>
      <c r="AG166" s="1542" t="s">
        <v>399</v>
      </c>
      <c r="AH166" s="1543"/>
      <c r="AI166" s="1543"/>
      <c r="AJ166" s="1543"/>
      <c r="AK166" s="1543"/>
      <c r="AL166" s="1543"/>
      <c r="AM166" s="1543"/>
      <c r="AN166" s="1543"/>
      <c r="AO166" s="1543"/>
      <c r="AP166" s="1544"/>
      <c r="AQ166" s="1545" t="s">
        <v>791</v>
      </c>
      <c r="AR166" s="1546"/>
      <c r="AS166" s="1546"/>
      <c r="AT166" s="1546"/>
      <c r="AU166" s="1546"/>
      <c r="AV166" s="1546"/>
      <c r="AW166" s="1546"/>
      <c r="AX166" s="1546"/>
      <c r="AY166" s="1546"/>
      <c r="AZ166" s="1546"/>
      <c r="BA166" s="1546"/>
      <c r="BB166" s="1546"/>
      <c r="BC166" s="1546"/>
      <c r="BD166" s="1546"/>
      <c r="BE166" s="1546"/>
      <c r="BF166" s="1546"/>
      <c r="BG166" s="1546"/>
      <c r="BH166" s="1546"/>
      <c r="BI166" s="1547"/>
      <c r="BJ166" s="1548" t="str">
        <f t="shared" si="2"/>
        <v/>
      </c>
      <c r="BK166" s="1549"/>
      <c r="BL166" s="1549"/>
      <c r="BM166" s="1550"/>
    </row>
    <row r="167" spans="1:65" ht="45.2" hidden="1" customHeight="1">
      <c r="A167" s="1742" t="s">
        <v>414</v>
      </c>
      <c r="B167" s="1557" t="s">
        <v>415</v>
      </c>
      <c r="C167" s="1558"/>
      <c r="D167" s="1558"/>
      <c r="E167" s="1558"/>
      <c r="F167" s="1558"/>
      <c r="G167" s="1558"/>
      <c r="H167" s="1558"/>
      <c r="I167" s="1559"/>
      <c r="J167" s="1566"/>
      <c r="K167" s="1567"/>
      <c r="L167" s="1567"/>
      <c r="M167" s="1567"/>
      <c r="N167" s="1568"/>
      <c r="O167" s="1747"/>
      <c r="P167" s="1748"/>
      <c r="Q167" s="1748"/>
      <c r="R167" s="1749"/>
      <c r="S167" s="1753" t="s">
        <v>416</v>
      </c>
      <c r="T167" s="1754"/>
      <c r="U167" s="1754"/>
      <c r="V167" s="1754"/>
      <c r="W167" s="1754"/>
      <c r="X167" s="1754"/>
      <c r="Y167" s="1755"/>
      <c r="Z167" s="1747" t="s">
        <v>417</v>
      </c>
      <c r="AA167" s="1748"/>
      <c r="AB167" s="1748"/>
      <c r="AC167" s="1748"/>
      <c r="AD167" s="1748"/>
      <c r="AE167" s="1748"/>
      <c r="AF167" s="1749"/>
      <c r="AG167" s="1649" t="s">
        <v>418</v>
      </c>
      <c r="AH167" s="1600"/>
      <c r="AI167" s="1600"/>
      <c r="AJ167" s="1600"/>
      <c r="AK167" s="1600"/>
      <c r="AL167" s="1600"/>
      <c r="AM167" s="1600"/>
      <c r="AN167" s="1600"/>
      <c r="AO167" s="1600"/>
      <c r="AP167" s="1601"/>
      <c r="AQ167" s="1735" t="s">
        <v>359</v>
      </c>
      <c r="AR167" s="1736"/>
      <c r="AS167" s="1736"/>
      <c r="AT167" s="1736"/>
      <c r="AU167" s="1736"/>
      <c r="AV167" s="1736"/>
      <c r="AW167" s="1736"/>
      <c r="AX167" s="1736"/>
      <c r="AY167" s="1736"/>
      <c r="AZ167" s="1736"/>
      <c r="BA167" s="1736"/>
      <c r="BB167" s="1736"/>
      <c r="BC167" s="1736"/>
      <c r="BD167" s="1736"/>
      <c r="BE167" s="1736"/>
      <c r="BF167" s="1736"/>
      <c r="BG167" s="1736"/>
      <c r="BH167" s="1736"/>
      <c r="BI167" s="1737"/>
      <c r="BJ167" s="1685">
        <f t="shared" si="2"/>
        <v>0</v>
      </c>
      <c r="BK167" s="1686"/>
      <c r="BL167" s="1686"/>
      <c r="BM167" s="1687"/>
    </row>
    <row r="168" spans="1:65" ht="21.95" hidden="1" customHeight="1">
      <c r="A168" s="1743"/>
      <c r="B168" s="1557"/>
      <c r="C168" s="1558"/>
      <c r="D168" s="1558"/>
      <c r="E168" s="1558"/>
      <c r="F168" s="1558"/>
      <c r="G168" s="1558"/>
      <c r="H168" s="1558"/>
      <c r="I168" s="1559"/>
      <c r="J168" s="1566"/>
      <c r="K168" s="1567"/>
      <c r="L168" s="1567"/>
      <c r="M168" s="1567"/>
      <c r="N168" s="1568"/>
      <c r="O168" s="1747"/>
      <c r="P168" s="1748"/>
      <c r="Q168" s="1748"/>
      <c r="R168" s="1749"/>
      <c r="S168" s="1753"/>
      <c r="T168" s="1754"/>
      <c r="U168" s="1754"/>
      <c r="V168" s="1754"/>
      <c r="W168" s="1754"/>
      <c r="X168" s="1754"/>
      <c r="Y168" s="1755"/>
      <c r="Z168" s="1747"/>
      <c r="AA168" s="1748"/>
      <c r="AB168" s="1748"/>
      <c r="AC168" s="1748"/>
      <c r="AD168" s="1748"/>
      <c r="AE168" s="1748"/>
      <c r="AF168" s="1749"/>
      <c r="AG168" s="1738" t="s">
        <v>419</v>
      </c>
      <c r="AH168" s="1529"/>
      <c r="AI168" s="1529"/>
      <c r="AJ168" s="1529"/>
      <c r="AK168" s="1529"/>
      <c r="AL168" s="1529"/>
      <c r="AM168" s="1529"/>
      <c r="AN168" s="1529"/>
      <c r="AO168" s="1529"/>
      <c r="AP168" s="1530"/>
      <c r="AQ168" s="1739" t="s">
        <v>359</v>
      </c>
      <c r="AR168" s="1740"/>
      <c r="AS168" s="1740"/>
      <c r="AT168" s="1740"/>
      <c r="AU168" s="1740"/>
      <c r="AV168" s="1740"/>
      <c r="AW168" s="1740"/>
      <c r="AX168" s="1740"/>
      <c r="AY168" s="1740"/>
      <c r="AZ168" s="1740"/>
      <c r="BA168" s="1740"/>
      <c r="BB168" s="1740"/>
      <c r="BC168" s="1740"/>
      <c r="BD168" s="1740"/>
      <c r="BE168" s="1740"/>
      <c r="BF168" s="1740"/>
      <c r="BG168" s="1740"/>
      <c r="BH168" s="1740"/>
      <c r="BI168" s="1741"/>
      <c r="BJ168" s="1534">
        <f t="shared" si="2"/>
        <v>0</v>
      </c>
      <c r="BK168" s="1535"/>
      <c r="BL168" s="1535"/>
      <c r="BM168" s="1536"/>
    </row>
    <row r="169" spans="1:65" ht="22.5" hidden="1" customHeight="1">
      <c r="A169" s="1743"/>
      <c r="B169" s="1557"/>
      <c r="C169" s="1558"/>
      <c r="D169" s="1558"/>
      <c r="E169" s="1558"/>
      <c r="F169" s="1558"/>
      <c r="G169" s="1558"/>
      <c r="H169" s="1558"/>
      <c r="I169" s="1559"/>
      <c r="J169" s="1566"/>
      <c r="K169" s="1567"/>
      <c r="L169" s="1567"/>
      <c r="M169" s="1567"/>
      <c r="N169" s="1568"/>
      <c r="O169" s="1747"/>
      <c r="P169" s="1748"/>
      <c r="Q169" s="1748"/>
      <c r="R169" s="1749"/>
      <c r="S169" s="1753"/>
      <c r="T169" s="1754"/>
      <c r="U169" s="1754"/>
      <c r="V169" s="1754"/>
      <c r="W169" s="1754"/>
      <c r="X169" s="1754"/>
      <c r="Y169" s="1755"/>
      <c r="Z169" s="1747"/>
      <c r="AA169" s="1748"/>
      <c r="AB169" s="1748"/>
      <c r="AC169" s="1748"/>
      <c r="AD169" s="1748"/>
      <c r="AE169" s="1748"/>
      <c r="AF169" s="1749"/>
      <c r="AG169" s="1528" t="s">
        <v>358</v>
      </c>
      <c r="AH169" s="1529"/>
      <c r="AI169" s="1529"/>
      <c r="AJ169" s="1529"/>
      <c r="AK169" s="1529"/>
      <c r="AL169" s="1529"/>
      <c r="AM169" s="1529"/>
      <c r="AN169" s="1529"/>
      <c r="AO169" s="1529"/>
      <c r="AP169" s="1530"/>
      <c r="AQ169" s="1739" t="s">
        <v>359</v>
      </c>
      <c r="AR169" s="1740"/>
      <c r="AS169" s="1740"/>
      <c r="AT169" s="1740"/>
      <c r="AU169" s="1740"/>
      <c r="AV169" s="1740"/>
      <c r="AW169" s="1740"/>
      <c r="AX169" s="1740"/>
      <c r="AY169" s="1740"/>
      <c r="AZ169" s="1740"/>
      <c r="BA169" s="1740"/>
      <c r="BB169" s="1740"/>
      <c r="BC169" s="1740"/>
      <c r="BD169" s="1740"/>
      <c r="BE169" s="1740"/>
      <c r="BF169" s="1740"/>
      <c r="BG169" s="1740"/>
      <c r="BH169" s="1740"/>
      <c r="BI169" s="1741"/>
      <c r="BJ169" s="1534">
        <f t="shared" si="2"/>
        <v>0</v>
      </c>
      <c r="BK169" s="1535"/>
      <c r="BL169" s="1535"/>
      <c r="BM169" s="1536"/>
    </row>
    <row r="170" spans="1:65" ht="21.95" hidden="1" customHeight="1">
      <c r="A170" s="1743"/>
      <c r="B170" s="1557"/>
      <c r="C170" s="1558"/>
      <c r="D170" s="1558"/>
      <c r="E170" s="1558"/>
      <c r="F170" s="1558"/>
      <c r="G170" s="1558"/>
      <c r="H170" s="1558"/>
      <c r="I170" s="1559"/>
      <c r="J170" s="1566"/>
      <c r="K170" s="1567"/>
      <c r="L170" s="1567"/>
      <c r="M170" s="1567"/>
      <c r="N170" s="1568"/>
      <c r="O170" s="1747"/>
      <c r="P170" s="1748"/>
      <c r="Q170" s="1748"/>
      <c r="R170" s="1749"/>
      <c r="S170" s="1753"/>
      <c r="T170" s="1754"/>
      <c r="U170" s="1754"/>
      <c r="V170" s="1754"/>
      <c r="W170" s="1754"/>
      <c r="X170" s="1754"/>
      <c r="Y170" s="1755"/>
      <c r="Z170" s="1747"/>
      <c r="AA170" s="1748"/>
      <c r="AB170" s="1748"/>
      <c r="AC170" s="1748"/>
      <c r="AD170" s="1748"/>
      <c r="AE170" s="1748"/>
      <c r="AF170" s="1749"/>
      <c r="AG170" s="1528" t="s">
        <v>367</v>
      </c>
      <c r="AH170" s="1529"/>
      <c r="AI170" s="1529"/>
      <c r="AJ170" s="1529"/>
      <c r="AK170" s="1529"/>
      <c r="AL170" s="1529"/>
      <c r="AM170" s="1529"/>
      <c r="AN170" s="1529"/>
      <c r="AO170" s="1529"/>
      <c r="AP170" s="1530"/>
      <c r="AQ170" s="1739" t="s">
        <v>366</v>
      </c>
      <c r="AR170" s="1740"/>
      <c r="AS170" s="1740"/>
      <c r="AT170" s="1740"/>
      <c r="AU170" s="1740"/>
      <c r="AV170" s="1740"/>
      <c r="AW170" s="1740"/>
      <c r="AX170" s="1740"/>
      <c r="AY170" s="1740"/>
      <c r="AZ170" s="1740"/>
      <c r="BA170" s="1740"/>
      <c r="BB170" s="1740"/>
      <c r="BC170" s="1740"/>
      <c r="BD170" s="1740"/>
      <c r="BE170" s="1740"/>
      <c r="BF170" s="1740"/>
      <c r="BG170" s="1740"/>
      <c r="BH170" s="1740"/>
      <c r="BI170" s="1741"/>
      <c r="BJ170" s="1534">
        <f t="shared" si="2"/>
        <v>0</v>
      </c>
      <c r="BK170" s="1535"/>
      <c r="BL170" s="1535"/>
      <c r="BM170" s="1536"/>
    </row>
    <row r="171" spans="1:65" ht="21.95" hidden="1" customHeight="1">
      <c r="A171" s="1743"/>
      <c r="B171" s="1557"/>
      <c r="C171" s="1558"/>
      <c r="D171" s="1558"/>
      <c r="E171" s="1558"/>
      <c r="F171" s="1558"/>
      <c r="G171" s="1558"/>
      <c r="H171" s="1558"/>
      <c r="I171" s="1559"/>
      <c r="J171" s="1566"/>
      <c r="K171" s="1567"/>
      <c r="L171" s="1567"/>
      <c r="M171" s="1567"/>
      <c r="N171" s="1568"/>
      <c r="O171" s="1747"/>
      <c r="P171" s="1748"/>
      <c r="Q171" s="1748"/>
      <c r="R171" s="1749"/>
      <c r="S171" s="1753"/>
      <c r="T171" s="1754"/>
      <c r="U171" s="1754"/>
      <c r="V171" s="1754"/>
      <c r="W171" s="1754"/>
      <c r="X171" s="1754"/>
      <c r="Y171" s="1755"/>
      <c r="Z171" s="1747"/>
      <c r="AA171" s="1748"/>
      <c r="AB171" s="1748"/>
      <c r="AC171" s="1748"/>
      <c r="AD171" s="1748"/>
      <c r="AE171" s="1748"/>
      <c r="AF171" s="1749"/>
      <c r="AG171" s="1528" t="s">
        <v>368</v>
      </c>
      <c r="AH171" s="1529"/>
      <c r="AI171" s="1529"/>
      <c r="AJ171" s="1529"/>
      <c r="AK171" s="1529"/>
      <c r="AL171" s="1529"/>
      <c r="AM171" s="1529"/>
      <c r="AN171" s="1529"/>
      <c r="AO171" s="1529"/>
      <c r="AP171" s="1530"/>
      <c r="AQ171" s="1739" t="s">
        <v>359</v>
      </c>
      <c r="AR171" s="1740"/>
      <c r="AS171" s="1740"/>
      <c r="AT171" s="1740"/>
      <c r="AU171" s="1740"/>
      <c r="AV171" s="1740"/>
      <c r="AW171" s="1740"/>
      <c r="AX171" s="1740"/>
      <c r="AY171" s="1740"/>
      <c r="AZ171" s="1740"/>
      <c r="BA171" s="1740"/>
      <c r="BB171" s="1740"/>
      <c r="BC171" s="1740"/>
      <c r="BD171" s="1740"/>
      <c r="BE171" s="1740"/>
      <c r="BF171" s="1740"/>
      <c r="BG171" s="1740"/>
      <c r="BH171" s="1740"/>
      <c r="BI171" s="1741"/>
      <c r="BJ171" s="1534">
        <f t="shared" si="2"/>
        <v>0</v>
      </c>
      <c r="BK171" s="1535"/>
      <c r="BL171" s="1535"/>
      <c r="BM171" s="1536"/>
    </row>
    <row r="172" spans="1:65" ht="21.95" hidden="1" customHeight="1">
      <c r="A172" s="1743"/>
      <c r="B172" s="1557"/>
      <c r="C172" s="1558"/>
      <c r="D172" s="1558"/>
      <c r="E172" s="1558"/>
      <c r="F172" s="1558"/>
      <c r="G172" s="1558"/>
      <c r="H172" s="1558"/>
      <c r="I172" s="1559"/>
      <c r="J172" s="1566"/>
      <c r="K172" s="1567"/>
      <c r="L172" s="1567"/>
      <c r="M172" s="1567"/>
      <c r="N172" s="1568"/>
      <c r="O172" s="1747"/>
      <c r="P172" s="1748"/>
      <c r="Q172" s="1748"/>
      <c r="R172" s="1749"/>
      <c r="S172" s="1753"/>
      <c r="T172" s="1754"/>
      <c r="U172" s="1754"/>
      <c r="V172" s="1754"/>
      <c r="W172" s="1754"/>
      <c r="X172" s="1754"/>
      <c r="Y172" s="1755"/>
      <c r="Z172" s="1747"/>
      <c r="AA172" s="1748"/>
      <c r="AB172" s="1748"/>
      <c r="AC172" s="1748"/>
      <c r="AD172" s="1748"/>
      <c r="AE172" s="1748"/>
      <c r="AF172" s="1749"/>
      <c r="AG172" s="1528" t="s">
        <v>369</v>
      </c>
      <c r="AH172" s="1529"/>
      <c r="AI172" s="1529"/>
      <c r="AJ172" s="1529"/>
      <c r="AK172" s="1529"/>
      <c r="AL172" s="1529"/>
      <c r="AM172" s="1529"/>
      <c r="AN172" s="1529"/>
      <c r="AO172" s="1529"/>
      <c r="AP172" s="1530"/>
      <c r="AQ172" s="1739" t="s">
        <v>359</v>
      </c>
      <c r="AR172" s="1740"/>
      <c r="AS172" s="1740"/>
      <c r="AT172" s="1740"/>
      <c r="AU172" s="1740"/>
      <c r="AV172" s="1740"/>
      <c r="AW172" s="1740"/>
      <c r="AX172" s="1740"/>
      <c r="AY172" s="1740"/>
      <c r="AZ172" s="1740"/>
      <c r="BA172" s="1740"/>
      <c r="BB172" s="1740"/>
      <c r="BC172" s="1740"/>
      <c r="BD172" s="1740"/>
      <c r="BE172" s="1740"/>
      <c r="BF172" s="1740"/>
      <c r="BG172" s="1740"/>
      <c r="BH172" s="1740"/>
      <c r="BI172" s="1741"/>
      <c r="BJ172" s="1534">
        <f t="shared" si="2"/>
        <v>0</v>
      </c>
      <c r="BK172" s="1535"/>
      <c r="BL172" s="1535"/>
      <c r="BM172" s="1536"/>
    </row>
    <row r="173" spans="1:65" ht="21.95" hidden="1" customHeight="1">
      <c r="A173" s="1743"/>
      <c r="B173" s="1557"/>
      <c r="C173" s="1558"/>
      <c r="D173" s="1558"/>
      <c r="E173" s="1558"/>
      <c r="F173" s="1558"/>
      <c r="G173" s="1558"/>
      <c r="H173" s="1558"/>
      <c r="I173" s="1559"/>
      <c r="J173" s="1566"/>
      <c r="K173" s="1567"/>
      <c r="L173" s="1567"/>
      <c r="M173" s="1567"/>
      <c r="N173" s="1568"/>
      <c r="O173" s="1747"/>
      <c r="P173" s="1748"/>
      <c r="Q173" s="1748"/>
      <c r="R173" s="1749"/>
      <c r="S173" s="1753"/>
      <c r="T173" s="1754"/>
      <c r="U173" s="1754"/>
      <c r="V173" s="1754"/>
      <c r="W173" s="1754"/>
      <c r="X173" s="1754"/>
      <c r="Y173" s="1755"/>
      <c r="Z173" s="1747"/>
      <c r="AA173" s="1748"/>
      <c r="AB173" s="1748"/>
      <c r="AC173" s="1748"/>
      <c r="AD173" s="1748"/>
      <c r="AE173" s="1748"/>
      <c r="AF173" s="1749"/>
      <c r="AG173" s="1528" t="s">
        <v>406</v>
      </c>
      <c r="AH173" s="1529"/>
      <c r="AI173" s="1529"/>
      <c r="AJ173" s="1529"/>
      <c r="AK173" s="1529"/>
      <c r="AL173" s="1529"/>
      <c r="AM173" s="1529"/>
      <c r="AN173" s="1529"/>
      <c r="AO173" s="1529"/>
      <c r="AP173" s="1530"/>
      <c r="AQ173" s="1739" t="s">
        <v>359</v>
      </c>
      <c r="AR173" s="1740"/>
      <c r="AS173" s="1740"/>
      <c r="AT173" s="1740"/>
      <c r="AU173" s="1740"/>
      <c r="AV173" s="1740"/>
      <c r="AW173" s="1740"/>
      <c r="AX173" s="1740"/>
      <c r="AY173" s="1740"/>
      <c r="AZ173" s="1740"/>
      <c r="BA173" s="1740"/>
      <c r="BB173" s="1740"/>
      <c r="BC173" s="1740"/>
      <c r="BD173" s="1740"/>
      <c r="BE173" s="1740"/>
      <c r="BF173" s="1740"/>
      <c r="BG173" s="1740"/>
      <c r="BH173" s="1740"/>
      <c r="BI173" s="1741"/>
      <c r="BJ173" s="1534">
        <f t="shared" si="2"/>
        <v>0</v>
      </c>
      <c r="BK173" s="1535"/>
      <c r="BL173" s="1535"/>
      <c r="BM173" s="1536"/>
    </row>
    <row r="174" spans="1:65" ht="22.7" hidden="1" customHeight="1">
      <c r="A174" s="1743"/>
      <c r="B174" s="1557"/>
      <c r="C174" s="1558"/>
      <c r="D174" s="1558"/>
      <c r="E174" s="1558"/>
      <c r="F174" s="1558"/>
      <c r="G174" s="1558"/>
      <c r="H174" s="1558"/>
      <c r="I174" s="1559"/>
      <c r="J174" s="1566"/>
      <c r="K174" s="1567"/>
      <c r="L174" s="1567"/>
      <c r="M174" s="1567"/>
      <c r="N174" s="1568"/>
      <c r="O174" s="1747"/>
      <c r="P174" s="1748"/>
      <c r="Q174" s="1748"/>
      <c r="R174" s="1749"/>
      <c r="S174" s="1753"/>
      <c r="T174" s="1754"/>
      <c r="U174" s="1754"/>
      <c r="V174" s="1754"/>
      <c r="W174" s="1754"/>
      <c r="X174" s="1754"/>
      <c r="Y174" s="1755"/>
      <c r="Z174" s="1747"/>
      <c r="AA174" s="1748"/>
      <c r="AB174" s="1748"/>
      <c r="AC174" s="1748"/>
      <c r="AD174" s="1748"/>
      <c r="AE174" s="1748"/>
      <c r="AF174" s="1749"/>
      <c r="AG174" s="1528" t="s">
        <v>420</v>
      </c>
      <c r="AH174" s="1529"/>
      <c r="AI174" s="1529"/>
      <c r="AJ174" s="1529"/>
      <c r="AK174" s="1529"/>
      <c r="AL174" s="1529"/>
      <c r="AM174" s="1529"/>
      <c r="AN174" s="1529"/>
      <c r="AO174" s="1529"/>
      <c r="AP174" s="1530"/>
      <c r="AQ174" s="1739" t="s">
        <v>359</v>
      </c>
      <c r="AR174" s="1740"/>
      <c r="AS174" s="1740"/>
      <c r="AT174" s="1740"/>
      <c r="AU174" s="1740"/>
      <c r="AV174" s="1740"/>
      <c r="AW174" s="1740"/>
      <c r="AX174" s="1740"/>
      <c r="AY174" s="1740"/>
      <c r="AZ174" s="1740"/>
      <c r="BA174" s="1740"/>
      <c r="BB174" s="1740"/>
      <c r="BC174" s="1740"/>
      <c r="BD174" s="1740"/>
      <c r="BE174" s="1740"/>
      <c r="BF174" s="1740"/>
      <c r="BG174" s="1740"/>
      <c r="BH174" s="1740"/>
      <c r="BI174" s="1741"/>
      <c r="BJ174" s="1534">
        <f t="shared" si="2"/>
        <v>0</v>
      </c>
      <c r="BK174" s="1535"/>
      <c r="BL174" s="1535"/>
      <c r="BM174" s="1536"/>
    </row>
    <row r="175" spans="1:65" ht="22.7" hidden="1" customHeight="1">
      <c r="A175" s="1743"/>
      <c r="B175" s="1557"/>
      <c r="C175" s="1558"/>
      <c r="D175" s="1558"/>
      <c r="E175" s="1558"/>
      <c r="F175" s="1558"/>
      <c r="G175" s="1558"/>
      <c r="H175" s="1558"/>
      <c r="I175" s="1559"/>
      <c r="J175" s="1566"/>
      <c r="K175" s="1567"/>
      <c r="L175" s="1567"/>
      <c r="M175" s="1567"/>
      <c r="N175" s="1568"/>
      <c r="O175" s="1747"/>
      <c r="P175" s="1748"/>
      <c r="Q175" s="1748"/>
      <c r="R175" s="1749"/>
      <c r="S175" s="1753"/>
      <c r="T175" s="1754"/>
      <c r="U175" s="1754"/>
      <c r="V175" s="1754"/>
      <c r="W175" s="1754"/>
      <c r="X175" s="1754"/>
      <c r="Y175" s="1755"/>
      <c r="Z175" s="1747"/>
      <c r="AA175" s="1748"/>
      <c r="AB175" s="1748"/>
      <c r="AC175" s="1748"/>
      <c r="AD175" s="1748"/>
      <c r="AE175" s="1748"/>
      <c r="AF175" s="1749"/>
      <c r="AG175" s="1528" t="s">
        <v>421</v>
      </c>
      <c r="AH175" s="1529"/>
      <c r="AI175" s="1529"/>
      <c r="AJ175" s="1529"/>
      <c r="AK175" s="1529"/>
      <c r="AL175" s="1529"/>
      <c r="AM175" s="1529"/>
      <c r="AN175" s="1529"/>
      <c r="AO175" s="1529"/>
      <c r="AP175" s="1530"/>
      <c r="AQ175" s="1739" t="s">
        <v>359</v>
      </c>
      <c r="AR175" s="1740"/>
      <c r="AS175" s="1740"/>
      <c r="AT175" s="1740"/>
      <c r="AU175" s="1740"/>
      <c r="AV175" s="1740"/>
      <c r="AW175" s="1740"/>
      <c r="AX175" s="1740"/>
      <c r="AY175" s="1740"/>
      <c r="AZ175" s="1740"/>
      <c r="BA175" s="1740"/>
      <c r="BB175" s="1740"/>
      <c r="BC175" s="1740"/>
      <c r="BD175" s="1740"/>
      <c r="BE175" s="1740"/>
      <c r="BF175" s="1740"/>
      <c r="BG175" s="1740"/>
      <c r="BH175" s="1740"/>
      <c r="BI175" s="1741"/>
      <c r="BJ175" s="1534">
        <f t="shared" si="2"/>
        <v>0</v>
      </c>
      <c r="BK175" s="1535"/>
      <c r="BL175" s="1535"/>
      <c r="BM175" s="1536"/>
    </row>
    <row r="176" spans="1:65" ht="22.7" hidden="1" customHeight="1">
      <c r="A176" s="1743"/>
      <c r="B176" s="1557"/>
      <c r="C176" s="1558"/>
      <c r="D176" s="1558"/>
      <c r="E176" s="1558"/>
      <c r="F176" s="1558"/>
      <c r="G176" s="1558"/>
      <c r="H176" s="1558"/>
      <c r="I176" s="1559"/>
      <c r="J176" s="1566"/>
      <c r="K176" s="1567"/>
      <c r="L176" s="1567"/>
      <c r="M176" s="1567"/>
      <c r="N176" s="1568"/>
      <c r="O176" s="1747"/>
      <c r="P176" s="1748"/>
      <c r="Q176" s="1748"/>
      <c r="R176" s="1749"/>
      <c r="S176" s="1753"/>
      <c r="T176" s="1754"/>
      <c r="U176" s="1754"/>
      <c r="V176" s="1754"/>
      <c r="W176" s="1754"/>
      <c r="X176" s="1754"/>
      <c r="Y176" s="1755"/>
      <c r="Z176" s="1747"/>
      <c r="AA176" s="1748"/>
      <c r="AB176" s="1748"/>
      <c r="AC176" s="1748"/>
      <c r="AD176" s="1748"/>
      <c r="AE176" s="1748"/>
      <c r="AF176" s="1749"/>
      <c r="AG176" s="1528" t="s">
        <v>379</v>
      </c>
      <c r="AH176" s="1529"/>
      <c r="AI176" s="1529"/>
      <c r="AJ176" s="1529"/>
      <c r="AK176" s="1529"/>
      <c r="AL176" s="1529"/>
      <c r="AM176" s="1529"/>
      <c r="AN176" s="1529"/>
      <c r="AO176" s="1529"/>
      <c r="AP176" s="1530"/>
      <c r="AQ176" s="1739" t="s">
        <v>403</v>
      </c>
      <c r="AR176" s="1740"/>
      <c r="AS176" s="1740"/>
      <c r="AT176" s="1740"/>
      <c r="AU176" s="1740"/>
      <c r="AV176" s="1740"/>
      <c r="AW176" s="1740"/>
      <c r="AX176" s="1740"/>
      <c r="AY176" s="1740"/>
      <c r="AZ176" s="1740"/>
      <c r="BA176" s="1740"/>
      <c r="BB176" s="1740"/>
      <c r="BC176" s="1740"/>
      <c r="BD176" s="1740"/>
      <c r="BE176" s="1740"/>
      <c r="BF176" s="1740"/>
      <c r="BG176" s="1740"/>
      <c r="BH176" s="1740"/>
      <c r="BI176" s="1741"/>
      <c r="BJ176" s="1534">
        <f t="shared" si="2"/>
        <v>0</v>
      </c>
      <c r="BK176" s="1535"/>
      <c r="BL176" s="1535"/>
      <c r="BM176" s="1536"/>
    </row>
    <row r="177" spans="1:65" ht="21.95" hidden="1" customHeight="1">
      <c r="A177" s="1743"/>
      <c r="B177" s="1557"/>
      <c r="C177" s="1558"/>
      <c r="D177" s="1558"/>
      <c r="E177" s="1558"/>
      <c r="F177" s="1558"/>
      <c r="G177" s="1558"/>
      <c r="H177" s="1558"/>
      <c r="I177" s="1559"/>
      <c r="J177" s="1566"/>
      <c r="K177" s="1567"/>
      <c r="L177" s="1567"/>
      <c r="M177" s="1567"/>
      <c r="N177" s="1568"/>
      <c r="O177" s="1747"/>
      <c r="P177" s="1748"/>
      <c r="Q177" s="1748"/>
      <c r="R177" s="1749"/>
      <c r="S177" s="1753"/>
      <c r="T177" s="1754"/>
      <c r="U177" s="1754"/>
      <c r="V177" s="1754"/>
      <c r="W177" s="1754"/>
      <c r="X177" s="1754"/>
      <c r="Y177" s="1755"/>
      <c r="Z177" s="1747"/>
      <c r="AA177" s="1748"/>
      <c r="AB177" s="1748"/>
      <c r="AC177" s="1748"/>
      <c r="AD177" s="1748"/>
      <c r="AE177" s="1748"/>
      <c r="AF177" s="1749"/>
      <c r="AG177" s="1528" t="s">
        <v>422</v>
      </c>
      <c r="AH177" s="1529"/>
      <c r="AI177" s="1529"/>
      <c r="AJ177" s="1529"/>
      <c r="AK177" s="1529"/>
      <c r="AL177" s="1529"/>
      <c r="AM177" s="1529"/>
      <c r="AN177" s="1529"/>
      <c r="AO177" s="1529"/>
      <c r="AP177" s="1530"/>
      <c r="AQ177" s="1780" t="s">
        <v>373</v>
      </c>
      <c r="AR177" s="1740"/>
      <c r="AS177" s="1740"/>
      <c r="AT177" s="1740"/>
      <c r="AU177" s="1740"/>
      <c r="AV177" s="1740"/>
      <c r="AW177" s="1740"/>
      <c r="AX177" s="1740"/>
      <c r="AY177" s="1740"/>
      <c r="AZ177" s="1740"/>
      <c r="BA177" s="1740"/>
      <c r="BB177" s="1740"/>
      <c r="BC177" s="1740"/>
      <c r="BD177" s="1740"/>
      <c r="BE177" s="1740"/>
      <c r="BF177" s="1740"/>
      <c r="BG177" s="1740"/>
      <c r="BH177" s="1740"/>
      <c r="BI177" s="1741"/>
      <c r="BJ177" s="1534">
        <f t="shared" si="2"/>
        <v>0</v>
      </c>
      <c r="BK177" s="1535"/>
      <c r="BL177" s="1535"/>
      <c r="BM177" s="1536"/>
    </row>
    <row r="178" spans="1:65" ht="21.95" hidden="1" customHeight="1">
      <c r="A178" s="1743"/>
      <c r="B178" s="1557"/>
      <c r="C178" s="1558"/>
      <c r="D178" s="1558"/>
      <c r="E178" s="1558"/>
      <c r="F178" s="1558"/>
      <c r="G178" s="1558"/>
      <c r="H178" s="1558"/>
      <c r="I178" s="1559"/>
      <c r="J178" s="1566"/>
      <c r="K178" s="1567"/>
      <c r="L178" s="1567"/>
      <c r="M178" s="1567"/>
      <c r="N178" s="1568"/>
      <c r="O178" s="1747"/>
      <c r="P178" s="1748"/>
      <c r="Q178" s="1748"/>
      <c r="R178" s="1749"/>
      <c r="S178" s="1753"/>
      <c r="T178" s="1754"/>
      <c r="U178" s="1754"/>
      <c r="V178" s="1754"/>
      <c r="W178" s="1754"/>
      <c r="X178" s="1754"/>
      <c r="Y178" s="1755"/>
      <c r="Z178" s="1747"/>
      <c r="AA178" s="1748"/>
      <c r="AB178" s="1748"/>
      <c r="AC178" s="1748"/>
      <c r="AD178" s="1748"/>
      <c r="AE178" s="1748"/>
      <c r="AF178" s="1749"/>
      <c r="AG178" s="1738" t="s">
        <v>423</v>
      </c>
      <c r="AH178" s="1529"/>
      <c r="AI178" s="1529"/>
      <c r="AJ178" s="1529"/>
      <c r="AK178" s="1529"/>
      <c r="AL178" s="1529"/>
      <c r="AM178" s="1529"/>
      <c r="AN178" s="1529"/>
      <c r="AO178" s="1529"/>
      <c r="AP178" s="1530"/>
      <c r="AQ178" s="1780" t="s">
        <v>373</v>
      </c>
      <c r="AR178" s="1740"/>
      <c r="AS178" s="1740"/>
      <c r="AT178" s="1740"/>
      <c r="AU178" s="1740"/>
      <c r="AV178" s="1740"/>
      <c r="AW178" s="1740"/>
      <c r="AX178" s="1740"/>
      <c r="AY178" s="1740"/>
      <c r="AZ178" s="1740"/>
      <c r="BA178" s="1740"/>
      <c r="BB178" s="1740"/>
      <c r="BC178" s="1740"/>
      <c r="BD178" s="1740"/>
      <c r="BE178" s="1740"/>
      <c r="BF178" s="1740"/>
      <c r="BG178" s="1740"/>
      <c r="BH178" s="1740"/>
      <c r="BI178" s="1741"/>
      <c r="BJ178" s="1534">
        <f t="shared" si="2"/>
        <v>0</v>
      </c>
      <c r="BK178" s="1535"/>
      <c r="BL178" s="1535"/>
      <c r="BM178" s="1536"/>
    </row>
    <row r="179" spans="1:65" ht="22.7" hidden="1" customHeight="1">
      <c r="A179" s="1743"/>
      <c r="B179" s="1557"/>
      <c r="C179" s="1558"/>
      <c r="D179" s="1558"/>
      <c r="E179" s="1558"/>
      <c r="F179" s="1558"/>
      <c r="G179" s="1558"/>
      <c r="H179" s="1558"/>
      <c r="I179" s="1559"/>
      <c r="J179" s="1566"/>
      <c r="K179" s="1567"/>
      <c r="L179" s="1567"/>
      <c r="M179" s="1567"/>
      <c r="N179" s="1568"/>
      <c r="O179" s="1747"/>
      <c r="P179" s="1748"/>
      <c r="Q179" s="1748"/>
      <c r="R179" s="1749"/>
      <c r="S179" s="1753"/>
      <c r="T179" s="1754"/>
      <c r="U179" s="1754"/>
      <c r="V179" s="1754"/>
      <c r="W179" s="1754"/>
      <c r="X179" s="1754"/>
      <c r="Y179" s="1755"/>
      <c r="Z179" s="1747"/>
      <c r="AA179" s="1748"/>
      <c r="AB179" s="1748"/>
      <c r="AC179" s="1748"/>
      <c r="AD179" s="1748"/>
      <c r="AE179" s="1748"/>
      <c r="AF179" s="1749"/>
      <c r="AG179" s="1528" t="s">
        <v>371</v>
      </c>
      <c r="AH179" s="1529"/>
      <c r="AI179" s="1529"/>
      <c r="AJ179" s="1529"/>
      <c r="AK179" s="1529"/>
      <c r="AL179" s="1529"/>
      <c r="AM179" s="1529"/>
      <c r="AN179" s="1529"/>
      <c r="AO179" s="1529"/>
      <c r="AP179" s="1530"/>
      <c r="AQ179" s="1780" t="s">
        <v>424</v>
      </c>
      <c r="AR179" s="1740"/>
      <c r="AS179" s="1740"/>
      <c r="AT179" s="1740"/>
      <c r="AU179" s="1740"/>
      <c r="AV179" s="1740"/>
      <c r="AW179" s="1740"/>
      <c r="AX179" s="1740"/>
      <c r="AY179" s="1740"/>
      <c r="AZ179" s="1740"/>
      <c r="BA179" s="1740"/>
      <c r="BB179" s="1740"/>
      <c r="BC179" s="1740"/>
      <c r="BD179" s="1740"/>
      <c r="BE179" s="1740"/>
      <c r="BF179" s="1740"/>
      <c r="BG179" s="1740"/>
      <c r="BH179" s="1740"/>
      <c r="BI179" s="1741"/>
      <c r="BJ179" s="1534">
        <f t="shared" si="2"/>
        <v>0</v>
      </c>
      <c r="BK179" s="1535"/>
      <c r="BL179" s="1535"/>
      <c r="BM179" s="1536"/>
    </row>
    <row r="180" spans="1:65" ht="22.7" hidden="1" customHeight="1">
      <c r="A180" s="1743"/>
      <c r="B180" s="1557"/>
      <c r="C180" s="1558"/>
      <c r="D180" s="1558"/>
      <c r="E180" s="1558"/>
      <c r="F180" s="1558"/>
      <c r="G180" s="1558"/>
      <c r="H180" s="1558"/>
      <c r="I180" s="1559"/>
      <c r="J180" s="1566"/>
      <c r="K180" s="1567"/>
      <c r="L180" s="1567"/>
      <c r="M180" s="1567"/>
      <c r="N180" s="1568"/>
      <c r="O180" s="1747"/>
      <c r="P180" s="1748"/>
      <c r="Q180" s="1748"/>
      <c r="R180" s="1749"/>
      <c r="S180" s="1753"/>
      <c r="T180" s="1754"/>
      <c r="U180" s="1754"/>
      <c r="V180" s="1754"/>
      <c r="W180" s="1754"/>
      <c r="X180" s="1754"/>
      <c r="Y180" s="1755"/>
      <c r="Z180" s="1747"/>
      <c r="AA180" s="1748"/>
      <c r="AB180" s="1748"/>
      <c r="AC180" s="1748"/>
      <c r="AD180" s="1748"/>
      <c r="AE180" s="1748"/>
      <c r="AF180" s="1749"/>
      <c r="AG180" s="1528" t="s">
        <v>425</v>
      </c>
      <c r="AH180" s="1529"/>
      <c r="AI180" s="1529"/>
      <c r="AJ180" s="1529"/>
      <c r="AK180" s="1529"/>
      <c r="AL180" s="1529"/>
      <c r="AM180" s="1529"/>
      <c r="AN180" s="1529"/>
      <c r="AO180" s="1529"/>
      <c r="AP180" s="1530"/>
      <c r="AQ180" s="1739" t="s">
        <v>359</v>
      </c>
      <c r="AR180" s="1740"/>
      <c r="AS180" s="1740"/>
      <c r="AT180" s="1740"/>
      <c r="AU180" s="1740"/>
      <c r="AV180" s="1740"/>
      <c r="AW180" s="1740"/>
      <c r="AX180" s="1740"/>
      <c r="AY180" s="1740"/>
      <c r="AZ180" s="1740"/>
      <c r="BA180" s="1740"/>
      <c r="BB180" s="1740"/>
      <c r="BC180" s="1740"/>
      <c r="BD180" s="1740"/>
      <c r="BE180" s="1740"/>
      <c r="BF180" s="1740"/>
      <c r="BG180" s="1740"/>
      <c r="BH180" s="1740"/>
      <c r="BI180" s="1741"/>
      <c r="BJ180" s="1534">
        <f t="shared" si="2"/>
        <v>0</v>
      </c>
      <c r="BK180" s="1535"/>
      <c r="BL180" s="1535"/>
      <c r="BM180" s="1536"/>
    </row>
    <row r="181" spans="1:65" ht="22.7" hidden="1" customHeight="1">
      <c r="A181" s="1743"/>
      <c r="B181" s="1557"/>
      <c r="C181" s="1558"/>
      <c r="D181" s="1558"/>
      <c r="E181" s="1558"/>
      <c r="F181" s="1558"/>
      <c r="G181" s="1558"/>
      <c r="H181" s="1558"/>
      <c r="I181" s="1559"/>
      <c r="J181" s="1566"/>
      <c r="K181" s="1567"/>
      <c r="L181" s="1567"/>
      <c r="M181" s="1567"/>
      <c r="N181" s="1568"/>
      <c r="O181" s="1747"/>
      <c r="P181" s="1748"/>
      <c r="Q181" s="1748"/>
      <c r="R181" s="1749"/>
      <c r="S181" s="1753"/>
      <c r="T181" s="1754"/>
      <c r="U181" s="1754"/>
      <c r="V181" s="1754"/>
      <c r="W181" s="1754"/>
      <c r="X181" s="1754"/>
      <c r="Y181" s="1755"/>
      <c r="Z181" s="1747"/>
      <c r="AA181" s="1748"/>
      <c r="AB181" s="1748"/>
      <c r="AC181" s="1748"/>
      <c r="AD181" s="1748"/>
      <c r="AE181" s="1748"/>
      <c r="AF181" s="1749"/>
      <c r="AG181" s="1528" t="s">
        <v>426</v>
      </c>
      <c r="AH181" s="1529"/>
      <c r="AI181" s="1529"/>
      <c r="AJ181" s="1529"/>
      <c r="AK181" s="1529"/>
      <c r="AL181" s="1529"/>
      <c r="AM181" s="1529"/>
      <c r="AN181" s="1529"/>
      <c r="AO181" s="1529"/>
      <c r="AP181" s="1530"/>
      <c r="AQ181" s="1739" t="s">
        <v>359</v>
      </c>
      <c r="AR181" s="1740"/>
      <c r="AS181" s="1740"/>
      <c r="AT181" s="1740"/>
      <c r="AU181" s="1740"/>
      <c r="AV181" s="1740"/>
      <c r="AW181" s="1740"/>
      <c r="AX181" s="1740"/>
      <c r="AY181" s="1740"/>
      <c r="AZ181" s="1740"/>
      <c r="BA181" s="1740"/>
      <c r="BB181" s="1740"/>
      <c r="BC181" s="1740"/>
      <c r="BD181" s="1740"/>
      <c r="BE181" s="1740"/>
      <c r="BF181" s="1740"/>
      <c r="BG181" s="1740"/>
      <c r="BH181" s="1740"/>
      <c r="BI181" s="1741"/>
      <c r="BJ181" s="1534">
        <f t="shared" si="2"/>
        <v>0</v>
      </c>
      <c r="BK181" s="1535"/>
      <c r="BL181" s="1535"/>
      <c r="BM181" s="1536"/>
    </row>
    <row r="182" spans="1:65" ht="22.7" hidden="1" customHeight="1">
      <c r="A182" s="1743"/>
      <c r="B182" s="1557"/>
      <c r="C182" s="1558"/>
      <c r="D182" s="1558"/>
      <c r="E182" s="1558"/>
      <c r="F182" s="1558"/>
      <c r="G182" s="1558"/>
      <c r="H182" s="1558"/>
      <c r="I182" s="1559"/>
      <c r="J182" s="1566"/>
      <c r="K182" s="1567"/>
      <c r="L182" s="1567"/>
      <c r="M182" s="1567"/>
      <c r="N182" s="1568"/>
      <c r="O182" s="1747"/>
      <c r="P182" s="1748"/>
      <c r="Q182" s="1748"/>
      <c r="R182" s="1749"/>
      <c r="S182" s="1753"/>
      <c r="T182" s="1754"/>
      <c r="U182" s="1754"/>
      <c r="V182" s="1754"/>
      <c r="W182" s="1754"/>
      <c r="X182" s="1754"/>
      <c r="Y182" s="1755"/>
      <c r="Z182" s="1747"/>
      <c r="AA182" s="1748"/>
      <c r="AB182" s="1748"/>
      <c r="AC182" s="1748"/>
      <c r="AD182" s="1748"/>
      <c r="AE182" s="1748"/>
      <c r="AF182" s="1749"/>
      <c r="AG182" s="1528" t="s">
        <v>374</v>
      </c>
      <c r="AH182" s="1529"/>
      <c r="AI182" s="1529"/>
      <c r="AJ182" s="1529"/>
      <c r="AK182" s="1529"/>
      <c r="AL182" s="1529"/>
      <c r="AM182" s="1529"/>
      <c r="AN182" s="1529"/>
      <c r="AO182" s="1529"/>
      <c r="AP182" s="1530"/>
      <c r="AQ182" s="1739" t="s">
        <v>375</v>
      </c>
      <c r="AR182" s="1740"/>
      <c r="AS182" s="1740"/>
      <c r="AT182" s="1740"/>
      <c r="AU182" s="1740"/>
      <c r="AV182" s="1740"/>
      <c r="AW182" s="1740"/>
      <c r="AX182" s="1740"/>
      <c r="AY182" s="1740"/>
      <c r="AZ182" s="1740"/>
      <c r="BA182" s="1740"/>
      <c r="BB182" s="1740"/>
      <c r="BC182" s="1740"/>
      <c r="BD182" s="1740"/>
      <c r="BE182" s="1740"/>
      <c r="BF182" s="1740"/>
      <c r="BG182" s="1740"/>
      <c r="BH182" s="1740"/>
      <c r="BI182" s="1741"/>
      <c r="BJ182" s="1534">
        <f t="shared" si="2"/>
        <v>0</v>
      </c>
      <c r="BK182" s="1535"/>
      <c r="BL182" s="1535"/>
      <c r="BM182" s="1536"/>
    </row>
    <row r="183" spans="1:65" ht="30.75" hidden="1" customHeight="1">
      <c r="A183" s="1743"/>
      <c r="B183" s="1557"/>
      <c r="C183" s="1558"/>
      <c r="D183" s="1558"/>
      <c r="E183" s="1558"/>
      <c r="F183" s="1558"/>
      <c r="G183" s="1558"/>
      <c r="H183" s="1558"/>
      <c r="I183" s="1559"/>
      <c r="J183" s="1566"/>
      <c r="K183" s="1567"/>
      <c r="L183" s="1567"/>
      <c r="M183" s="1567"/>
      <c r="N183" s="1568"/>
      <c r="O183" s="1747"/>
      <c r="P183" s="1748"/>
      <c r="Q183" s="1748"/>
      <c r="R183" s="1749"/>
      <c r="S183" s="1753"/>
      <c r="T183" s="1754"/>
      <c r="U183" s="1754"/>
      <c r="V183" s="1754"/>
      <c r="W183" s="1754"/>
      <c r="X183" s="1754"/>
      <c r="Y183" s="1755"/>
      <c r="Z183" s="1747"/>
      <c r="AA183" s="1748"/>
      <c r="AB183" s="1748"/>
      <c r="AC183" s="1748"/>
      <c r="AD183" s="1748"/>
      <c r="AE183" s="1748"/>
      <c r="AF183" s="1749"/>
      <c r="AG183" s="1528" t="s">
        <v>376</v>
      </c>
      <c r="AH183" s="1529"/>
      <c r="AI183" s="1529"/>
      <c r="AJ183" s="1529"/>
      <c r="AK183" s="1529"/>
      <c r="AL183" s="1529"/>
      <c r="AM183" s="1529"/>
      <c r="AN183" s="1529"/>
      <c r="AO183" s="1529"/>
      <c r="AP183" s="1530"/>
      <c r="AQ183" s="1780" t="s">
        <v>377</v>
      </c>
      <c r="AR183" s="1781"/>
      <c r="AS183" s="1781"/>
      <c r="AT183" s="1781"/>
      <c r="AU183" s="1781"/>
      <c r="AV183" s="1781"/>
      <c r="AW183" s="1781"/>
      <c r="AX183" s="1781"/>
      <c r="AY183" s="1781"/>
      <c r="AZ183" s="1781"/>
      <c r="BA183" s="1781"/>
      <c r="BB183" s="1781"/>
      <c r="BC183" s="1781"/>
      <c r="BD183" s="1781"/>
      <c r="BE183" s="1781"/>
      <c r="BF183" s="1781"/>
      <c r="BG183" s="1781"/>
      <c r="BH183" s="1781"/>
      <c r="BI183" s="1782"/>
      <c r="BJ183" s="1534">
        <f t="shared" si="2"/>
        <v>0</v>
      </c>
      <c r="BK183" s="1535"/>
      <c r="BL183" s="1535"/>
      <c r="BM183" s="1536"/>
    </row>
    <row r="184" spans="1:65" ht="46.5" hidden="1" customHeight="1">
      <c r="A184" s="1743"/>
      <c r="B184" s="1557"/>
      <c r="C184" s="1558"/>
      <c r="D184" s="1558"/>
      <c r="E184" s="1558"/>
      <c r="F184" s="1558"/>
      <c r="G184" s="1558"/>
      <c r="H184" s="1558"/>
      <c r="I184" s="1559"/>
      <c r="J184" s="1566"/>
      <c r="K184" s="1567"/>
      <c r="L184" s="1567"/>
      <c r="M184" s="1567"/>
      <c r="N184" s="1568"/>
      <c r="O184" s="1747"/>
      <c r="P184" s="1748"/>
      <c r="Q184" s="1748"/>
      <c r="R184" s="1749"/>
      <c r="S184" s="1753"/>
      <c r="T184" s="1754"/>
      <c r="U184" s="1754"/>
      <c r="V184" s="1754"/>
      <c r="W184" s="1754"/>
      <c r="X184" s="1754"/>
      <c r="Y184" s="1755"/>
      <c r="Z184" s="1747"/>
      <c r="AA184" s="1748"/>
      <c r="AB184" s="1748"/>
      <c r="AC184" s="1748"/>
      <c r="AD184" s="1748"/>
      <c r="AE184" s="1748"/>
      <c r="AF184" s="1749"/>
      <c r="AG184" s="1528" t="s">
        <v>427</v>
      </c>
      <c r="AH184" s="1529"/>
      <c r="AI184" s="1529"/>
      <c r="AJ184" s="1529"/>
      <c r="AK184" s="1529"/>
      <c r="AL184" s="1529"/>
      <c r="AM184" s="1529"/>
      <c r="AN184" s="1529"/>
      <c r="AO184" s="1529"/>
      <c r="AP184" s="1530"/>
      <c r="AQ184" s="1780" t="s">
        <v>428</v>
      </c>
      <c r="AR184" s="1740"/>
      <c r="AS184" s="1740"/>
      <c r="AT184" s="1740"/>
      <c r="AU184" s="1740"/>
      <c r="AV184" s="1740"/>
      <c r="AW184" s="1740"/>
      <c r="AX184" s="1740"/>
      <c r="AY184" s="1740"/>
      <c r="AZ184" s="1740"/>
      <c r="BA184" s="1740"/>
      <c r="BB184" s="1740"/>
      <c r="BC184" s="1740"/>
      <c r="BD184" s="1740"/>
      <c r="BE184" s="1740"/>
      <c r="BF184" s="1740"/>
      <c r="BG184" s="1740"/>
      <c r="BH184" s="1740"/>
      <c r="BI184" s="1741"/>
      <c r="BJ184" s="1534">
        <f t="shared" si="2"/>
        <v>0</v>
      </c>
      <c r="BK184" s="1535"/>
      <c r="BL184" s="1535"/>
      <c r="BM184" s="1536"/>
    </row>
    <row r="185" spans="1:65" ht="21.75" hidden="1" customHeight="1">
      <c r="A185" s="1743"/>
      <c r="B185" s="1557"/>
      <c r="C185" s="1558"/>
      <c r="D185" s="1558"/>
      <c r="E185" s="1558"/>
      <c r="F185" s="1558"/>
      <c r="G185" s="1558"/>
      <c r="H185" s="1558"/>
      <c r="I185" s="1559"/>
      <c r="J185" s="1566"/>
      <c r="K185" s="1567"/>
      <c r="L185" s="1567"/>
      <c r="M185" s="1567"/>
      <c r="N185" s="1568"/>
      <c r="O185" s="1747"/>
      <c r="P185" s="1748"/>
      <c r="Q185" s="1748"/>
      <c r="R185" s="1749"/>
      <c r="S185" s="1753"/>
      <c r="T185" s="1754"/>
      <c r="U185" s="1754"/>
      <c r="V185" s="1754"/>
      <c r="W185" s="1754"/>
      <c r="X185" s="1754"/>
      <c r="Y185" s="1755"/>
      <c r="Z185" s="1747"/>
      <c r="AA185" s="1748"/>
      <c r="AB185" s="1748"/>
      <c r="AC185" s="1748"/>
      <c r="AD185" s="1748"/>
      <c r="AE185" s="1748"/>
      <c r="AF185" s="1749"/>
      <c r="AG185" s="1528" t="s">
        <v>429</v>
      </c>
      <c r="AH185" s="1529"/>
      <c r="AI185" s="1529"/>
      <c r="AJ185" s="1529"/>
      <c r="AK185" s="1529"/>
      <c r="AL185" s="1529"/>
      <c r="AM185" s="1529"/>
      <c r="AN185" s="1529"/>
      <c r="AO185" s="1529"/>
      <c r="AP185" s="1530"/>
      <c r="AQ185" s="1739" t="s">
        <v>366</v>
      </c>
      <c r="AR185" s="1740"/>
      <c r="AS185" s="1740"/>
      <c r="AT185" s="1740"/>
      <c r="AU185" s="1740"/>
      <c r="AV185" s="1740"/>
      <c r="AW185" s="1740"/>
      <c r="AX185" s="1740"/>
      <c r="AY185" s="1740"/>
      <c r="AZ185" s="1740"/>
      <c r="BA185" s="1740"/>
      <c r="BB185" s="1740"/>
      <c r="BC185" s="1740"/>
      <c r="BD185" s="1740"/>
      <c r="BE185" s="1740"/>
      <c r="BF185" s="1740"/>
      <c r="BG185" s="1740"/>
      <c r="BH185" s="1740"/>
      <c r="BI185" s="1741"/>
      <c r="BJ185" s="1534">
        <f t="shared" ref="BJ185:BJ226" si="4">IF(AQ185="選択下さい。","",$BJ$6)</f>
        <v>0</v>
      </c>
      <c r="BK185" s="1535"/>
      <c r="BL185" s="1535"/>
      <c r="BM185" s="1536"/>
    </row>
    <row r="186" spans="1:65" ht="21.75" hidden="1" customHeight="1">
      <c r="A186" s="1743"/>
      <c r="B186" s="1557"/>
      <c r="C186" s="1558"/>
      <c r="D186" s="1558"/>
      <c r="E186" s="1558"/>
      <c r="F186" s="1558"/>
      <c r="G186" s="1558"/>
      <c r="H186" s="1558"/>
      <c r="I186" s="1559"/>
      <c r="J186" s="1566"/>
      <c r="K186" s="1567"/>
      <c r="L186" s="1567"/>
      <c r="M186" s="1567"/>
      <c r="N186" s="1568"/>
      <c r="O186" s="1747"/>
      <c r="P186" s="1748"/>
      <c r="Q186" s="1748"/>
      <c r="R186" s="1749"/>
      <c r="S186" s="1753"/>
      <c r="T186" s="1754"/>
      <c r="U186" s="1754"/>
      <c r="V186" s="1754"/>
      <c r="W186" s="1754"/>
      <c r="X186" s="1754"/>
      <c r="Y186" s="1755"/>
      <c r="Z186" s="1747"/>
      <c r="AA186" s="1748"/>
      <c r="AB186" s="1748"/>
      <c r="AC186" s="1748"/>
      <c r="AD186" s="1748"/>
      <c r="AE186" s="1748"/>
      <c r="AF186" s="1749"/>
      <c r="AG186" s="1528" t="s">
        <v>430</v>
      </c>
      <c r="AH186" s="1529"/>
      <c r="AI186" s="1529"/>
      <c r="AJ186" s="1529"/>
      <c r="AK186" s="1529"/>
      <c r="AL186" s="1529"/>
      <c r="AM186" s="1529"/>
      <c r="AN186" s="1529"/>
      <c r="AO186" s="1529"/>
      <c r="AP186" s="1530"/>
      <c r="AQ186" s="1739" t="s">
        <v>366</v>
      </c>
      <c r="AR186" s="1740"/>
      <c r="AS186" s="1740"/>
      <c r="AT186" s="1740"/>
      <c r="AU186" s="1740"/>
      <c r="AV186" s="1740"/>
      <c r="AW186" s="1740"/>
      <c r="AX186" s="1740"/>
      <c r="AY186" s="1740"/>
      <c r="AZ186" s="1740"/>
      <c r="BA186" s="1740"/>
      <c r="BB186" s="1740"/>
      <c r="BC186" s="1740"/>
      <c r="BD186" s="1740"/>
      <c r="BE186" s="1740"/>
      <c r="BF186" s="1740"/>
      <c r="BG186" s="1740"/>
      <c r="BH186" s="1740"/>
      <c r="BI186" s="1741"/>
      <c r="BJ186" s="1534">
        <f t="shared" si="4"/>
        <v>0</v>
      </c>
      <c r="BK186" s="1535"/>
      <c r="BL186" s="1535"/>
      <c r="BM186" s="1536"/>
    </row>
    <row r="187" spans="1:65" ht="21.95" hidden="1" customHeight="1">
      <c r="A187" s="1743"/>
      <c r="B187" s="1557"/>
      <c r="C187" s="1558"/>
      <c r="D187" s="1558"/>
      <c r="E187" s="1558"/>
      <c r="F187" s="1558"/>
      <c r="G187" s="1558"/>
      <c r="H187" s="1558"/>
      <c r="I187" s="1559"/>
      <c r="J187" s="1566"/>
      <c r="K187" s="1567"/>
      <c r="L187" s="1567"/>
      <c r="M187" s="1567"/>
      <c r="N187" s="1568"/>
      <c r="O187" s="1747"/>
      <c r="P187" s="1748"/>
      <c r="Q187" s="1748"/>
      <c r="R187" s="1749"/>
      <c r="S187" s="1753"/>
      <c r="T187" s="1754"/>
      <c r="U187" s="1754"/>
      <c r="V187" s="1754"/>
      <c r="W187" s="1754"/>
      <c r="X187" s="1754"/>
      <c r="Y187" s="1755"/>
      <c r="Z187" s="1747"/>
      <c r="AA187" s="1748"/>
      <c r="AB187" s="1748"/>
      <c r="AC187" s="1748"/>
      <c r="AD187" s="1748"/>
      <c r="AE187" s="1748"/>
      <c r="AF187" s="1749"/>
      <c r="AG187" s="1738" t="s">
        <v>431</v>
      </c>
      <c r="AH187" s="1529"/>
      <c r="AI187" s="1529"/>
      <c r="AJ187" s="1529"/>
      <c r="AK187" s="1529"/>
      <c r="AL187" s="1529"/>
      <c r="AM187" s="1529"/>
      <c r="AN187" s="1529"/>
      <c r="AO187" s="1529"/>
      <c r="AP187" s="1530"/>
      <c r="AQ187" s="1780" t="s">
        <v>359</v>
      </c>
      <c r="AR187" s="1740"/>
      <c r="AS187" s="1740"/>
      <c r="AT187" s="1740"/>
      <c r="AU187" s="1740"/>
      <c r="AV187" s="1740"/>
      <c r="AW187" s="1740"/>
      <c r="AX187" s="1740"/>
      <c r="AY187" s="1740"/>
      <c r="AZ187" s="1740"/>
      <c r="BA187" s="1740"/>
      <c r="BB187" s="1740"/>
      <c r="BC187" s="1740"/>
      <c r="BD187" s="1740"/>
      <c r="BE187" s="1740"/>
      <c r="BF187" s="1740"/>
      <c r="BG187" s="1740"/>
      <c r="BH187" s="1740"/>
      <c r="BI187" s="1741"/>
      <c r="BJ187" s="1534">
        <f t="shared" si="4"/>
        <v>0</v>
      </c>
      <c r="BK187" s="1535"/>
      <c r="BL187" s="1535"/>
      <c r="BM187" s="1536"/>
    </row>
    <row r="188" spans="1:65" ht="21.95" hidden="1" customHeight="1">
      <c r="A188" s="1743"/>
      <c r="B188" s="1557"/>
      <c r="C188" s="1558"/>
      <c r="D188" s="1558"/>
      <c r="E188" s="1558"/>
      <c r="F188" s="1558"/>
      <c r="G188" s="1558"/>
      <c r="H188" s="1558"/>
      <c r="I188" s="1559"/>
      <c r="J188" s="1566"/>
      <c r="K188" s="1567"/>
      <c r="L188" s="1567"/>
      <c r="M188" s="1567"/>
      <c r="N188" s="1568"/>
      <c r="O188" s="1747"/>
      <c r="P188" s="1748"/>
      <c r="Q188" s="1748"/>
      <c r="R188" s="1749"/>
      <c r="S188" s="1753"/>
      <c r="T188" s="1754"/>
      <c r="U188" s="1754"/>
      <c r="V188" s="1754"/>
      <c r="W188" s="1754"/>
      <c r="X188" s="1754"/>
      <c r="Y188" s="1755"/>
      <c r="Z188" s="1747"/>
      <c r="AA188" s="1748"/>
      <c r="AB188" s="1748"/>
      <c r="AC188" s="1748"/>
      <c r="AD188" s="1748"/>
      <c r="AE188" s="1748"/>
      <c r="AF188" s="1749"/>
      <c r="AG188" s="1528" t="s">
        <v>390</v>
      </c>
      <c r="AH188" s="1529"/>
      <c r="AI188" s="1529"/>
      <c r="AJ188" s="1529"/>
      <c r="AK188" s="1529"/>
      <c r="AL188" s="1529"/>
      <c r="AM188" s="1529"/>
      <c r="AN188" s="1529"/>
      <c r="AO188" s="1529"/>
      <c r="AP188" s="1530"/>
      <c r="AQ188" s="1739" t="s">
        <v>391</v>
      </c>
      <c r="AR188" s="1783"/>
      <c r="AS188" s="1783"/>
      <c r="AT188" s="1783"/>
      <c r="AU188" s="1783"/>
      <c r="AV188" s="1783"/>
      <c r="AW188" s="1783"/>
      <c r="AX188" s="1783"/>
      <c r="AY188" s="1783"/>
      <c r="AZ188" s="1783"/>
      <c r="BA188" s="1783"/>
      <c r="BB188" s="1783"/>
      <c r="BC188" s="1783"/>
      <c r="BD188" s="1783"/>
      <c r="BE188" s="1783"/>
      <c r="BF188" s="1783"/>
      <c r="BG188" s="1783"/>
      <c r="BH188" s="1783"/>
      <c r="BI188" s="1784"/>
      <c r="BJ188" s="1534">
        <f t="shared" si="4"/>
        <v>0</v>
      </c>
      <c r="BK188" s="1535"/>
      <c r="BL188" s="1535"/>
      <c r="BM188" s="1536"/>
    </row>
    <row r="189" spans="1:65" ht="44.1" hidden="1" customHeight="1">
      <c r="A189" s="1743"/>
      <c r="B189" s="1557"/>
      <c r="C189" s="1558"/>
      <c r="D189" s="1558"/>
      <c r="E189" s="1558"/>
      <c r="F189" s="1558"/>
      <c r="G189" s="1558"/>
      <c r="H189" s="1558"/>
      <c r="I189" s="1559"/>
      <c r="J189" s="1566"/>
      <c r="K189" s="1567"/>
      <c r="L189" s="1567"/>
      <c r="M189" s="1567"/>
      <c r="N189" s="1568"/>
      <c r="O189" s="1747"/>
      <c r="P189" s="1748"/>
      <c r="Q189" s="1748"/>
      <c r="R189" s="1749"/>
      <c r="S189" s="1753"/>
      <c r="T189" s="1754"/>
      <c r="U189" s="1754"/>
      <c r="V189" s="1754"/>
      <c r="W189" s="1754"/>
      <c r="X189" s="1754"/>
      <c r="Y189" s="1755"/>
      <c r="Z189" s="1747"/>
      <c r="AA189" s="1748"/>
      <c r="AB189" s="1748"/>
      <c r="AC189" s="1748"/>
      <c r="AD189" s="1748"/>
      <c r="AE189" s="1748"/>
      <c r="AF189" s="1749"/>
      <c r="AG189" s="1528" t="s">
        <v>392</v>
      </c>
      <c r="AH189" s="1529"/>
      <c r="AI189" s="1529"/>
      <c r="AJ189" s="1529"/>
      <c r="AK189" s="1529"/>
      <c r="AL189" s="1529"/>
      <c r="AM189" s="1529"/>
      <c r="AN189" s="1529"/>
      <c r="AO189" s="1529"/>
      <c r="AP189" s="1530"/>
      <c r="AQ189" s="1780" t="s">
        <v>393</v>
      </c>
      <c r="AR189" s="1740"/>
      <c r="AS189" s="1740"/>
      <c r="AT189" s="1740"/>
      <c r="AU189" s="1740"/>
      <c r="AV189" s="1740"/>
      <c r="AW189" s="1740"/>
      <c r="AX189" s="1740"/>
      <c r="AY189" s="1740"/>
      <c r="AZ189" s="1740"/>
      <c r="BA189" s="1740"/>
      <c r="BB189" s="1740"/>
      <c r="BC189" s="1740"/>
      <c r="BD189" s="1740"/>
      <c r="BE189" s="1740"/>
      <c r="BF189" s="1740"/>
      <c r="BG189" s="1740"/>
      <c r="BH189" s="1740"/>
      <c r="BI189" s="1741"/>
      <c r="BJ189" s="1534">
        <f t="shared" si="4"/>
        <v>0</v>
      </c>
      <c r="BK189" s="1535"/>
      <c r="BL189" s="1535"/>
      <c r="BM189" s="1536"/>
    </row>
    <row r="190" spans="1:65" ht="21.75" hidden="1" customHeight="1">
      <c r="A190" s="1743"/>
      <c r="B190" s="1557"/>
      <c r="C190" s="1558"/>
      <c r="D190" s="1558"/>
      <c r="E190" s="1558"/>
      <c r="F190" s="1558"/>
      <c r="G190" s="1558"/>
      <c r="H190" s="1558"/>
      <c r="I190" s="1559"/>
      <c r="J190" s="1566"/>
      <c r="K190" s="1567"/>
      <c r="L190" s="1567"/>
      <c r="M190" s="1567"/>
      <c r="N190" s="1568"/>
      <c r="O190" s="1747"/>
      <c r="P190" s="1748"/>
      <c r="Q190" s="1748"/>
      <c r="R190" s="1749"/>
      <c r="S190" s="1753"/>
      <c r="T190" s="1754"/>
      <c r="U190" s="1754"/>
      <c r="V190" s="1754"/>
      <c r="W190" s="1754"/>
      <c r="X190" s="1754"/>
      <c r="Y190" s="1755"/>
      <c r="Z190" s="1747"/>
      <c r="AA190" s="1748"/>
      <c r="AB190" s="1748"/>
      <c r="AC190" s="1748"/>
      <c r="AD190" s="1748"/>
      <c r="AE190" s="1748"/>
      <c r="AF190" s="1749"/>
      <c r="AG190" s="1528" t="s">
        <v>394</v>
      </c>
      <c r="AH190" s="1529"/>
      <c r="AI190" s="1529"/>
      <c r="AJ190" s="1529"/>
      <c r="AK190" s="1529"/>
      <c r="AL190" s="1529"/>
      <c r="AM190" s="1529"/>
      <c r="AN190" s="1529"/>
      <c r="AO190" s="1529"/>
      <c r="AP190" s="1530"/>
      <c r="AQ190" s="1739" t="s">
        <v>395</v>
      </c>
      <c r="AR190" s="1740"/>
      <c r="AS190" s="1740"/>
      <c r="AT190" s="1740"/>
      <c r="AU190" s="1740"/>
      <c r="AV190" s="1740"/>
      <c r="AW190" s="1740"/>
      <c r="AX190" s="1740"/>
      <c r="AY190" s="1740"/>
      <c r="AZ190" s="1740"/>
      <c r="BA190" s="1740"/>
      <c r="BB190" s="1740"/>
      <c r="BC190" s="1740"/>
      <c r="BD190" s="1740"/>
      <c r="BE190" s="1740"/>
      <c r="BF190" s="1740"/>
      <c r="BG190" s="1740"/>
      <c r="BH190" s="1740"/>
      <c r="BI190" s="1741"/>
      <c r="BJ190" s="1534">
        <f t="shared" si="4"/>
        <v>0</v>
      </c>
      <c r="BK190" s="1535"/>
      <c r="BL190" s="1535"/>
      <c r="BM190" s="1536"/>
    </row>
    <row r="191" spans="1:65" ht="21.75" hidden="1" customHeight="1">
      <c r="A191" s="1743"/>
      <c r="B191" s="1557"/>
      <c r="C191" s="1558"/>
      <c r="D191" s="1558"/>
      <c r="E191" s="1558"/>
      <c r="F191" s="1558"/>
      <c r="G191" s="1558"/>
      <c r="H191" s="1558"/>
      <c r="I191" s="1559"/>
      <c r="J191" s="1566"/>
      <c r="K191" s="1567"/>
      <c r="L191" s="1567"/>
      <c r="M191" s="1567"/>
      <c r="N191" s="1568"/>
      <c r="O191" s="1747"/>
      <c r="P191" s="1748"/>
      <c r="Q191" s="1748"/>
      <c r="R191" s="1749"/>
      <c r="S191" s="1753"/>
      <c r="T191" s="1754"/>
      <c r="U191" s="1754"/>
      <c r="V191" s="1754"/>
      <c r="W191" s="1754"/>
      <c r="X191" s="1754"/>
      <c r="Y191" s="1755"/>
      <c r="Z191" s="1747"/>
      <c r="AA191" s="1748"/>
      <c r="AB191" s="1748"/>
      <c r="AC191" s="1748"/>
      <c r="AD191" s="1748"/>
      <c r="AE191" s="1748"/>
      <c r="AF191" s="1749"/>
      <c r="AG191" s="1528" t="s">
        <v>399</v>
      </c>
      <c r="AH191" s="1529"/>
      <c r="AI191" s="1529"/>
      <c r="AJ191" s="1529"/>
      <c r="AK191" s="1529"/>
      <c r="AL191" s="1529"/>
      <c r="AM191" s="1529"/>
      <c r="AN191" s="1529"/>
      <c r="AO191" s="1529"/>
      <c r="AP191" s="1530"/>
      <c r="AQ191" s="1739" t="s">
        <v>400</v>
      </c>
      <c r="AR191" s="1740"/>
      <c r="AS191" s="1740"/>
      <c r="AT191" s="1740"/>
      <c r="AU191" s="1740"/>
      <c r="AV191" s="1740"/>
      <c r="AW191" s="1740"/>
      <c r="AX191" s="1740"/>
      <c r="AY191" s="1740"/>
      <c r="AZ191" s="1740"/>
      <c r="BA191" s="1740"/>
      <c r="BB191" s="1740"/>
      <c r="BC191" s="1740"/>
      <c r="BD191" s="1740"/>
      <c r="BE191" s="1740"/>
      <c r="BF191" s="1740"/>
      <c r="BG191" s="1740"/>
      <c r="BH191" s="1740"/>
      <c r="BI191" s="1741"/>
      <c r="BJ191" s="1534">
        <f t="shared" si="4"/>
        <v>0</v>
      </c>
      <c r="BK191" s="1535"/>
      <c r="BL191" s="1535"/>
      <c r="BM191" s="1536"/>
    </row>
    <row r="192" spans="1:65" ht="21.75" hidden="1" customHeight="1">
      <c r="A192" s="1743"/>
      <c r="B192" s="1649"/>
      <c r="C192" s="1650"/>
      <c r="D192" s="1650"/>
      <c r="E192" s="1650"/>
      <c r="F192" s="1650"/>
      <c r="G192" s="1650"/>
      <c r="H192" s="1650"/>
      <c r="I192" s="1651"/>
      <c r="J192" s="1744"/>
      <c r="K192" s="1745"/>
      <c r="L192" s="1745"/>
      <c r="M192" s="1745"/>
      <c r="N192" s="1746"/>
      <c r="O192" s="1750"/>
      <c r="P192" s="1751"/>
      <c r="Q192" s="1751"/>
      <c r="R192" s="1752"/>
      <c r="S192" s="1756"/>
      <c r="T192" s="1757"/>
      <c r="U192" s="1757"/>
      <c r="V192" s="1757"/>
      <c r="W192" s="1757"/>
      <c r="X192" s="1757"/>
      <c r="Y192" s="1758"/>
      <c r="Z192" s="1750"/>
      <c r="AA192" s="1751"/>
      <c r="AB192" s="1751"/>
      <c r="AC192" s="1751"/>
      <c r="AD192" s="1751"/>
      <c r="AE192" s="1751"/>
      <c r="AF192" s="1752"/>
      <c r="AG192" s="1528" t="s">
        <v>432</v>
      </c>
      <c r="AH192" s="1529"/>
      <c r="AI192" s="1529"/>
      <c r="AJ192" s="1529"/>
      <c r="AK192" s="1529"/>
      <c r="AL192" s="1529"/>
      <c r="AM192" s="1529"/>
      <c r="AN192" s="1529"/>
      <c r="AO192" s="1529"/>
      <c r="AP192" s="1530"/>
      <c r="AQ192" s="1739" t="s">
        <v>433</v>
      </c>
      <c r="AR192" s="1740"/>
      <c r="AS192" s="1740"/>
      <c r="AT192" s="1740"/>
      <c r="AU192" s="1740"/>
      <c r="AV192" s="1740"/>
      <c r="AW192" s="1740"/>
      <c r="AX192" s="1740"/>
      <c r="AY192" s="1740"/>
      <c r="AZ192" s="1740"/>
      <c r="BA192" s="1740"/>
      <c r="BB192" s="1740"/>
      <c r="BC192" s="1740"/>
      <c r="BD192" s="1740"/>
      <c r="BE192" s="1740"/>
      <c r="BF192" s="1740"/>
      <c r="BG192" s="1740"/>
      <c r="BH192" s="1740"/>
      <c r="BI192" s="1741"/>
      <c r="BJ192" s="1534">
        <f t="shared" si="4"/>
        <v>0</v>
      </c>
      <c r="BK192" s="1535"/>
      <c r="BL192" s="1535"/>
      <c r="BM192" s="1536"/>
    </row>
    <row r="193" spans="1:65" ht="45.2" hidden="1" customHeight="1">
      <c r="A193" s="1743"/>
      <c r="B193" s="1759" t="s">
        <v>434</v>
      </c>
      <c r="C193" s="1760"/>
      <c r="D193" s="1760"/>
      <c r="E193" s="1760"/>
      <c r="F193" s="1760"/>
      <c r="G193" s="1760"/>
      <c r="H193" s="1760"/>
      <c r="I193" s="1761"/>
      <c r="J193" s="1762"/>
      <c r="K193" s="1763"/>
      <c r="L193" s="1763"/>
      <c r="M193" s="1763"/>
      <c r="N193" s="1764"/>
      <c r="O193" s="1765"/>
      <c r="P193" s="1766"/>
      <c r="Q193" s="1766"/>
      <c r="R193" s="1767"/>
      <c r="S193" s="1771" t="s">
        <v>435</v>
      </c>
      <c r="T193" s="1772"/>
      <c r="U193" s="1772"/>
      <c r="V193" s="1772"/>
      <c r="W193" s="1772"/>
      <c r="X193" s="1772"/>
      <c r="Y193" s="1773"/>
      <c r="Z193" s="1816"/>
      <c r="AA193" s="1817"/>
      <c r="AB193" s="1817"/>
      <c r="AC193" s="1817"/>
      <c r="AD193" s="1817"/>
      <c r="AE193" s="1817"/>
      <c r="AF193" s="1818"/>
      <c r="AG193" s="1738" t="s">
        <v>436</v>
      </c>
      <c r="AH193" s="1529"/>
      <c r="AI193" s="1529"/>
      <c r="AJ193" s="1529"/>
      <c r="AK193" s="1529"/>
      <c r="AL193" s="1529"/>
      <c r="AM193" s="1529"/>
      <c r="AN193" s="1529"/>
      <c r="AO193" s="1529"/>
      <c r="AP193" s="1530"/>
      <c r="AQ193" s="1739" t="s">
        <v>359</v>
      </c>
      <c r="AR193" s="1740"/>
      <c r="AS193" s="1740"/>
      <c r="AT193" s="1740"/>
      <c r="AU193" s="1740"/>
      <c r="AV193" s="1740"/>
      <c r="AW193" s="1740"/>
      <c r="AX193" s="1740"/>
      <c r="AY193" s="1740"/>
      <c r="AZ193" s="1740"/>
      <c r="BA193" s="1740"/>
      <c r="BB193" s="1740"/>
      <c r="BC193" s="1740"/>
      <c r="BD193" s="1740"/>
      <c r="BE193" s="1740"/>
      <c r="BF193" s="1740"/>
      <c r="BG193" s="1740"/>
      <c r="BH193" s="1740"/>
      <c r="BI193" s="1741"/>
      <c r="BJ193" s="1534">
        <f t="shared" si="4"/>
        <v>0</v>
      </c>
      <c r="BK193" s="1535"/>
      <c r="BL193" s="1535"/>
      <c r="BM193" s="1536"/>
    </row>
    <row r="194" spans="1:65" ht="21.95" hidden="1" customHeight="1">
      <c r="A194" s="1743"/>
      <c r="B194" s="1557"/>
      <c r="C194" s="1558"/>
      <c r="D194" s="1558"/>
      <c r="E194" s="1558"/>
      <c r="F194" s="1558"/>
      <c r="G194" s="1558"/>
      <c r="H194" s="1558"/>
      <c r="I194" s="1559"/>
      <c r="J194" s="1566"/>
      <c r="K194" s="1567"/>
      <c r="L194" s="1567"/>
      <c r="M194" s="1567"/>
      <c r="N194" s="1568"/>
      <c r="O194" s="1729"/>
      <c r="P194" s="1730"/>
      <c r="Q194" s="1730"/>
      <c r="R194" s="1731"/>
      <c r="S194" s="1774"/>
      <c r="T194" s="1775"/>
      <c r="U194" s="1775"/>
      <c r="V194" s="1775"/>
      <c r="W194" s="1775"/>
      <c r="X194" s="1775"/>
      <c r="Y194" s="1776"/>
      <c r="Z194" s="1819"/>
      <c r="AA194" s="1820"/>
      <c r="AB194" s="1820"/>
      <c r="AC194" s="1820"/>
      <c r="AD194" s="1820"/>
      <c r="AE194" s="1820"/>
      <c r="AF194" s="1821"/>
      <c r="AG194" s="1738" t="s">
        <v>437</v>
      </c>
      <c r="AH194" s="1529"/>
      <c r="AI194" s="1529"/>
      <c r="AJ194" s="1529"/>
      <c r="AK194" s="1529"/>
      <c r="AL194" s="1529"/>
      <c r="AM194" s="1529"/>
      <c r="AN194" s="1529"/>
      <c r="AO194" s="1529"/>
      <c r="AP194" s="1530"/>
      <c r="AQ194" s="1739" t="s">
        <v>359</v>
      </c>
      <c r="AR194" s="1740"/>
      <c r="AS194" s="1740"/>
      <c r="AT194" s="1740"/>
      <c r="AU194" s="1740"/>
      <c r="AV194" s="1740"/>
      <c r="AW194" s="1740"/>
      <c r="AX194" s="1740"/>
      <c r="AY194" s="1740"/>
      <c r="AZ194" s="1740"/>
      <c r="BA194" s="1740"/>
      <c r="BB194" s="1740"/>
      <c r="BC194" s="1740"/>
      <c r="BD194" s="1740"/>
      <c r="BE194" s="1740"/>
      <c r="BF194" s="1740"/>
      <c r="BG194" s="1740"/>
      <c r="BH194" s="1740"/>
      <c r="BI194" s="1741"/>
      <c r="BJ194" s="1534">
        <f t="shared" si="4"/>
        <v>0</v>
      </c>
      <c r="BK194" s="1535"/>
      <c r="BL194" s="1535"/>
      <c r="BM194" s="1536"/>
    </row>
    <row r="195" spans="1:65" ht="22.7" hidden="1" customHeight="1">
      <c r="A195" s="1743"/>
      <c r="B195" s="1557"/>
      <c r="C195" s="1558"/>
      <c r="D195" s="1558"/>
      <c r="E195" s="1558"/>
      <c r="F195" s="1558"/>
      <c r="G195" s="1558"/>
      <c r="H195" s="1558"/>
      <c r="I195" s="1559"/>
      <c r="J195" s="1566"/>
      <c r="K195" s="1567"/>
      <c r="L195" s="1567"/>
      <c r="M195" s="1567"/>
      <c r="N195" s="1568"/>
      <c r="O195" s="1729"/>
      <c r="P195" s="1730"/>
      <c r="Q195" s="1730"/>
      <c r="R195" s="1731"/>
      <c r="S195" s="1774"/>
      <c r="T195" s="1775"/>
      <c r="U195" s="1775"/>
      <c r="V195" s="1775"/>
      <c r="W195" s="1775"/>
      <c r="X195" s="1775"/>
      <c r="Y195" s="1776"/>
      <c r="Z195" s="1819"/>
      <c r="AA195" s="1820"/>
      <c r="AB195" s="1820"/>
      <c r="AC195" s="1820"/>
      <c r="AD195" s="1820"/>
      <c r="AE195" s="1820"/>
      <c r="AF195" s="1821"/>
      <c r="AG195" s="1528" t="s">
        <v>358</v>
      </c>
      <c r="AH195" s="1529"/>
      <c r="AI195" s="1529"/>
      <c r="AJ195" s="1529"/>
      <c r="AK195" s="1529"/>
      <c r="AL195" s="1529"/>
      <c r="AM195" s="1529"/>
      <c r="AN195" s="1529"/>
      <c r="AO195" s="1529"/>
      <c r="AP195" s="1530"/>
      <c r="AQ195" s="1739" t="s">
        <v>359</v>
      </c>
      <c r="AR195" s="1740"/>
      <c r="AS195" s="1740"/>
      <c r="AT195" s="1740"/>
      <c r="AU195" s="1740"/>
      <c r="AV195" s="1740"/>
      <c r="AW195" s="1740"/>
      <c r="AX195" s="1740"/>
      <c r="AY195" s="1740"/>
      <c r="AZ195" s="1740"/>
      <c r="BA195" s="1740"/>
      <c r="BB195" s="1740"/>
      <c r="BC195" s="1740"/>
      <c r="BD195" s="1740"/>
      <c r="BE195" s="1740"/>
      <c r="BF195" s="1740"/>
      <c r="BG195" s="1740"/>
      <c r="BH195" s="1740"/>
      <c r="BI195" s="1741"/>
      <c r="BJ195" s="1534">
        <f t="shared" si="4"/>
        <v>0</v>
      </c>
      <c r="BK195" s="1535"/>
      <c r="BL195" s="1535"/>
      <c r="BM195" s="1536"/>
    </row>
    <row r="196" spans="1:65" ht="21.95" hidden="1" customHeight="1">
      <c r="A196" s="1743"/>
      <c r="B196" s="1557"/>
      <c r="C196" s="1558"/>
      <c r="D196" s="1558"/>
      <c r="E196" s="1558"/>
      <c r="F196" s="1558"/>
      <c r="G196" s="1558"/>
      <c r="H196" s="1558"/>
      <c r="I196" s="1559"/>
      <c r="J196" s="1566"/>
      <c r="K196" s="1567"/>
      <c r="L196" s="1567"/>
      <c r="M196" s="1567"/>
      <c r="N196" s="1568"/>
      <c r="O196" s="1729"/>
      <c r="P196" s="1730"/>
      <c r="Q196" s="1730"/>
      <c r="R196" s="1731"/>
      <c r="S196" s="1774"/>
      <c r="T196" s="1775"/>
      <c r="U196" s="1775"/>
      <c r="V196" s="1775"/>
      <c r="W196" s="1775"/>
      <c r="X196" s="1775"/>
      <c r="Y196" s="1776"/>
      <c r="Z196" s="1819"/>
      <c r="AA196" s="1820"/>
      <c r="AB196" s="1820"/>
      <c r="AC196" s="1820"/>
      <c r="AD196" s="1820"/>
      <c r="AE196" s="1820"/>
      <c r="AF196" s="1821"/>
      <c r="AG196" s="1528" t="s">
        <v>367</v>
      </c>
      <c r="AH196" s="1529"/>
      <c r="AI196" s="1529"/>
      <c r="AJ196" s="1529"/>
      <c r="AK196" s="1529"/>
      <c r="AL196" s="1529"/>
      <c r="AM196" s="1529"/>
      <c r="AN196" s="1529"/>
      <c r="AO196" s="1529"/>
      <c r="AP196" s="1530"/>
      <c r="AQ196" s="1739" t="s">
        <v>366</v>
      </c>
      <c r="AR196" s="1740"/>
      <c r="AS196" s="1740"/>
      <c r="AT196" s="1740"/>
      <c r="AU196" s="1740"/>
      <c r="AV196" s="1740"/>
      <c r="AW196" s="1740"/>
      <c r="AX196" s="1740"/>
      <c r="AY196" s="1740"/>
      <c r="AZ196" s="1740"/>
      <c r="BA196" s="1740"/>
      <c r="BB196" s="1740"/>
      <c r="BC196" s="1740"/>
      <c r="BD196" s="1740"/>
      <c r="BE196" s="1740"/>
      <c r="BF196" s="1740"/>
      <c r="BG196" s="1740"/>
      <c r="BH196" s="1740"/>
      <c r="BI196" s="1741"/>
      <c r="BJ196" s="1534">
        <f t="shared" si="4"/>
        <v>0</v>
      </c>
      <c r="BK196" s="1535"/>
      <c r="BL196" s="1535"/>
      <c r="BM196" s="1536"/>
    </row>
    <row r="197" spans="1:65" ht="21.95" hidden="1" customHeight="1">
      <c r="A197" s="1743"/>
      <c r="B197" s="1557"/>
      <c r="C197" s="1558"/>
      <c r="D197" s="1558"/>
      <c r="E197" s="1558"/>
      <c r="F197" s="1558"/>
      <c r="G197" s="1558"/>
      <c r="H197" s="1558"/>
      <c r="I197" s="1559"/>
      <c r="J197" s="1566"/>
      <c r="K197" s="1567"/>
      <c r="L197" s="1567"/>
      <c r="M197" s="1567"/>
      <c r="N197" s="1568"/>
      <c r="O197" s="1729"/>
      <c r="P197" s="1730"/>
      <c r="Q197" s="1730"/>
      <c r="R197" s="1731"/>
      <c r="S197" s="1774"/>
      <c r="T197" s="1775"/>
      <c r="U197" s="1775"/>
      <c r="V197" s="1775"/>
      <c r="W197" s="1775"/>
      <c r="X197" s="1775"/>
      <c r="Y197" s="1776"/>
      <c r="Z197" s="1819"/>
      <c r="AA197" s="1820"/>
      <c r="AB197" s="1820"/>
      <c r="AC197" s="1820"/>
      <c r="AD197" s="1820"/>
      <c r="AE197" s="1820"/>
      <c r="AF197" s="1821"/>
      <c r="AG197" s="1528" t="s">
        <v>368</v>
      </c>
      <c r="AH197" s="1529"/>
      <c r="AI197" s="1529"/>
      <c r="AJ197" s="1529"/>
      <c r="AK197" s="1529"/>
      <c r="AL197" s="1529"/>
      <c r="AM197" s="1529"/>
      <c r="AN197" s="1529"/>
      <c r="AO197" s="1529"/>
      <c r="AP197" s="1530"/>
      <c r="AQ197" s="1739" t="s">
        <v>359</v>
      </c>
      <c r="AR197" s="1740"/>
      <c r="AS197" s="1740"/>
      <c r="AT197" s="1740"/>
      <c r="AU197" s="1740"/>
      <c r="AV197" s="1740"/>
      <c r="AW197" s="1740"/>
      <c r="AX197" s="1740"/>
      <c r="AY197" s="1740"/>
      <c r="AZ197" s="1740"/>
      <c r="BA197" s="1740"/>
      <c r="BB197" s="1740"/>
      <c r="BC197" s="1740"/>
      <c r="BD197" s="1740"/>
      <c r="BE197" s="1740"/>
      <c r="BF197" s="1740"/>
      <c r="BG197" s="1740"/>
      <c r="BH197" s="1740"/>
      <c r="BI197" s="1741"/>
      <c r="BJ197" s="1534">
        <f t="shared" si="4"/>
        <v>0</v>
      </c>
      <c r="BK197" s="1535"/>
      <c r="BL197" s="1535"/>
      <c r="BM197" s="1536"/>
    </row>
    <row r="198" spans="1:65" ht="21.95" hidden="1" customHeight="1">
      <c r="A198" s="1743"/>
      <c r="B198" s="1557"/>
      <c r="C198" s="1558"/>
      <c r="D198" s="1558"/>
      <c r="E198" s="1558"/>
      <c r="F198" s="1558"/>
      <c r="G198" s="1558"/>
      <c r="H198" s="1558"/>
      <c r="I198" s="1559"/>
      <c r="J198" s="1566"/>
      <c r="K198" s="1567"/>
      <c r="L198" s="1567"/>
      <c r="M198" s="1567"/>
      <c r="N198" s="1568"/>
      <c r="O198" s="1729"/>
      <c r="P198" s="1730"/>
      <c r="Q198" s="1730"/>
      <c r="R198" s="1731"/>
      <c r="S198" s="1774"/>
      <c r="T198" s="1775"/>
      <c r="U198" s="1775"/>
      <c r="V198" s="1775"/>
      <c r="W198" s="1775"/>
      <c r="X198" s="1775"/>
      <c r="Y198" s="1776"/>
      <c r="Z198" s="1819"/>
      <c r="AA198" s="1820"/>
      <c r="AB198" s="1820"/>
      <c r="AC198" s="1820"/>
      <c r="AD198" s="1820"/>
      <c r="AE198" s="1820"/>
      <c r="AF198" s="1821"/>
      <c r="AG198" s="1528" t="s">
        <v>369</v>
      </c>
      <c r="AH198" s="1529"/>
      <c r="AI198" s="1529"/>
      <c r="AJ198" s="1529"/>
      <c r="AK198" s="1529"/>
      <c r="AL198" s="1529"/>
      <c r="AM198" s="1529"/>
      <c r="AN198" s="1529"/>
      <c r="AO198" s="1529"/>
      <c r="AP198" s="1530"/>
      <c r="AQ198" s="1739" t="s">
        <v>359</v>
      </c>
      <c r="AR198" s="1740"/>
      <c r="AS198" s="1740"/>
      <c r="AT198" s="1740"/>
      <c r="AU198" s="1740"/>
      <c r="AV198" s="1740"/>
      <c r="AW198" s="1740"/>
      <c r="AX198" s="1740"/>
      <c r="AY198" s="1740"/>
      <c r="AZ198" s="1740"/>
      <c r="BA198" s="1740"/>
      <c r="BB198" s="1740"/>
      <c r="BC198" s="1740"/>
      <c r="BD198" s="1740"/>
      <c r="BE198" s="1740"/>
      <c r="BF198" s="1740"/>
      <c r="BG198" s="1740"/>
      <c r="BH198" s="1740"/>
      <c r="BI198" s="1741"/>
      <c r="BJ198" s="1534">
        <f t="shared" si="4"/>
        <v>0</v>
      </c>
      <c r="BK198" s="1535"/>
      <c r="BL198" s="1535"/>
      <c r="BM198" s="1536"/>
    </row>
    <row r="199" spans="1:65" ht="21.95" hidden="1" customHeight="1">
      <c r="A199" s="1743"/>
      <c r="B199" s="1557"/>
      <c r="C199" s="1558"/>
      <c r="D199" s="1558"/>
      <c r="E199" s="1558"/>
      <c r="F199" s="1558"/>
      <c r="G199" s="1558"/>
      <c r="H199" s="1558"/>
      <c r="I199" s="1559"/>
      <c r="J199" s="1566"/>
      <c r="K199" s="1567"/>
      <c r="L199" s="1567"/>
      <c r="M199" s="1567"/>
      <c r="N199" s="1568"/>
      <c r="O199" s="1729"/>
      <c r="P199" s="1730"/>
      <c r="Q199" s="1730"/>
      <c r="R199" s="1731"/>
      <c r="S199" s="1774"/>
      <c r="T199" s="1775"/>
      <c r="U199" s="1775"/>
      <c r="V199" s="1775"/>
      <c r="W199" s="1775"/>
      <c r="X199" s="1775"/>
      <c r="Y199" s="1776"/>
      <c r="Z199" s="1819"/>
      <c r="AA199" s="1820"/>
      <c r="AB199" s="1820"/>
      <c r="AC199" s="1820"/>
      <c r="AD199" s="1820"/>
      <c r="AE199" s="1820"/>
      <c r="AF199" s="1821"/>
      <c r="AG199" s="1528" t="s">
        <v>406</v>
      </c>
      <c r="AH199" s="1529"/>
      <c r="AI199" s="1529"/>
      <c r="AJ199" s="1529"/>
      <c r="AK199" s="1529"/>
      <c r="AL199" s="1529"/>
      <c r="AM199" s="1529"/>
      <c r="AN199" s="1529"/>
      <c r="AO199" s="1529"/>
      <c r="AP199" s="1530"/>
      <c r="AQ199" s="1739" t="s">
        <v>359</v>
      </c>
      <c r="AR199" s="1740"/>
      <c r="AS199" s="1740"/>
      <c r="AT199" s="1740"/>
      <c r="AU199" s="1740"/>
      <c r="AV199" s="1740"/>
      <c r="AW199" s="1740"/>
      <c r="AX199" s="1740"/>
      <c r="AY199" s="1740"/>
      <c r="AZ199" s="1740"/>
      <c r="BA199" s="1740"/>
      <c r="BB199" s="1740"/>
      <c r="BC199" s="1740"/>
      <c r="BD199" s="1740"/>
      <c r="BE199" s="1740"/>
      <c r="BF199" s="1740"/>
      <c r="BG199" s="1740"/>
      <c r="BH199" s="1740"/>
      <c r="BI199" s="1741"/>
      <c r="BJ199" s="1534">
        <f t="shared" si="4"/>
        <v>0</v>
      </c>
      <c r="BK199" s="1535"/>
      <c r="BL199" s="1535"/>
      <c r="BM199" s="1536"/>
    </row>
    <row r="200" spans="1:65" ht="22.7" hidden="1" customHeight="1">
      <c r="A200" s="1743"/>
      <c r="B200" s="1557"/>
      <c r="C200" s="1558"/>
      <c r="D200" s="1558"/>
      <c r="E200" s="1558"/>
      <c r="F200" s="1558"/>
      <c r="G200" s="1558"/>
      <c r="H200" s="1558"/>
      <c r="I200" s="1559"/>
      <c r="J200" s="1566"/>
      <c r="K200" s="1567"/>
      <c r="L200" s="1567"/>
      <c r="M200" s="1567"/>
      <c r="N200" s="1568"/>
      <c r="O200" s="1729"/>
      <c r="P200" s="1730"/>
      <c r="Q200" s="1730"/>
      <c r="R200" s="1731"/>
      <c r="S200" s="1774"/>
      <c r="T200" s="1775"/>
      <c r="U200" s="1775"/>
      <c r="V200" s="1775"/>
      <c r="W200" s="1775"/>
      <c r="X200" s="1775"/>
      <c r="Y200" s="1776"/>
      <c r="Z200" s="1819"/>
      <c r="AA200" s="1820"/>
      <c r="AB200" s="1820"/>
      <c r="AC200" s="1820"/>
      <c r="AD200" s="1820"/>
      <c r="AE200" s="1820"/>
      <c r="AF200" s="1821"/>
      <c r="AG200" s="1528" t="s">
        <v>438</v>
      </c>
      <c r="AH200" s="1529"/>
      <c r="AI200" s="1529"/>
      <c r="AJ200" s="1529"/>
      <c r="AK200" s="1529"/>
      <c r="AL200" s="1529"/>
      <c r="AM200" s="1529"/>
      <c r="AN200" s="1529"/>
      <c r="AO200" s="1529"/>
      <c r="AP200" s="1530"/>
      <c r="AQ200" s="1739" t="s">
        <v>359</v>
      </c>
      <c r="AR200" s="1740"/>
      <c r="AS200" s="1740"/>
      <c r="AT200" s="1740"/>
      <c r="AU200" s="1740"/>
      <c r="AV200" s="1740"/>
      <c r="AW200" s="1740"/>
      <c r="AX200" s="1740"/>
      <c r="AY200" s="1740"/>
      <c r="AZ200" s="1740"/>
      <c r="BA200" s="1740"/>
      <c r="BB200" s="1740"/>
      <c r="BC200" s="1740"/>
      <c r="BD200" s="1740"/>
      <c r="BE200" s="1740"/>
      <c r="BF200" s="1740"/>
      <c r="BG200" s="1740"/>
      <c r="BH200" s="1740"/>
      <c r="BI200" s="1741"/>
      <c r="BJ200" s="1534">
        <f t="shared" si="4"/>
        <v>0</v>
      </c>
      <c r="BK200" s="1535"/>
      <c r="BL200" s="1535"/>
      <c r="BM200" s="1536"/>
    </row>
    <row r="201" spans="1:65" ht="22.7" hidden="1" customHeight="1">
      <c r="A201" s="1743"/>
      <c r="B201" s="1557"/>
      <c r="C201" s="1558"/>
      <c r="D201" s="1558"/>
      <c r="E201" s="1558"/>
      <c r="F201" s="1558"/>
      <c r="G201" s="1558"/>
      <c r="H201" s="1558"/>
      <c r="I201" s="1559"/>
      <c r="J201" s="1566"/>
      <c r="K201" s="1567"/>
      <c r="L201" s="1567"/>
      <c r="M201" s="1567"/>
      <c r="N201" s="1568"/>
      <c r="O201" s="1729"/>
      <c r="P201" s="1730"/>
      <c r="Q201" s="1730"/>
      <c r="R201" s="1731"/>
      <c r="S201" s="1774"/>
      <c r="T201" s="1775"/>
      <c r="U201" s="1775"/>
      <c r="V201" s="1775"/>
      <c r="W201" s="1775"/>
      <c r="X201" s="1775"/>
      <c r="Y201" s="1776"/>
      <c r="Z201" s="1819"/>
      <c r="AA201" s="1820"/>
      <c r="AB201" s="1820"/>
      <c r="AC201" s="1820"/>
      <c r="AD201" s="1820"/>
      <c r="AE201" s="1820"/>
      <c r="AF201" s="1821"/>
      <c r="AG201" s="1528" t="s">
        <v>379</v>
      </c>
      <c r="AH201" s="1529"/>
      <c r="AI201" s="1529"/>
      <c r="AJ201" s="1529"/>
      <c r="AK201" s="1529"/>
      <c r="AL201" s="1529"/>
      <c r="AM201" s="1529"/>
      <c r="AN201" s="1529"/>
      <c r="AO201" s="1529"/>
      <c r="AP201" s="1530"/>
      <c r="AQ201" s="1739" t="s">
        <v>403</v>
      </c>
      <c r="AR201" s="1740"/>
      <c r="AS201" s="1740"/>
      <c r="AT201" s="1740"/>
      <c r="AU201" s="1740"/>
      <c r="AV201" s="1740"/>
      <c r="AW201" s="1740"/>
      <c r="AX201" s="1740"/>
      <c r="AY201" s="1740"/>
      <c r="AZ201" s="1740"/>
      <c r="BA201" s="1740"/>
      <c r="BB201" s="1740"/>
      <c r="BC201" s="1740"/>
      <c r="BD201" s="1740"/>
      <c r="BE201" s="1740"/>
      <c r="BF201" s="1740"/>
      <c r="BG201" s="1740"/>
      <c r="BH201" s="1740"/>
      <c r="BI201" s="1741"/>
      <c r="BJ201" s="1534">
        <f t="shared" si="4"/>
        <v>0</v>
      </c>
      <c r="BK201" s="1535"/>
      <c r="BL201" s="1535"/>
      <c r="BM201" s="1536"/>
    </row>
    <row r="202" spans="1:65" ht="21.95" hidden="1" customHeight="1">
      <c r="A202" s="1743"/>
      <c r="B202" s="1557"/>
      <c r="C202" s="1558"/>
      <c r="D202" s="1558"/>
      <c r="E202" s="1558"/>
      <c r="F202" s="1558"/>
      <c r="G202" s="1558"/>
      <c r="H202" s="1558"/>
      <c r="I202" s="1559"/>
      <c r="J202" s="1566"/>
      <c r="K202" s="1567"/>
      <c r="L202" s="1567"/>
      <c r="M202" s="1567"/>
      <c r="N202" s="1568"/>
      <c r="O202" s="1729"/>
      <c r="P202" s="1730"/>
      <c r="Q202" s="1730"/>
      <c r="R202" s="1731"/>
      <c r="S202" s="1774"/>
      <c r="T202" s="1775"/>
      <c r="U202" s="1775"/>
      <c r="V202" s="1775"/>
      <c r="W202" s="1775"/>
      <c r="X202" s="1775"/>
      <c r="Y202" s="1776"/>
      <c r="Z202" s="1819"/>
      <c r="AA202" s="1820"/>
      <c r="AB202" s="1820"/>
      <c r="AC202" s="1820"/>
      <c r="AD202" s="1820"/>
      <c r="AE202" s="1820"/>
      <c r="AF202" s="1821"/>
      <c r="AG202" s="1528" t="s">
        <v>422</v>
      </c>
      <c r="AH202" s="1529"/>
      <c r="AI202" s="1529"/>
      <c r="AJ202" s="1529"/>
      <c r="AK202" s="1529"/>
      <c r="AL202" s="1529"/>
      <c r="AM202" s="1529"/>
      <c r="AN202" s="1529"/>
      <c r="AO202" s="1529"/>
      <c r="AP202" s="1530"/>
      <c r="AQ202" s="1780" t="s">
        <v>373</v>
      </c>
      <c r="AR202" s="1740"/>
      <c r="AS202" s="1740"/>
      <c r="AT202" s="1740"/>
      <c r="AU202" s="1740"/>
      <c r="AV202" s="1740"/>
      <c r="AW202" s="1740"/>
      <c r="AX202" s="1740"/>
      <c r="AY202" s="1740"/>
      <c r="AZ202" s="1740"/>
      <c r="BA202" s="1740"/>
      <c r="BB202" s="1740"/>
      <c r="BC202" s="1740"/>
      <c r="BD202" s="1740"/>
      <c r="BE202" s="1740"/>
      <c r="BF202" s="1740"/>
      <c r="BG202" s="1740"/>
      <c r="BH202" s="1740"/>
      <c r="BI202" s="1741"/>
      <c r="BJ202" s="1534">
        <f t="shared" si="4"/>
        <v>0</v>
      </c>
      <c r="BK202" s="1535"/>
      <c r="BL202" s="1535"/>
      <c r="BM202" s="1536"/>
    </row>
    <row r="203" spans="1:65" ht="22.7" hidden="1" customHeight="1">
      <c r="A203" s="1743"/>
      <c r="B203" s="1557"/>
      <c r="C203" s="1558"/>
      <c r="D203" s="1558"/>
      <c r="E203" s="1558"/>
      <c r="F203" s="1558"/>
      <c r="G203" s="1558"/>
      <c r="H203" s="1558"/>
      <c r="I203" s="1559"/>
      <c r="J203" s="1566"/>
      <c r="K203" s="1567"/>
      <c r="L203" s="1567"/>
      <c r="M203" s="1567"/>
      <c r="N203" s="1568"/>
      <c r="O203" s="1729"/>
      <c r="P203" s="1730"/>
      <c r="Q203" s="1730"/>
      <c r="R203" s="1731"/>
      <c r="S203" s="1774"/>
      <c r="T203" s="1775"/>
      <c r="U203" s="1775"/>
      <c r="V203" s="1775"/>
      <c r="W203" s="1775"/>
      <c r="X203" s="1775"/>
      <c r="Y203" s="1776"/>
      <c r="Z203" s="1819"/>
      <c r="AA203" s="1820"/>
      <c r="AB203" s="1820"/>
      <c r="AC203" s="1820"/>
      <c r="AD203" s="1820"/>
      <c r="AE203" s="1820"/>
      <c r="AF203" s="1821"/>
      <c r="AG203" s="1528" t="s">
        <v>425</v>
      </c>
      <c r="AH203" s="1529"/>
      <c r="AI203" s="1529"/>
      <c r="AJ203" s="1529"/>
      <c r="AK203" s="1529"/>
      <c r="AL203" s="1529"/>
      <c r="AM203" s="1529"/>
      <c r="AN203" s="1529"/>
      <c r="AO203" s="1529"/>
      <c r="AP203" s="1530"/>
      <c r="AQ203" s="1739" t="s">
        <v>359</v>
      </c>
      <c r="AR203" s="1740"/>
      <c r="AS203" s="1740"/>
      <c r="AT203" s="1740"/>
      <c r="AU203" s="1740"/>
      <c r="AV203" s="1740"/>
      <c r="AW203" s="1740"/>
      <c r="AX203" s="1740"/>
      <c r="AY203" s="1740"/>
      <c r="AZ203" s="1740"/>
      <c r="BA203" s="1740"/>
      <c r="BB203" s="1740"/>
      <c r="BC203" s="1740"/>
      <c r="BD203" s="1740"/>
      <c r="BE203" s="1740"/>
      <c r="BF203" s="1740"/>
      <c r="BG203" s="1740"/>
      <c r="BH203" s="1740"/>
      <c r="BI203" s="1741"/>
      <c r="BJ203" s="1534">
        <f t="shared" si="4"/>
        <v>0</v>
      </c>
      <c r="BK203" s="1535"/>
      <c r="BL203" s="1535"/>
      <c r="BM203" s="1536"/>
    </row>
    <row r="204" spans="1:65" ht="22.5" hidden="1" customHeight="1">
      <c r="A204" s="1743"/>
      <c r="B204" s="1557"/>
      <c r="C204" s="1558"/>
      <c r="D204" s="1558"/>
      <c r="E204" s="1558"/>
      <c r="F204" s="1558"/>
      <c r="G204" s="1558"/>
      <c r="H204" s="1558"/>
      <c r="I204" s="1559"/>
      <c r="J204" s="1566"/>
      <c r="K204" s="1567"/>
      <c r="L204" s="1567"/>
      <c r="M204" s="1567"/>
      <c r="N204" s="1568"/>
      <c r="O204" s="1729"/>
      <c r="P204" s="1730"/>
      <c r="Q204" s="1730"/>
      <c r="R204" s="1731"/>
      <c r="S204" s="1774"/>
      <c r="T204" s="1775"/>
      <c r="U204" s="1775"/>
      <c r="V204" s="1775"/>
      <c r="W204" s="1775"/>
      <c r="X204" s="1775"/>
      <c r="Y204" s="1776"/>
      <c r="Z204" s="1819"/>
      <c r="AA204" s="1820"/>
      <c r="AB204" s="1820"/>
      <c r="AC204" s="1820"/>
      <c r="AD204" s="1820"/>
      <c r="AE204" s="1820"/>
      <c r="AF204" s="1821"/>
      <c r="AG204" s="1528" t="s">
        <v>426</v>
      </c>
      <c r="AH204" s="1529"/>
      <c r="AI204" s="1529"/>
      <c r="AJ204" s="1529"/>
      <c r="AK204" s="1529"/>
      <c r="AL204" s="1529"/>
      <c r="AM204" s="1529"/>
      <c r="AN204" s="1529"/>
      <c r="AO204" s="1529"/>
      <c r="AP204" s="1530"/>
      <c r="AQ204" s="1739" t="s">
        <v>359</v>
      </c>
      <c r="AR204" s="1740"/>
      <c r="AS204" s="1740"/>
      <c r="AT204" s="1740"/>
      <c r="AU204" s="1740"/>
      <c r="AV204" s="1740"/>
      <c r="AW204" s="1740"/>
      <c r="AX204" s="1740"/>
      <c r="AY204" s="1740"/>
      <c r="AZ204" s="1740"/>
      <c r="BA204" s="1740"/>
      <c r="BB204" s="1740"/>
      <c r="BC204" s="1740"/>
      <c r="BD204" s="1740"/>
      <c r="BE204" s="1740"/>
      <c r="BF204" s="1740"/>
      <c r="BG204" s="1740"/>
      <c r="BH204" s="1740"/>
      <c r="BI204" s="1741"/>
      <c r="BJ204" s="1534">
        <f t="shared" si="4"/>
        <v>0</v>
      </c>
      <c r="BK204" s="1535"/>
      <c r="BL204" s="1535"/>
      <c r="BM204" s="1536"/>
    </row>
    <row r="205" spans="1:65" ht="22.7" hidden="1" customHeight="1">
      <c r="A205" s="1743"/>
      <c r="B205" s="1557"/>
      <c r="C205" s="1558"/>
      <c r="D205" s="1558"/>
      <c r="E205" s="1558"/>
      <c r="F205" s="1558"/>
      <c r="G205" s="1558"/>
      <c r="H205" s="1558"/>
      <c r="I205" s="1559"/>
      <c r="J205" s="1566"/>
      <c r="K205" s="1567"/>
      <c r="L205" s="1567"/>
      <c r="M205" s="1567"/>
      <c r="N205" s="1568"/>
      <c r="O205" s="1729"/>
      <c r="P205" s="1730"/>
      <c r="Q205" s="1730"/>
      <c r="R205" s="1731"/>
      <c r="S205" s="1774"/>
      <c r="T205" s="1775"/>
      <c r="U205" s="1775"/>
      <c r="V205" s="1775"/>
      <c r="W205" s="1775"/>
      <c r="X205" s="1775"/>
      <c r="Y205" s="1776"/>
      <c r="Z205" s="1819"/>
      <c r="AA205" s="1820"/>
      <c r="AB205" s="1820"/>
      <c r="AC205" s="1820"/>
      <c r="AD205" s="1820"/>
      <c r="AE205" s="1820"/>
      <c r="AF205" s="1821"/>
      <c r="AG205" s="1528" t="s">
        <v>374</v>
      </c>
      <c r="AH205" s="1529"/>
      <c r="AI205" s="1529"/>
      <c r="AJ205" s="1529"/>
      <c r="AK205" s="1529"/>
      <c r="AL205" s="1529"/>
      <c r="AM205" s="1529"/>
      <c r="AN205" s="1529"/>
      <c r="AO205" s="1529"/>
      <c r="AP205" s="1530"/>
      <c r="AQ205" s="1739" t="s">
        <v>375</v>
      </c>
      <c r="AR205" s="1740"/>
      <c r="AS205" s="1740"/>
      <c r="AT205" s="1740"/>
      <c r="AU205" s="1740"/>
      <c r="AV205" s="1740"/>
      <c r="AW205" s="1740"/>
      <c r="AX205" s="1740"/>
      <c r="AY205" s="1740"/>
      <c r="AZ205" s="1740"/>
      <c r="BA205" s="1740"/>
      <c r="BB205" s="1740"/>
      <c r="BC205" s="1740"/>
      <c r="BD205" s="1740"/>
      <c r="BE205" s="1740"/>
      <c r="BF205" s="1740"/>
      <c r="BG205" s="1740"/>
      <c r="BH205" s="1740"/>
      <c r="BI205" s="1741"/>
      <c r="BJ205" s="1534">
        <f t="shared" si="4"/>
        <v>0</v>
      </c>
      <c r="BK205" s="1535"/>
      <c r="BL205" s="1535"/>
      <c r="BM205" s="1536"/>
    </row>
    <row r="206" spans="1:65" ht="22.7" hidden="1" customHeight="1">
      <c r="A206" s="1743"/>
      <c r="B206" s="1557"/>
      <c r="C206" s="1558"/>
      <c r="D206" s="1558"/>
      <c r="E206" s="1558"/>
      <c r="F206" s="1558"/>
      <c r="G206" s="1558"/>
      <c r="H206" s="1558"/>
      <c r="I206" s="1559"/>
      <c r="J206" s="1566"/>
      <c r="K206" s="1567"/>
      <c r="L206" s="1567"/>
      <c r="M206" s="1567"/>
      <c r="N206" s="1568"/>
      <c r="O206" s="1729"/>
      <c r="P206" s="1730"/>
      <c r="Q206" s="1730"/>
      <c r="R206" s="1731"/>
      <c r="S206" s="1774"/>
      <c r="T206" s="1775"/>
      <c r="U206" s="1775"/>
      <c r="V206" s="1775"/>
      <c r="W206" s="1775"/>
      <c r="X206" s="1775"/>
      <c r="Y206" s="1776"/>
      <c r="Z206" s="1819"/>
      <c r="AA206" s="1820"/>
      <c r="AB206" s="1820"/>
      <c r="AC206" s="1820"/>
      <c r="AD206" s="1820"/>
      <c r="AE206" s="1820"/>
      <c r="AF206" s="1821"/>
      <c r="AG206" s="1528" t="s">
        <v>402</v>
      </c>
      <c r="AH206" s="1529"/>
      <c r="AI206" s="1529"/>
      <c r="AJ206" s="1529"/>
      <c r="AK206" s="1529"/>
      <c r="AL206" s="1529"/>
      <c r="AM206" s="1529"/>
      <c r="AN206" s="1529"/>
      <c r="AO206" s="1529"/>
      <c r="AP206" s="1530"/>
      <c r="AQ206" s="1739" t="s">
        <v>359</v>
      </c>
      <c r="AR206" s="1740"/>
      <c r="AS206" s="1740"/>
      <c r="AT206" s="1740"/>
      <c r="AU206" s="1740"/>
      <c r="AV206" s="1740"/>
      <c r="AW206" s="1740"/>
      <c r="AX206" s="1740"/>
      <c r="AY206" s="1740"/>
      <c r="AZ206" s="1740"/>
      <c r="BA206" s="1740"/>
      <c r="BB206" s="1740"/>
      <c r="BC206" s="1740"/>
      <c r="BD206" s="1740"/>
      <c r="BE206" s="1740"/>
      <c r="BF206" s="1740"/>
      <c r="BG206" s="1740"/>
      <c r="BH206" s="1740"/>
      <c r="BI206" s="1741"/>
      <c r="BJ206" s="1534">
        <f t="shared" si="4"/>
        <v>0</v>
      </c>
      <c r="BK206" s="1535"/>
      <c r="BL206" s="1535"/>
      <c r="BM206" s="1536"/>
    </row>
    <row r="207" spans="1:65" ht="42" hidden="1" customHeight="1">
      <c r="A207" s="1743"/>
      <c r="B207" s="1557"/>
      <c r="C207" s="1558"/>
      <c r="D207" s="1558"/>
      <c r="E207" s="1558"/>
      <c r="F207" s="1558"/>
      <c r="G207" s="1558"/>
      <c r="H207" s="1558"/>
      <c r="I207" s="1559"/>
      <c r="J207" s="1566"/>
      <c r="K207" s="1567"/>
      <c r="L207" s="1567"/>
      <c r="M207" s="1567"/>
      <c r="N207" s="1568"/>
      <c r="O207" s="1729"/>
      <c r="P207" s="1730"/>
      <c r="Q207" s="1730"/>
      <c r="R207" s="1731"/>
      <c r="S207" s="1774"/>
      <c r="T207" s="1775"/>
      <c r="U207" s="1775"/>
      <c r="V207" s="1775"/>
      <c r="W207" s="1775"/>
      <c r="X207" s="1775"/>
      <c r="Y207" s="1776"/>
      <c r="Z207" s="1819"/>
      <c r="AA207" s="1820"/>
      <c r="AB207" s="1820"/>
      <c r="AC207" s="1820"/>
      <c r="AD207" s="1820"/>
      <c r="AE207" s="1820"/>
      <c r="AF207" s="1821"/>
      <c r="AG207" s="1528" t="s">
        <v>427</v>
      </c>
      <c r="AH207" s="1529"/>
      <c r="AI207" s="1529"/>
      <c r="AJ207" s="1529"/>
      <c r="AK207" s="1529"/>
      <c r="AL207" s="1529"/>
      <c r="AM207" s="1529"/>
      <c r="AN207" s="1529"/>
      <c r="AO207" s="1529"/>
      <c r="AP207" s="1530"/>
      <c r="AQ207" s="1780" t="s">
        <v>439</v>
      </c>
      <c r="AR207" s="1740"/>
      <c r="AS207" s="1740"/>
      <c r="AT207" s="1740"/>
      <c r="AU207" s="1740"/>
      <c r="AV207" s="1740"/>
      <c r="AW207" s="1740"/>
      <c r="AX207" s="1740"/>
      <c r="AY207" s="1740"/>
      <c r="AZ207" s="1740"/>
      <c r="BA207" s="1740"/>
      <c r="BB207" s="1740"/>
      <c r="BC207" s="1740"/>
      <c r="BD207" s="1740"/>
      <c r="BE207" s="1740"/>
      <c r="BF207" s="1740"/>
      <c r="BG207" s="1740"/>
      <c r="BH207" s="1740"/>
      <c r="BI207" s="1741"/>
      <c r="BJ207" s="1534">
        <f t="shared" si="4"/>
        <v>0</v>
      </c>
      <c r="BK207" s="1535"/>
      <c r="BL207" s="1535"/>
      <c r="BM207" s="1536"/>
    </row>
    <row r="208" spans="1:65" ht="21.75" hidden="1" customHeight="1">
      <c r="A208" s="1743"/>
      <c r="B208" s="1557"/>
      <c r="C208" s="1558"/>
      <c r="D208" s="1558"/>
      <c r="E208" s="1558"/>
      <c r="F208" s="1558"/>
      <c r="G208" s="1558"/>
      <c r="H208" s="1558"/>
      <c r="I208" s="1559"/>
      <c r="J208" s="1566"/>
      <c r="K208" s="1567"/>
      <c r="L208" s="1567"/>
      <c r="M208" s="1567"/>
      <c r="N208" s="1568"/>
      <c r="O208" s="1729"/>
      <c r="P208" s="1730"/>
      <c r="Q208" s="1730"/>
      <c r="R208" s="1731"/>
      <c r="S208" s="1774"/>
      <c r="T208" s="1775"/>
      <c r="U208" s="1775"/>
      <c r="V208" s="1775"/>
      <c r="W208" s="1775"/>
      <c r="X208" s="1775"/>
      <c r="Y208" s="1776"/>
      <c r="Z208" s="1819"/>
      <c r="AA208" s="1820"/>
      <c r="AB208" s="1820"/>
      <c r="AC208" s="1820"/>
      <c r="AD208" s="1820"/>
      <c r="AE208" s="1820"/>
      <c r="AF208" s="1821"/>
      <c r="AG208" s="1528" t="s">
        <v>440</v>
      </c>
      <c r="AH208" s="1529"/>
      <c r="AI208" s="1529"/>
      <c r="AJ208" s="1529"/>
      <c r="AK208" s="1529"/>
      <c r="AL208" s="1529"/>
      <c r="AM208" s="1529"/>
      <c r="AN208" s="1529"/>
      <c r="AO208" s="1529"/>
      <c r="AP208" s="1530"/>
      <c r="AQ208" s="1739" t="s">
        <v>366</v>
      </c>
      <c r="AR208" s="1740"/>
      <c r="AS208" s="1740"/>
      <c r="AT208" s="1740"/>
      <c r="AU208" s="1740"/>
      <c r="AV208" s="1740"/>
      <c r="AW208" s="1740"/>
      <c r="AX208" s="1740"/>
      <c r="AY208" s="1740"/>
      <c r="AZ208" s="1740"/>
      <c r="BA208" s="1740"/>
      <c r="BB208" s="1740"/>
      <c r="BC208" s="1740"/>
      <c r="BD208" s="1740"/>
      <c r="BE208" s="1740"/>
      <c r="BF208" s="1740"/>
      <c r="BG208" s="1740"/>
      <c r="BH208" s="1740"/>
      <c r="BI208" s="1741"/>
      <c r="BJ208" s="1534">
        <f t="shared" si="4"/>
        <v>0</v>
      </c>
      <c r="BK208" s="1535"/>
      <c r="BL208" s="1535"/>
      <c r="BM208" s="1536"/>
    </row>
    <row r="209" spans="1:65" ht="21.95" hidden="1" customHeight="1">
      <c r="A209" s="1743"/>
      <c r="B209" s="1557"/>
      <c r="C209" s="1558"/>
      <c r="D209" s="1558"/>
      <c r="E209" s="1558"/>
      <c r="F209" s="1558"/>
      <c r="G209" s="1558"/>
      <c r="H209" s="1558"/>
      <c r="I209" s="1559"/>
      <c r="J209" s="1566"/>
      <c r="K209" s="1567"/>
      <c r="L209" s="1567"/>
      <c r="M209" s="1567"/>
      <c r="N209" s="1568"/>
      <c r="O209" s="1729"/>
      <c r="P209" s="1730"/>
      <c r="Q209" s="1730"/>
      <c r="R209" s="1731"/>
      <c r="S209" s="1774"/>
      <c r="T209" s="1775"/>
      <c r="U209" s="1775"/>
      <c r="V209" s="1775"/>
      <c r="W209" s="1775"/>
      <c r="X209" s="1775"/>
      <c r="Y209" s="1776"/>
      <c r="Z209" s="1819"/>
      <c r="AA209" s="1820"/>
      <c r="AB209" s="1820"/>
      <c r="AC209" s="1820"/>
      <c r="AD209" s="1820"/>
      <c r="AE209" s="1820"/>
      <c r="AF209" s="1821"/>
      <c r="AG209" s="1738" t="s">
        <v>431</v>
      </c>
      <c r="AH209" s="1529"/>
      <c r="AI209" s="1529"/>
      <c r="AJ209" s="1529"/>
      <c r="AK209" s="1529"/>
      <c r="AL209" s="1529"/>
      <c r="AM209" s="1529"/>
      <c r="AN209" s="1529"/>
      <c r="AO209" s="1529"/>
      <c r="AP209" s="1530"/>
      <c r="AQ209" s="1780" t="s">
        <v>359</v>
      </c>
      <c r="AR209" s="1740"/>
      <c r="AS209" s="1740"/>
      <c r="AT209" s="1740"/>
      <c r="AU209" s="1740"/>
      <c r="AV209" s="1740"/>
      <c r="AW209" s="1740"/>
      <c r="AX209" s="1740"/>
      <c r="AY209" s="1740"/>
      <c r="AZ209" s="1740"/>
      <c r="BA209" s="1740"/>
      <c r="BB209" s="1740"/>
      <c r="BC209" s="1740"/>
      <c r="BD209" s="1740"/>
      <c r="BE209" s="1740"/>
      <c r="BF209" s="1740"/>
      <c r="BG209" s="1740"/>
      <c r="BH209" s="1740"/>
      <c r="BI209" s="1741"/>
      <c r="BJ209" s="1534">
        <f t="shared" si="4"/>
        <v>0</v>
      </c>
      <c r="BK209" s="1535"/>
      <c r="BL209" s="1535"/>
      <c r="BM209" s="1536"/>
    </row>
    <row r="210" spans="1:65" ht="21.95" hidden="1" customHeight="1">
      <c r="A210" s="1743"/>
      <c r="B210" s="1557"/>
      <c r="C210" s="1558"/>
      <c r="D210" s="1558"/>
      <c r="E210" s="1558"/>
      <c r="F210" s="1558"/>
      <c r="G210" s="1558"/>
      <c r="H210" s="1558"/>
      <c r="I210" s="1559"/>
      <c r="J210" s="1566"/>
      <c r="K210" s="1567"/>
      <c r="L210" s="1567"/>
      <c r="M210" s="1567"/>
      <c r="N210" s="1568"/>
      <c r="O210" s="1729"/>
      <c r="P210" s="1730"/>
      <c r="Q210" s="1730"/>
      <c r="R210" s="1731"/>
      <c r="S210" s="1774"/>
      <c r="T210" s="1775"/>
      <c r="U210" s="1775"/>
      <c r="V210" s="1775"/>
      <c r="W210" s="1775"/>
      <c r="X210" s="1775"/>
      <c r="Y210" s="1776"/>
      <c r="Z210" s="1819"/>
      <c r="AA210" s="1820"/>
      <c r="AB210" s="1820"/>
      <c r="AC210" s="1820"/>
      <c r="AD210" s="1820"/>
      <c r="AE210" s="1820"/>
      <c r="AF210" s="1821"/>
      <c r="AG210" s="1528" t="s">
        <v>390</v>
      </c>
      <c r="AH210" s="1529"/>
      <c r="AI210" s="1529"/>
      <c r="AJ210" s="1529"/>
      <c r="AK210" s="1529"/>
      <c r="AL210" s="1529"/>
      <c r="AM210" s="1529"/>
      <c r="AN210" s="1529"/>
      <c r="AO210" s="1529"/>
      <c r="AP210" s="1530"/>
      <c r="AQ210" s="1739" t="s">
        <v>391</v>
      </c>
      <c r="AR210" s="1783"/>
      <c r="AS210" s="1783"/>
      <c r="AT210" s="1783"/>
      <c r="AU210" s="1783"/>
      <c r="AV210" s="1783"/>
      <c r="AW210" s="1783"/>
      <c r="AX210" s="1783"/>
      <c r="AY210" s="1783"/>
      <c r="AZ210" s="1783"/>
      <c r="BA210" s="1783"/>
      <c r="BB210" s="1783"/>
      <c r="BC210" s="1783"/>
      <c r="BD210" s="1783"/>
      <c r="BE210" s="1783"/>
      <c r="BF210" s="1783"/>
      <c r="BG210" s="1783"/>
      <c r="BH210" s="1783"/>
      <c r="BI210" s="1784"/>
      <c r="BJ210" s="1534">
        <f t="shared" si="4"/>
        <v>0</v>
      </c>
      <c r="BK210" s="1535"/>
      <c r="BL210" s="1535"/>
      <c r="BM210" s="1536"/>
    </row>
    <row r="211" spans="1:65" ht="44.1" hidden="1" customHeight="1">
      <c r="A211" s="1743"/>
      <c r="B211" s="1557"/>
      <c r="C211" s="1558"/>
      <c r="D211" s="1558"/>
      <c r="E211" s="1558"/>
      <c r="F211" s="1558"/>
      <c r="G211" s="1558"/>
      <c r="H211" s="1558"/>
      <c r="I211" s="1559"/>
      <c r="J211" s="1566"/>
      <c r="K211" s="1567"/>
      <c r="L211" s="1567"/>
      <c r="M211" s="1567"/>
      <c r="N211" s="1568"/>
      <c r="O211" s="1729"/>
      <c r="P211" s="1730"/>
      <c r="Q211" s="1730"/>
      <c r="R211" s="1731"/>
      <c r="S211" s="1774"/>
      <c r="T211" s="1775"/>
      <c r="U211" s="1775"/>
      <c r="V211" s="1775"/>
      <c r="W211" s="1775"/>
      <c r="X211" s="1775"/>
      <c r="Y211" s="1776"/>
      <c r="Z211" s="1819"/>
      <c r="AA211" s="1820"/>
      <c r="AB211" s="1820"/>
      <c r="AC211" s="1820"/>
      <c r="AD211" s="1820"/>
      <c r="AE211" s="1820"/>
      <c r="AF211" s="1821"/>
      <c r="AG211" s="1528" t="s">
        <v>392</v>
      </c>
      <c r="AH211" s="1529"/>
      <c r="AI211" s="1529"/>
      <c r="AJ211" s="1529"/>
      <c r="AK211" s="1529"/>
      <c r="AL211" s="1529"/>
      <c r="AM211" s="1529"/>
      <c r="AN211" s="1529"/>
      <c r="AO211" s="1529"/>
      <c r="AP211" s="1530"/>
      <c r="AQ211" s="1780" t="s">
        <v>393</v>
      </c>
      <c r="AR211" s="1740"/>
      <c r="AS211" s="1740"/>
      <c r="AT211" s="1740"/>
      <c r="AU211" s="1740"/>
      <c r="AV211" s="1740"/>
      <c r="AW211" s="1740"/>
      <c r="AX211" s="1740"/>
      <c r="AY211" s="1740"/>
      <c r="AZ211" s="1740"/>
      <c r="BA211" s="1740"/>
      <c r="BB211" s="1740"/>
      <c r="BC211" s="1740"/>
      <c r="BD211" s="1740"/>
      <c r="BE211" s="1740"/>
      <c r="BF211" s="1740"/>
      <c r="BG211" s="1740"/>
      <c r="BH211" s="1740"/>
      <c r="BI211" s="1741"/>
      <c r="BJ211" s="1534">
        <f t="shared" si="4"/>
        <v>0</v>
      </c>
      <c r="BK211" s="1535"/>
      <c r="BL211" s="1535"/>
      <c r="BM211" s="1536"/>
    </row>
    <row r="212" spans="1:65" ht="21.75" hidden="1" customHeight="1">
      <c r="A212" s="1743"/>
      <c r="B212" s="1557"/>
      <c r="C212" s="1558"/>
      <c r="D212" s="1558"/>
      <c r="E212" s="1558"/>
      <c r="F212" s="1558"/>
      <c r="G212" s="1558"/>
      <c r="H212" s="1558"/>
      <c r="I212" s="1559"/>
      <c r="J212" s="1566"/>
      <c r="K212" s="1567"/>
      <c r="L212" s="1567"/>
      <c r="M212" s="1567"/>
      <c r="N212" s="1568"/>
      <c r="O212" s="1729"/>
      <c r="P212" s="1730"/>
      <c r="Q212" s="1730"/>
      <c r="R212" s="1731"/>
      <c r="S212" s="1774"/>
      <c r="T212" s="1775"/>
      <c r="U212" s="1775"/>
      <c r="V212" s="1775"/>
      <c r="W212" s="1775"/>
      <c r="X212" s="1775"/>
      <c r="Y212" s="1776"/>
      <c r="Z212" s="1819"/>
      <c r="AA212" s="1820"/>
      <c r="AB212" s="1820"/>
      <c r="AC212" s="1820"/>
      <c r="AD212" s="1820"/>
      <c r="AE212" s="1820"/>
      <c r="AF212" s="1821"/>
      <c r="AG212" s="1528" t="s">
        <v>394</v>
      </c>
      <c r="AH212" s="1529"/>
      <c r="AI212" s="1529"/>
      <c r="AJ212" s="1529"/>
      <c r="AK212" s="1529"/>
      <c r="AL212" s="1529"/>
      <c r="AM212" s="1529"/>
      <c r="AN212" s="1529"/>
      <c r="AO212" s="1529"/>
      <c r="AP212" s="1530"/>
      <c r="AQ212" s="1739" t="s">
        <v>395</v>
      </c>
      <c r="AR212" s="1740"/>
      <c r="AS212" s="1740"/>
      <c r="AT212" s="1740"/>
      <c r="AU212" s="1740"/>
      <c r="AV212" s="1740"/>
      <c r="AW212" s="1740"/>
      <c r="AX212" s="1740"/>
      <c r="AY212" s="1740"/>
      <c r="AZ212" s="1740"/>
      <c r="BA212" s="1740"/>
      <c r="BB212" s="1740"/>
      <c r="BC212" s="1740"/>
      <c r="BD212" s="1740"/>
      <c r="BE212" s="1740"/>
      <c r="BF212" s="1740"/>
      <c r="BG212" s="1740"/>
      <c r="BH212" s="1740"/>
      <c r="BI212" s="1741"/>
      <c r="BJ212" s="1534">
        <f t="shared" si="4"/>
        <v>0</v>
      </c>
      <c r="BK212" s="1535"/>
      <c r="BL212" s="1535"/>
      <c r="BM212" s="1536"/>
    </row>
    <row r="213" spans="1:65" ht="21.75" hidden="1" customHeight="1">
      <c r="A213" s="1743"/>
      <c r="B213" s="1649"/>
      <c r="C213" s="1650"/>
      <c r="D213" s="1650"/>
      <c r="E213" s="1650"/>
      <c r="F213" s="1650"/>
      <c r="G213" s="1650"/>
      <c r="H213" s="1650"/>
      <c r="I213" s="1651"/>
      <c r="J213" s="1744"/>
      <c r="K213" s="1745"/>
      <c r="L213" s="1745"/>
      <c r="M213" s="1745"/>
      <c r="N213" s="1746"/>
      <c r="O213" s="1768"/>
      <c r="P213" s="1769"/>
      <c r="Q213" s="1769"/>
      <c r="R213" s="1770"/>
      <c r="S213" s="1777"/>
      <c r="T213" s="1778"/>
      <c r="U213" s="1778"/>
      <c r="V213" s="1778"/>
      <c r="W213" s="1778"/>
      <c r="X213" s="1778"/>
      <c r="Y213" s="1779"/>
      <c r="Z213" s="1822"/>
      <c r="AA213" s="1823"/>
      <c r="AB213" s="1823"/>
      <c r="AC213" s="1823"/>
      <c r="AD213" s="1823"/>
      <c r="AE213" s="1823"/>
      <c r="AF213" s="1824"/>
      <c r="AG213" s="1528" t="s">
        <v>399</v>
      </c>
      <c r="AH213" s="1529"/>
      <c r="AI213" s="1529"/>
      <c r="AJ213" s="1529"/>
      <c r="AK213" s="1529"/>
      <c r="AL213" s="1529"/>
      <c r="AM213" s="1529"/>
      <c r="AN213" s="1529"/>
      <c r="AO213" s="1529"/>
      <c r="AP213" s="1530"/>
      <c r="AQ213" s="1739" t="s">
        <v>400</v>
      </c>
      <c r="AR213" s="1740"/>
      <c r="AS213" s="1740"/>
      <c r="AT213" s="1740"/>
      <c r="AU213" s="1740"/>
      <c r="AV213" s="1740"/>
      <c r="AW213" s="1740"/>
      <c r="AX213" s="1740"/>
      <c r="AY213" s="1740"/>
      <c r="AZ213" s="1740"/>
      <c r="BA213" s="1740"/>
      <c r="BB213" s="1740"/>
      <c r="BC213" s="1740"/>
      <c r="BD213" s="1740"/>
      <c r="BE213" s="1740"/>
      <c r="BF213" s="1740"/>
      <c r="BG213" s="1740"/>
      <c r="BH213" s="1740"/>
      <c r="BI213" s="1741"/>
      <c r="BJ213" s="1534">
        <f t="shared" si="4"/>
        <v>0</v>
      </c>
      <c r="BK213" s="1535"/>
      <c r="BL213" s="1535"/>
      <c r="BM213" s="1536"/>
    </row>
    <row r="214" spans="1:65" ht="21.95" hidden="1" customHeight="1">
      <c r="A214" s="1743" t="s">
        <v>441</v>
      </c>
      <c r="B214" s="1786" t="s">
        <v>442</v>
      </c>
      <c r="C214" s="1787"/>
      <c r="D214" s="1787"/>
      <c r="E214" s="1787"/>
      <c r="F214" s="1787"/>
      <c r="G214" s="1787"/>
      <c r="H214" s="1787"/>
      <c r="I214" s="1788"/>
      <c r="J214" s="1795"/>
      <c r="K214" s="1796"/>
      <c r="L214" s="1796"/>
      <c r="M214" s="1796"/>
      <c r="N214" s="1797"/>
      <c r="O214" s="1804"/>
      <c r="P214" s="1805"/>
      <c r="Q214" s="1805"/>
      <c r="R214" s="1806"/>
      <c r="S214" s="1807"/>
      <c r="T214" s="1808"/>
      <c r="U214" s="1808"/>
      <c r="V214" s="1808"/>
      <c r="W214" s="1808"/>
      <c r="X214" s="1808"/>
      <c r="Y214" s="1809"/>
      <c r="Z214" s="1804"/>
      <c r="AA214" s="1805"/>
      <c r="AB214" s="1805"/>
      <c r="AC214" s="1805"/>
      <c r="AD214" s="1805"/>
      <c r="AE214" s="1805"/>
      <c r="AF214" s="1806"/>
      <c r="AG214" s="1738" t="s">
        <v>443</v>
      </c>
      <c r="AH214" s="1529"/>
      <c r="AI214" s="1529"/>
      <c r="AJ214" s="1529"/>
      <c r="AK214" s="1529"/>
      <c r="AL214" s="1529"/>
      <c r="AM214" s="1529"/>
      <c r="AN214" s="1529"/>
      <c r="AO214" s="1529"/>
      <c r="AP214" s="1530"/>
      <c r="AQ214" s="1780" t="s">
        <v>444</v>
      </c>
      <c r="AR214" s="1740"/>
      <c r="AS214" s="1740"/>
      <c r="AT214" s="1740"/>
      <c r="AU214" s="1740"/>
      <c r="AV214" s="1740"/>
      <c r="AW214" s="1740"/>
      <c r="AX214" s="1740"/>
      <c r="AY214" s="1740"/>
      <c r="AZ214" s="1740"/>
      <c r="BA214" s="1740"/>
      <c r="BB214" s="1740"/>
      <c r="BC214" s="1740"/>
      <c r="BD214" s="1740"/>
      <c r="BE214" s="1740"/>
      <c r="BF214" s="1740"/>
      <c r="BG214" s="1740"/>
      <c r="BH214" s="1740"/>
      <c r="BI214" s="1741"/>
      <c r="BJ214" s="1534">
        <f t="shared" si="4"/>
        <v>0</v>
      </c>
      <c r="BK214" s="1535"/>
      <c r="BL214" s="1535"/>
      <c r="BM214" s="1536"/>
    </row>
    <row r="215" spans="1:65" ht="21.95" hidden="1" customHeight="1">
      <c r="A215" s="1743"/>
      <c r="B215" s="1789"/>
      <c r="C215" s="1790"/>
      <c r="D215" s="1790"/>
      <c r="E215" s="1790"/>
      <c r="F215" s="1790"/>
      <c r="G215" s="1790"/>
      <c r="H215" s="1790"/>
      <c r="I215" s="1791"/>
      <c r="J215" s="1798"/>
      <c r="K215" s="1799"/>
      <c r="L215" s="1799"/>
      <c r="M215" s="1799"/>
      <c r="N215" s="1800"/>
      <c r="O215" s="1704"/>
      <c r="P215" s="1705"/>
      <c r="Q215" s="1705"/>
      <c r="R215" s="1706"/>
      <c r="S215" s="1810"/>
      <c r="T215" s="1811"/>
      <c r="U215" s="1811"/>
      <c r="V215" s="1811"/>
      <c r="W215" s="1811"/>
      <c r="X215" s="1811"/>
      <c r="Y215" s="1812"/>
      <c r="Z215" s="1704"/>
      <c r="AA215" s="1705"/>
      <c r="AB215" s="1705"/>
      <c r="AC215" s="1705"/>
      <c r="AD215" s="1705"/>
      <c r="AE215" s="1705"/>
      <c r="AF215" s="1706"/>
      <c r="AG215" s="1528" t="s">
        <v>368</v>
      </c>
      <c r="AH215" s="1529"/>
      <c r="AI215" s="1529"/>
      <c r="AJ215" s="1529"/>
      <c r="AK215" s="1529"/>
      <c r="AL215" s="1529"/>
      <c r="AM215" s="1529"/>
      <c r="AN215" s="1529"/>
      <c r="AO215" s="1529"/>
      <c r="AP215" s="1530"/>
      <c r="AQ215" s="1739" t="s">
        <v>359</v>
      </c>
      <c r="AR215" s="1740"/>
      <c r="AS215" s="1740"/>
      <c r="AT215" s="1740"/>
      <c r="AU215" s="1740"/>
      <c r="AV215" s="1740"/>
      <c r="AW215" s="1740"/>
      <c r="AX215" s="1740"/>
      <c r="AY215" s="1740"/>
      <c r="AZ215" s="1740"/>
      <c r="BA215" s="1740"/>
      <c r="BB215" s="1740"/>
      <c r="BC215" s="1740"/>
      <c r="BD215" s="1740"/>
      <c r="BE215" s="1740"/>
      <c r="BF215" s="1740"/>
      <c r="BG215" s="1740"/>
      <c r="BH215" s="1740"/>
      <c r="BI215" s="1741"/>
      <c r="BJ215" s="1534">
        <f t="shared" si="4"/>
        <v>0</v>
      </c>
      <c r="BK215" s="1535"/>
      <c r="BL215" s="1535"/>
      <c r="BM215" s="1536"/>
    </row>
    <row r="216" spans="1:65" ht="21.95" hidden="1" customHeight="1">
      <c r="A216" s="1743"/>
      <c r="B216" s="1789"/>
      <c r="C216" s="1790"/>
      <c r="D216" s="1790"/>
      <c r="E216" s="1790"/>
      <c r="F216" s="1790"/>
      <c r="G216" s="1790"/>
      <c r="H216" s="1790"/>
      <c r="I216" s="1791"/>
      <c r="J216" s="1798"/>
      <c r="K216" s="1799"/>
      <c r="L216" s="1799"/>
      <c r="M216" s="1799"/>
      <c r="N216" s="1800"/>
      <c r="O216" s="1704"/>
      <c r="P216" s="1705"/>
      <c r="Q216" s="1705"/>
      <c r="R216" s="1706"/>
      <c r="S216" s="1810"/>
      <c r="T216" s="1811"/>
      <c r="U216" s="1811"/>
      <c r="V216" s="1811"/>
      <c r="W216" s="1811"/>
      <c r="X216" s="1811"/>
      <c r="Y216" s="1812"/>
      <c r="Z216" s="1704"/>
      <c r="AA216" s="1705"/>
      <c r="AB216" s="1705"/>
      <c r="AC216" s="1705"/>
      <c r="AD216" s="1705"/>
      <c r="AE216" s="1705"/>
      <c r="AF216" s="1706"/>
      <c r="AG216" s="1528" t="s">
        <v>410</v>
      </c>
      <c r="AH216" s="1529"/>
      <c r="AI216" s="1529"/>
      <c r="AJ216" s="1529"/>
      <c r="AK216" s="1529"/>
      <c r="AL216" s="1529"/>
      <c r="AM216" s="1529"/>
      <c r="AN216" s="1529"/>
      <c r="AO216" s="1529"/>
      <c r="AP216" s="1530"/>
      <c r="AQ216" s="1739" t="s">
        <v>359</v>
      </c>
      <c r="AR216" s="1740"/>
      <c r="AS216" s="1740"/>
      <c r="AT216" s="1740"/>
      <c r="AU216" s="1740"/>
      <c r="AV216" s="1740"/>
      <c r="AW216" s="1740"/>
      <c r="AX216" s="1740"/>
      <c r="AY216" s="1740"/>
      <c r="AZ216" s="1740"/>
      <c r="BA216" s="1740"/>
      <c r="BB216" s="1740"/>
      <c r="BC216" s="1740"/>
      <c r="BD216" s="1740"/>
      <c r="BE216" s="1740"/>
      <c r="BF216" s="1740"/>
      <c r="BG216" s="1740"/>
      <c r="BH216" s="1740"/>
      <c r="BI216" s="1741"/>
      <c r="BJ216" s="1534">
        <f t="shared" si="4"/>
        <v>0</v>
      </c>
      <c r="BK216" s="1535"/>
      <c r="BL216" s="1535"/>
      <c r="BM216" s="1536"/>
    </row>
    <row r="217" spans="1:65" ht="21.95" hidden="1" customHeight="1">
      <c r="A217" s="1743"/>
      <c r="B217" s="1789"/>
      <c r="C217" s="1790"/>
      <c r="D217" s="1790"/>
      <c r="E217" s="1790"/>
      <c r="F217" s="1790"/>
      <c r="G217" s="1790"/>
      <c r="H217" s="1790"/>
      <c r="I217" s="1791"/>
      <c r="J217" s="1798"/>
      <c r="K217" s="1799"/>
      <c r="L217" s="1799"/>
      <c r="M217" s="1799"/>
      <c r="N217" s="1800"/>
      <c r="O217" s="1704"/>
      <c r="P217" s="1705"/>
      <c r="Q217" s="1705"/>
      <c r="R217" s="1706"/>
      <c r="S217" s="1810"/>
      <c r="T217" s="1811"/>
      <c r="U217" s="1811"/>
      <c r="V217" s="1811"/>
      <c r="W217" s="1811"/>
      <c r="X217" s="1811"/>
      <c r="Y217" s="1812"/>
      <c r="Z217" s="1704"/>
      <c r="AA217" s="1705"/>
      <c r="AB217" s="1705"/>
      <c r="AC217" s="1705"/>
      <c r="AD217" s="1705"/>
      <c r="AE217" s="1705"/>
      <c r="AF217" s="1706"/>
      <c r="AG217" s="1528" t="s">
        <v>406</v>
      </c>
      <c r="AH217" s="1529"/>
      <c r="AI217" s="1529"/>
      <c r="AJ217" s="1529"/>
      <c r="AK217" s="1529"/>
      <c r="AL217" s="1529"/>
      <c r="AM217" s="1529"/>
      <c r="AN217" s="1529"/>
      <c r="AO217" s="1529"/>
      <c r="AP217" s="1530"/>
      <c r="AQ217" s="1739" t="s">
        <v>359</v>
      </c>
      <c r="AR217" s="1740"/>
      <c r="AS217" s="1740"/>
      <c r="AT217" s="1740"/>
      <c r="AU217" s="1740"/>
      <c r="AV217" s="1740"/>
      <c r="AW217" s="1740"/>
      <c r="AX217" s="1740"/>
      <c r="AY217" s="1740"/>
      <c r="AZ217" s="1740"/>
      <c r="BA217" s="1740"/>
      <c r="BB217" s="1740"/>
      <c r="BC217" s="1740"/>
      <c r="BD217" s="1740"/>
      <c r="BE217" s="1740"/>
      <c r="BF217" s="1740"/>
      <c r="BG217" s="1740"/>
      <c r="BH217" s="1740"/>
      <c r="BI217" s="1741"/>
      <c r="BJ217" s="1534">
        <f t="shared" si="4"/>
        <v>0</v>
      </c>
      <c r="BK217" s="1535"/>
      <c r="BL217" s="1535"/>
      <c r="BM217" s="1536"/>
    </row>
    <row r="218" spans="1:65" ht="21.95" hidden="1" customHeight="1">
      <c r="A218" s="1743"/>
      <c r="B218" s="1789"/>
      <c r="C218" s="1790"/>
      <c r="D218" s="1790"/>
      <c r="E218" s="1790"/>
      <c r="F218" s="1790"/>
      <c r="G218" s="1790"/>
      <c r="H218" s="1790"/>
      <c r="I218" s="1791"/>
      <c r="J218" s="1798"/>
      <c r="K218" s="1799"/>
      <c r="L218" s="1799"/>
      <c r="M218" s="1799"/>
      <c r="N218" s="1800"/>
      <c r="O218" s="1704"/>
      <c r="P218" s="1705"/>
      <c r="Q218" s="1705"/>
      <c r="R218" s="1706"/>
      <c r="S218" s="1810"/>
      <c r="T218" s="1811"/>
      <c r="U218" s="1811"/>
      <c r="V218" s="1811"/>
      <c r="W218" s="1811"/>
      <c r="X218" s="1811"/>
      <c r="Y218" s="1812"/>
      <c r="Z218" s="1704"/>
      <c r="AA218" s="1705"/>
      <c r="AB218" s="1705"/>
      <c r="AC218" s="1705"/>
      <c r="AD218" s="1705"/>
      <c r="AE218" s="1705"/>
      <c r="AF218" s="1706"/>
      <c r="AG218" s="1528" t="s">
        <v>445</v>
      </c>
      <c r="AH218" s="1529"/>
      <c r="AI218" s="1529"/>
      <c r="AJ218" s="1529"/>
      <c r="AK218" s="1529"/>
      <c r="AL218" s="1529"/>
      <c r="AM218" s="1529"/>
      <c r="AN218" s="1529"/>
      <c r="AO218" s="1529"/>
      <c r="AP218" s="1530"/>
      <c r="AQ218" s="1739" t="s">
        <v>446</v>
      </c>
      <c r="AR218" s="1740"/>
      <c r="AS218" s="1740"/>
      <c r="AT218" s="1740"/>
      <c r="AU218" s="1740"/>
      <c r="AV218" s="1740"/>
      <c r="AW218" s="1740"/>
      <c r="AX218" s="1740"/>
      <c r="AY218" s="1740"/>
      <c r="AZ218" s="1740"/>
      <c r="BA218" s="1740"/>
      <c r="BB218" s="1740"/>
      <c r="BC218" s="1740"/>
      <c r="BD218" s="1740"/>
      <c r="BE218" s="1740"/>
      <c r="BF218" s="1740"/>
      <c r="BG218" s="1740"/>
      <c r="BH218" s="1740"/>
      <c r="BI218" s="1741"/>
      <c r="BJ218" s="1534">
        <f t="shared" si="4"/>
        <v>0</v>
      </c>
      <c r="BK218" s="1535"/>
      <c r="BL218" s="1535"/>
      <c r="BM218" s="1536"/>
    </row>
    <row r="219" spans="1:65" ht="21.95" hidden="1" customHeight="1">
      <c r="A219" s="1743"/>
      <c r="B219" s="1789"/>
      <c r="C219" s="1790"/>
      <c r="D219" s="1790"/>
      <c r="E219" s="1790"/>
      <c r="F219" s="1790"/>
      <c r="G219" s="1790"/>
      <c r="H219" s="1790"/>
      <c r="I219" s="1791"/>
      <c r="J219" s="1798"/>
      <c r="K219" s="1799"/>
      <c r="L219" s="1799"/>
      <c r="M219" s="1799"/>
      <c r="N219" s="1800"/>
      <c r="O219" s="1704"/>
      <c r="P219" s="1705"/>
      <c r="Q219" s="1705"/>
      <c r="R219" s="1706"/>
      <c r="S219" s="1810"/>
      <c r="T219" s="1811"/>
      <c r="U219" s="1811"/>
      <c r="V219" s="1811"/>
      <c r="W219" s="1811"/>
      <c r="X219" s="1811"/>
      <c r="Y219" s="1812"/>
      <c r="Z219" s="1704"/>
      <c r="AA219" s="1705"/>
      <c r="AB219" s="1705"/>
      <c r="AC219" s="1705"/>
      <c r="AD219" s="1705"/>
      <c r="AE219" s="1705"/>
      <c r="AF219" s="1706"/>
      <c r="AG219" s="1528" t="s">
        <v>447</v>
      </c>
      <c r="AH219" s="1529"/>
      <c r="AI219" s="1529"/>
      <c r="AJ219" s="1529"/>
      <c r="AK219" s="1529"/>
      <c r="AL219" s="1529"/>
      <c r="AM219" s="1529"/>
      <c r="AN219" s="1529"/>
      <c r="AO219" s="1529"/>
      <c r="AP219" s="1530"/>
      <c r="AQ219" s="1739" t="s">
        <v>446</v>
      </c>
      <c r="AR219" s="1740"/>
      <c r="AS219" s="1740"/>
      <c r="AT219" s="1740"/>
      <c r="AU219" s="1740"/>
      <c r="AV219" s="1740"/>
      <c r="AW219" s="1740"/>
      <c r="AX219" s="1740"/>
      <c r="AY219" s="1740"/>
      <c r="AZ219" s="1740"/>
      <c r="BA219" s="1740"/>
      <c r="BB219" s="1740"/>
      <c r="BC219" s="1740"/>
      <c r="BD219" s="1740"/>
      <c r="BE219" s="1740"/>
      <c r="BF219" s="1740"/>
      <c r="BG219" s="1740"/>
      <c r="BH219" s="1740"/>
      <c r="BI219" s="1741"/>
      <c r="BJ219" s="1534">
        <f t="shared" si="4"/>
        <v>0</v>
      </c>
      <c r="BK219" s="1535"/>
      <c r="BL219" s="1535"/>
      <c r="BM219" s="1536"/>
    </row>
    <row r="220" spans="1:65" ht="21.95" hidden="1" customHeight="1">
      <c r="A220" s="1743"/>
      <c r="B220" s="1789"/>
      <c r="C220" s="1790"/>
      <c r="D220" s="1790"/>
      <c r="E220" s="1790"/>
      <c r="F220" s="1790"/>
      <c r="G220" s="1790"/>
      <c r="H220" s="1790"/>
      <c r="I220" s="1791"/>
      <c r="J220" s="1798"/>
      <c r="K220" s="1799"/>
      <c r="L220" s="1799"/>
      <c r="M220" s="1799"/>
      <c r="N220" s="1800"/>
      <c r="O220" s="1704"/>
      <c r="P220" s="1705"/>
      <c r="Q220" s="1705"/>
      <c r="R220" s="1706"/>
      <c r="S220" s="1810"/>
      <c r="T220" s="1811"/>
      <c r="U220" s="1811"/>
      <c r="V220" s="1811"/>
      <c r="W220" s="1811"/>
      <c r="X220" s="1811"/>
      <c r="Y220" s="1812"/>
      <c r="Z220" s="1704"/>
      <c r="AA220" s="1705"/>
      <c r="AB220" s="1705"/>
      <c r="AC220" s="1705"/>
      <c r="AD220" s="1705"/>
      <c r="AE220" s="1705"/>
      <c r="AF220" s="1706"/>
      <c r="AG220" s="1528" t="s">
        <v>448</v>
      </c>
      <c r="AH220" s="1529"/>
      <c r="AI220" s="1529"/>
      <c r="AJ220" s="1529"/>
      <c r="AK220" s="1529"/>
      <c r="AL220" s="1529"/>
      <c r="AM220" s="1529"/>
      <c r="AN220" s="1529"/>
      <c r="AO220" s="1529"/>
      <c r="AP220" s="1530"/>
      <c r="AQ220" s="1739" t="s">
        <v>446</v>
      </c>
      <c r="AR220" s="1740"/>
      <c r="AS220" s="1740"/>
      <c r="AT220" s="1740"/>
      <c r="AU220" s="1740"/>
      <c r="AV220" s="1740"/>
      <c r="AW220" s="1740"/>
      <c r="AX220" s="1740"/>
      <c r="AY220" s="1740"/>
      <c r="AZ220" s="1740"/>
      <c r="BA220" s="1740"/>
      <c r="BB220" s="1740"/>
      <c r="BC220" s="1740"/>
      <c r="BD220" s="1740"/>
      <c r="BE220" s="1740"/>
      <c r="BF220" s="1740"/>
      <c r="BG220" s="1740"/>
      <c r="BH220" s="1740"/>
      <c r="BI220" s="1741"/>
      <c r="BJ220" s="1534">
        <f t="shared" si="4"/>
        <v>0</v>
      </c>
      <c r="BK220" s="1535"/>
      <c r="BL220" s="1535"/>
      <c r="BM220" s="1536"/>
    </row>
    <row r="221" spans="1:65" ht="21.95" hidden="1" customHeight="1">
      <c r="A221" s="1743"/>
      <c r="B221" s="1789"/>
      <c r="C221" s="1790"/>
      <c r="D221" s="1790"/>
      <c r="E221" s="1790"/>
      <c r="F221" s="1790"/>
      <c r="G221" s="1790"/>
      <c r="H221" s="1790"/>
      <c r="I221" s="1791"/>
      <c r="J221" s="1798"/>
      <c r="K221" s="1799"/>
      <c r="L221" s="1799"/>
      <c r="M221" s="1799"/>
      <c r="N221" s="1800"/>
      <c r="O221" s="1704"/>
      <c r="P221" s="1705"/>
      <c r="Q221" s="1705"/>
      <c r="R221" s="1706"/>
      <c r="S221" s="1810"/>
      <c r="T221" s="1811"/>
      <c r="U221" s="1811"/>
      <c r="V221" s="1811"/>
      <c r="W221" s="1811"/>
      <c r="X221" s="1811"/>
      <c r="Y221" s="1812"/>
      <c r="Z221" s="1704"/>
      <c r="AA221" s="1705"/>
      <c r="AB221" s="1705"/>
      <c r="AC221" s="1705"/>
      <c r="AD221" s="1705"/>
      <c r="AE221" s="1705"/>
      <c r="AF221" s="1706"/>
      <c r="AG221" s="1528" t="s">
        <v>449</v>
      </c>
      <c r="AH221" s="1529"/>
      <c r="AI221" s="1529"/>
      <c r="AJ221" s="1529"/>
      <c r="AK221" s="1529"/>
      <c r="AL221" s="1529"/>
      <c r="AM221" s="1529"/>
      <c r="AN221" s="1529"/>
      <c r="AO221" s="1529"/>
      <c r="AP221" s="1530"/>
      <c r="AQ221" s="1739" t="s">
        <v>446</v>
      </c>
      <c r="AR221" s="1740"/>
      <c r="AS221" s="1740"/>
      <c r="AT221" s="1740"/>
      <c r="AU221" s="1740"/>
      <c r="AV221" s="1740"/>
      <c r="AW221" s="1740"/>
      <c r="AX221" s="1740"/>
      <c r="AY221" s="1740"/>
      <c r="AZ221" s="1740"/>
      <c r="BA221" s="1740"/>
      <c r="BB221" s="1740"/>
      <c r="BC221" s="1740"/>
      <c r="BD221" s="1740"/>
      <c r="BE221" s="1740"/>
      <c r="BF221" s="1740"/>
      <c r="BG221" s="1740"/>
      <c r="BH221" s="1740"/>
      <c r="BI221" s="1741"/>
      <c r="BJ221" s="1534">
        <f t="shared" si="4"/>
        <v>0</v>
      </c>
      <c r="BK221" s="1535"/>
      <c r="BL221" s="1535"/>
      <c r="BM221" s="1536"/>
    </row>
    <row r="222" spans="1:65" ht="21.95" hidden="1" customHeight="1">
      <c r="A222" s="1743"/>
      <c r="B222" s="1789"/>
      <c r="C222" s="1790"/>
      <c r="D222" s="1790"/>
      <c r="E222" s="1790"/>
      <c r="F222" s="1790"/>
      <c r="G222" s="1790"/>
      <c r="H222" s="1790"/>
      <c r="I222" s="1791"/>
      <c r="J222" s="1798"/>
      <c r="K222" s="1799"/>
      <c r="L222" s="1799"/>
      <c r="M222" s="1799"/>
      <c r="N222" s="1800"/>
      <c r="O222" s="1704"/>
      <c r="P222" s="1705"/>
      <c r="Q222" s="1705"/>
      <c r="R222" s="1706"/>
      <c r="S222" s="1810"/>
      <c r="T222" s="1811"/>
      <c r="U222" s="1811"/>
      <c r="V222" s="1811"/>
      <c r="W222" s="1811"/>
      <c r="X222" s="1811"/>
      <c r="Y222" s="1812"/>
      <c r="Z222" s="1704"/>
      <c r="AA222" s="1705"/>
      <c r="AB222" s="1705"/>
      <c r="AC222" s="1705"/>
      <c r="AD222" s="1705"/>
      <c r="AE222" s="1705"/>
      <c r="AF222" s="1706"/>
      <c r="AG222" s="1528" t="s">
        <v>450</v>
      </c>
      <c r="AH222" s="1529"/>
      <c r="AI222" s="1529"/>
      <c r="AJ222" s="1529"/>
      <c r="AK222" s="1529"/>
      <c r="AL222" s="1529"/>
      <c r="AM222" s="1529"/>
      <c r="AN222" s="1529"/>
      <c r="AO222" s="1529"/>
      <c r="AP222" s="1530"/>
      <c r="AQ222" s="1739" t="s">
        <v>451</v>
      </c>
      <c r="AR222" s="1740"/>
      <c r="AS222" s="1740"/>
      <c r="AT222" s="1740"/>
      <c r="AU222" s="1740"/>
      <c r="AV222" s="1740"/>
      <c r="AW222" s="1740"/>
      <c r="AX222" s="1740"/>
      <c r="AY222" s="1740"/>
      <c r="AZ222" s="1740"/>
      <c r="BA222" s="1740"/>
      <c r="BB222" s="1740"/>
      <c r="BC222" s="1740"/>
      <c r="BD222" s="1740"/>
      <c r="BE222" s="1740"/>
      <c r="BF222" s="1740"/>
      <c r="BG222" s="1740"/>
      <c r="BH222" s="1740"/>
      <c r="BI222" s="1741"/>
      <c r="BJ222" s="1534">
        <f t="shared" si="4"/>
        <v>0</v>
      </c>
      <c r="BK222" s="1535"/>
      <c r="BL222" s="1535"/>
      <c r="BM222" s="1536"/>
    </row>
    <row r="223" spans="1:65" ht="21.95" hidden="1" customHeight="1">
      <c r="A223" s="1743"/>
      <c r="B223" s="1789"/>
      <c r="C223" s="1790"/>
      <c r="D223" s="1790"/>
      <c r="E223" s="1790"/>
      <c r="F223" s="1790"/>
      <c r="G223" s="1790"/>
      <c r="H223" s="1790"/>
      <c r="I223" s="1791"/>
      <c r="J223" s="1798"/>
      <c r="K223" s="1799"/>
      <c r="L223" s="1799"/>
      <c r="M223" s="1799"/>
      <c r="N223" s="1800"/>
      <c r="O223" s="1704"/>
      <c r="P223" s="1705"/>
      <c r="Q223" s="1705"/>
      <c r="R223" s="1706"/>
      <c r="S223" s="1810"/>
      <c r="T223" s="1811"/>
      <c r="U223" s="1811"/>
      <c r="V223" s="1811"/>
      <c r="W223" s="1811"/>
      <c r="X223" s="1811"/>
      <c r="Y223" s="1812"/>
      <c r="Z223" s="1704"/>
      <c r="AA223" s="1705"/>
      <c r="AB223" s="1705"/>
      <c r="AC223" s="1705"/>
      <c r="AD223" s="1705"/>
      <c r="AE223" s="1705"/>
      <c r="AF223" s="1706"/>
      <c r="AG223" s="1825" t="s">
        <v>399</v>
      </c>
      <c r="AH223" s="1826"/>
      <c r="AI223" s="1826"/>
      <c r="AJ223" s="1826"/>
      <c r="AK223" s="1826"/>
      <c r="AL223" s="1826"/>
      <c r="AM223" s="1826"/>
      <c r="AN223" s="1826"/>
      <c r="AO223" s="1826"/>
      <c r="AP223" s="1827"/>
      <c r="AQ223" s="1828" t="s">
        <v>400</v>
      </c>
      <c r="AR223" s="1829"/>
      <c r="AS223" s="1829"/>
      <c r="AT223" s="1829"/>
      <c r="AU223" s="1829"/>
      <c r="AV223" s="1829"/>
      <c r="AW223" s="1829"/>
      <c r="AX223" s="1829"/>
      <c r="AY223" s="1829"/>
      <c r="AZ223" s="1829"/>
      <c r="BA223" s="1829"/>
      <c r="BB223" s="1829"/>
      <c r="BC223" s="1829"/>
      <c r="BD223" s="1829"/>
      <c r="BE223" s="1829"/>
      <c r="BF223" s="1829"/>
      <c r="BG223" s="1829"/>
      <c r="BH223" s="1829"/>
      <c r="BI223" s="1830"/>
      <c r="BJ223" s="1534">
        <f t="shared" si="4"/>
        <v>0</v>
      </c>
      <c r="BK223" s="1535"/>
      <c r="BL223" s="1535"/>
      <c r="BM223" s="1536"/>
    </row>
    <row r="224" spans="1:65" ht="21.95" hidden="1" customHeight="1">
      <c r="A224" s="1743"/>
      <c r="B224" s="1789"/>
      <c r="C224" s="1790"/>
      <c r="D224" s="1790"/>
      <c r="E224" s="1790"/>
      <c r="F224" s="1790"/>
      <c r="G224" s="1790"/>
      <c r="H224" s="1790"/>
      <c r="I224" s="1791"/>
      <c r="J224" s="1798"/>
      <c r="K224" s="1799"/>
      <c r="L224" s="1799"/>
      <c r="M224" s="1799"/>
      <c r="N224" s="1800"/>
      <c r="O224" s="1704"/>
      <c r="P224" s="1705"/>
      <c r="Q224" s="1705"/>
      <c r="R224" s="1706"/>
      <c r="S224" s="1810"/>
      <c r="T224" s="1811"/>
      <c r="U224" s="1811"/>
      <c r="V224" s="1811"/>
      <c r="W224" s="1811"/>
      <c r="X224" s="1811"/>
      <c r="Y224" s="1812"/>
      <c r="Z224" s="1704"/>
      <c r="AA224" s="1705"/>
      <c r="AB224" s="1705"/>
      <c r="AC224" s="1705"/>
      <c r="AD224" s="1705"/>
      <c r="AE224" s="1705"/>
      <c r="AF224" s="1706"/>
      <c r="AG224" s="1528" t="s">
        <v>452</v>
      </c>
      <c r="AH224" s="1529"/>
      <c r="AI224" s="1529"/>
      <c r="AJ224" s="1529"/>
      <c r="AK224" s="1529"/>
      <c r="AL224" s="1529"/>
      <c r="AM224" s="1529"/>
      <c r="AN224" s="1529"/>
      <c r="AO224" s="1529"/>
      <c r="AP224" s="1530"/>
      <c r="AQ224" s="1739" t="s">
        <v>451</v>
      </c>
      <c r="AR224" s="1740"/>
      <c r="AS224" s="1740"/>
      <c r="AT224" s="1740"/>
      <c r="AU224" s="1740"/>
      <c r="AV224" s="1740"/>
      <c r="AW224" s="1740"/>
      <c r="AX224" s="1740"/>
      <c r="AY224" s="1740"/>
      <c r="AZ224" s="1740"/>
      <c r="BA224" s="1740"/>
      <c r="BB224" s="1740"/>
      <c r="BC224" s="1740"/>
      <c r="BD224" s="1740"/>
      <c r="BE224" s="1740"/>
      <c r="BF224" s="1740"/>
      <c r="BG224" s="1740"/>
      <c r="BH224" s="1740"/>
      <c r="BI224" s="1741"/>
      <c r="BJ224" s="1534">
        <f t="shared" si="4"/>
        <v>0</v>
      </c>
      <c r="BK224" s="1535"/>
      <c r="BL224" s="1535"/>
      <c r="BM224" s="1536"/>
    </row>
    <row r="225" spans="1:65" ht="21.95" hidden="1" customHeight="1">
      <c r="A225" s="1743"/>
      <c r="B225" s="1789"/>
      <c r="C225" s="1790"/>
      <c r="D225" s="1790"/>
      <c r="E225" s="1790"/>
      <c r="F225" s="1790"/>
      <c r="G225" s="1790"/>
      <c r="H225" s="1790"/>
      <c r="I225" s="1791"/>
      <c r="J225" s="1798"/>
      <c r="K225" s="1799"/>
      <c r="L225" s="1799"/>
      <c r="M225" s="1799"/>
      <c r="N225" s="1800"/>
      <c r="O225" s="1704"/>
      <c r="P225" s="1705"/>
      <c r="Q225" s="1705"/>
      <c r="R225" s="1706"/>
      <c r="S225" s="1810"/>
      <c r="T225" s="1811"/>
      <c r="U225" s="1811"/>
      <c r="V225" s="1811"/>
      <c r="W225" s="1811"/>
      <c r="X225" s="1811"/>
      <c r="Y225" s="1812"/>
      <c r="Z225" s="1704"/>
      <c r="AA225" s="1705"/>
      <c r="AB225" s="1705"/>
      <c r="AC225" s="1705"/>
      <c r="AD225" s="1705"/>
      <c r="AE225" s="1705"/>
      <c r="AF225" s="1706"/>
      <c r="AG225" s="1528" t="s">
        <v>453</v>
      </c>
      <c r="AH225" s="1529"/>
      <c r="AI225" s="1529"/>
      <c r="AJ225" s="1529"/>
      <c r="AK225" s="1529"/>
      <c r="AL225" s="1529"/>
      <c r="AM225" s="1529"/>
      <c r="AN225" s="1529"/>
      <c r="AO225" s="1529"/>
      <c r="AP225" s="1530"/>
      <c r="AQ225" s="1739" t="s">
        <v>451</v>
      </c>
      <c r="AR225" s="1740"/>
      <c r="AS225" s="1740"/>
      <c r="AT225" s="1740"/>
      <c r="AU225" s="1740"/>
      <c r="AV225" s="1740"/>
      <c r="AW225" s="1740"/>
      <c r="AX225" s="1740"/>
      <c r="AY225" s="1740"/>
      <c r="AZ225" s="1740"/>
      <c r="BA225" s="1740"/>
      <c r="BB225" s="1740"/>
      <c r="BC225" s="1740"/>
      <c r="BD225" s="1740"/>
      <c r="BE225" s="1740"/>
      <c r="BF225" s="1740"/>
      <c r="BG225" s="1740"/>
      <c r="BH225" s="1740"/>
      <c r="BI225" s="1741"/>
      <c r="BJ225" s="1534">
        <f t="shared" si="4"/>
        <v>0</v>
      </c>
      <c r="BK225" s="1535"/>
      <c r="BL225" s="1535"/>
      <c r="BM225" s="1536"/>
    </row>
    <row r="226" spans="1:65" ht="21.95" hidden="1" customHeight="1" thickBot="1">
      <c r="A226" s="1785"/>
      <c r="B226" s="1792"/>
      <c r="C226" s="1793"/>
      <c r="D226" s="1793"/>
      <c r="E226" s="1793"/>
      <c r="F226" s="1793"/>
      <c r="G226" s="1793"/>
      <c r="H226" s="1793"/>
      <c r="I226" s="1794"/>
      <c r="J226" s="1801"/>
      <c r="K226" s="1802"/>
      <c r="L226" s="1802"/>
      <c r="M226" s="1802"/>
      <c r="N226" s="1803"/>
      <c r="O226" s="1707"/>
      <c r="P226" s="1708"/>
      <c r="Q226" s="1708"/>
      <c r="R226" s="1709"/>
      <c r="S226" s="1813"/>
      <c r="T226" s="1814"/>
      <c r="U226" s="1814"/>
      <c r="V226" s="1814"/>
      <c r="W226" s="1814"/>
      <c r="X226" s="1814"/>
      <c r="Y226" s="1815"/>
      <c r="Z226" s="1707"/>
      <c r="AA226" s="1708"/>
      <c r="AB226" s="1708"/>
      <c r="AC226" s="1708"/>
      <c r="AD226" s="1708"/>
      <c r="AE226" s="1708"/>
      <c r="AF226" s="1709"/>
      <c r="AG226" s="1542" t="s">
        <v>454</v>
      </c>
      <c r="AH226" s="1543"/>
      <c r="AI226" s="1543"/>
      <c r="AJ226" s="1543"/>
      <c r="AK226" s="1543"/>
      <c r="AL226" s="1543"/>
      <c r="AM226" s="1543"/>
      <c r="AN226" s="1543"/>
      <c r="AO226" s="1543"/>
      <c r="AP226" s="1544"/>
      <c r="AQ226" s="1833" t="s">
        <v>455</v>
      </c>
      <c r="AR226" s="1834"/>
      <c r="AS226" s="1834"/>
      <c r="AT226" s="1834"/>
      <c r="AU226" s="1834"/>
      <c r="AV226" s="1834"/>
      <c r="AW226" s="1834"/>
      <c r="AX226" s="1834"/>
      <c r="AY226" s="1834"/>
      <c r="AZ226" s="1834"/>
      <c r="BA226" s="1834"/>
      <c r="BB226" s="1834"/>
      <c r="BC226" s="1834"/>
      <c r="BD226" s="1834"/>
      <c r="BE226" s="1834"/>
      <c r="BF226" s="1834"/>
      <c r="BG226" s="1834"/>
      <c r="BH226" s="1834"/>
      <c r="BI226" s="1835"/>
      <c r="BJ226" s="1534">
        <f t="shared" si="4"/>
        <v>0</v>
      </c>
      <c r="BK226" s="1535"/>
      <c r="BL226" s="1535"/>
      <c r="BM226" s="1536"/>
    </row>
    <row r="227" spans="1:65" ht="22.7" customHeight="1">
      <c r="A227" s="450"/>
      <c r="B227" s="451"/>
      <c r="C227" s="1836"/>
      <c r="D227" s="1836"/>
      <c r="E227" s="1836"/>
      <c r="F227" s="1836"/>
      <c r="G227" s="1836"/>
      <c r="H227" s="1836"/>
      <c r="I227" s="1836"/>
      <c r="J227" s="1836"/>
      <c r="K227" s="1836"/>
      <c r="L227" s="1836"/>
      <c r="M227" s="1836"/>
      <c r="N227" s="1836"/>
      <c r="O227" s="1836"/>
      <c r="P227" s="1836"/>
      <c r="Q227" s="1836"/>
      <c r="R227" s="1836"/>
      <c r="S227" s="1836"/>
      <c r="T227" s="1836"/>
      <c r="U227" s="1836"/>
      <c r="V227" s="1836"/>
      <c r="W227" s="1836"/>
      <c r="X227" s="1836"/>
      <c r="Y227" s="1836"/>
      <c r="Z227" s="1836"/>
      <c r="AA227" s="1836"/>
      <c r="AB227" s="1836"/>
      <c r="AC227" s="1836"/>
      <c r="AD227" s="1836"/>
      <c r="AE227" s="1836"/>
      <c r="AF227" s="1836"/>
      <c r="AG227" s="1836"/>
      <c r="AH227" s="1836"/>
      <c r="AI227" s="1836"/>
      <c r="AJ227" s="1836"/>
      <c r="AK227" s="1836"/>
      <c r="AL227" s="1836"/>
      <c r="AM227" s="1836"/>
      <c r="AN227" s="1836"/>
      <c r="AO227" s="1836"/>
      <c r="AP227" s="1836"/>
      <c r="AQ227" s="1836"/>
      <c r="AR227" s="1836"/>
      <c r="AS227" s="1836"/>
      <c r="AT227" s="1836"/>
      <c r="AU227" s="1836"/>
      <c r="AV227" s="1836"/>
      <c r="AW227" s="1836"/>
      <c r="AX227" s="1836"/>
      <c r="AY227" s="1836"/>
      <c r="AZ227" s="1836"/>
      <c r="BA227" s="1836"/>
      <c r="BB227" s="1836"/>
      <c r="BC227" s="1836"/>
      <c r="BD227" s="1836"/>
      <c r="BE227" s="1836"/>
      <c r="BF227" s="1836"/>
      <c r="BG227" s="1836"/>
      <c r="BH227" s="1836"/>
      <c r="BI227" s="1836"/>
      <c r="BJ227" s="1836"/>
      <c r="BK227" s="1836"/>
      <c r="BL227" s="1836"/>
      <c r="BM227" s="1836"/>
    </row>
    <row r="228" spans="1:65" ht="27" customHeight="1">
      <c r="A228" s="452" t="s">
        <v>456</v>
      </c>
      <c r="B228" s="452"/>
      <c r="C228" s="453" t="s">
        <v>457</v>
      </c>
      <c r="D228" s="453"/>
      <c r="E228" s="453"/>
      <c r="F228" s="453"/>
      <c r="G228" s="453"/>
      <c r="H228" s="453"/>
      <c r="I228" s="453"/>
      <c r="J228" s="453"/>
      <c r="K228" s="453"/>
      <c r="L228" s="453"/>
      <c r="M228" s="453"/>
      <c r="N228" s="453"/>
      <c r="O228" s="453"/>
      <c r="P228" s="453"/>
      <c r="Q228" s="453"/>
      <c r="R228" s="453"/>
      <c r="S228" s="453"/>
      <c r="T228" s="453"/>
      <c r="U228" s="453"/>
      <c r="V228" s="453"/>
      <c r="W228" s="453"/>
      <c r="X228" s="453"/>
      <c r="Y228" s="453"/>
      <c r="Z228" s="453"/>
      <c r="AA228" s="453"/>
      <c r="AB228" s="453"/>
      <c r="AC228" s="453"/>
      <c r="AD228" s="453"/>
      <c r="AE228" s="453"/>
      <c r="AF228" s="453"/>
      <c r="AG228" s="453"/>
      <c r="AH228" s="453"/>
      <c r="AI228" s="453"/>
      <c r="AJ228" s="453"/>
      <c r="AK228" s="453"/>
      <c r="AL228" s="453"/>
      <c r="AM228" s="453"/>
      <c r="AN228" s="453"/>
      <c r="AO228" s="453"/>
      <c r="AP228" s="453"/>
      <c r="AQ228" s="453"/>
      <c r="AR228" s="453"/>
      <c r="AS228" s="453"/>
      <c r="AT228" s="453"/>
      <c r="AU228" s="453"/>
      <c r="AV228" s="453"/>
      <c r="AW228" s="453"/>
      <c r="AX228" s="453"/>
      <c r="AY228" s="453"/>
      <c r="AZ228" s="453"/>
      <c r="BA228" s="453"/>
      <c r="BB228" s="453"/>
      <c r="BC228" s="453"/>
      <c r="BD228" s="453"/>
      <c r="BE228" s="453"/>
      <c r="BF228" s="453"/>
      <c r="BG228" s="453"/>
      <c r="BH228" s="453"/>
      <c r="BI228" s="453"/>
      <c r="BJ228" s="453"/>
      <c r="BK228" s="453"/>
      <c r="BL228" s="453"/>
      <c r="BM228" s="453"/>
    </row>
    <row r="229" spans="1:65" ht="27" customHeight="1">
      <c r="A229" s="452" t="s">
        <v>458</v>
      </c>
      <c r="B229" s="452"/>
      <c r="C229" s="1837" t="s">
        <v>459</v>
      </c>
      <c r="D229" s="1837"/>
      <c r="E229" s="1837"/>
      <c r="F229" s="1837"/>
      <c r="G229" s="1837"/>
      <c r="H229" s="1837"/>
      <c r="I229" s="1837"/>
      <c r="J229" s="1837"/>
      <c r="K229" s="1837"/>
      <c r="L229" s="1837"/>
      <c r="M229" s="1837"/>
      <c r="N229" s="1837"/>
      <c r="O229" s="1837"/>
      <c r="P229" s="1837"/>
      <c r="Q229" s="1837"/>
      <c r="R229" s="1837"/>
      <c r="S229" s="1837"/>
      <c r="T229" s="1837"/>
      <c r="U229" s="1837"/>
      <c r="V229" s="1837"/>
      <c r="W229" s="1837"/>
      <c r="X229" s="1837"/>
      <c r="Y229" s="1837"/>
      <c r="Z229" s="1837"/>
      <c r="AA229" s="1837"/>
      <c r="AB229" s="1837"/>
      <c r="AC229" s="1837"/>
      <c r="AD229" s="1837"/>
      <c r="AE229" s="1837"/>
      <c r="AF229" s="1837"/>
      <c r="AG229" s="1837"/>
      <c r="AH229" s="1837"/>
      <c r="AI229" s="1837"/>
      <c r="AJ229" s="1837"/>
      <c r="AK229" s="1837"/>
      <c r="AL229" s="1837"/>
      <c r="AM229" s="1837"/>
      <c r="AN229" s="1837"/>
      <c r="AO229" s="1837"/>
      <c r="AP229" s="1837"/>
      <c r="AQ229" s="1837"/>
      <c r="AR229" s="1837"/>
      <c r="AS229" s="1837"/>
      <c r="AT229" s="1837"/>
      <c r="AU229" s="1837"/>
      <c r="AV229" s="1837"/>
      <c r="AW229" s="1837"/>
      <c r="AX229" s="1837"/>
      <c r="AY229" s="1837"/>
      <c r="AZ229" s="1837"/>
      <c r="BA229" s="1837"/>
      <c r="BB229" s="1837"/>
      <c r="BC229" s="1837"/>
      <c r="BD229" s="1837"/>
      <c r="BE229" s="1837"/>
      <c r="BF229" s="1837"/>
      <c r="BG229" s="1837"/>
      <c r="BH229" s="1837"/>
      <c r="BI229" s="1837"/>
      <c r="BJ229" s="1837"/>
      <c r="BK229" s="1837"/>
      <c r="BL229" s="1837"/>
      <c r="BM229" s="1837"/>
    </row>
    <row r="230" spans="1:65" ht="61.7" customHeight="1">
      <c r="A230" s="452" t="s">
        <v>460</v>
      </c>
      <c r="B230" s="452"/>
      <c r="C230" s="1838" t="s">
        <v>461</v>
      </c>
      <c r="D230" s="1838"/>
      <c r="E230" s="1838"/>
      <c r="F230" s="1838"/>
      <c r="G230" s="1838"/>
      <c r="H230" s="1838"/>
      <c r="I230" s="1838"/>
      <c r="J230" s="1838"/>
      <c r="K230" s="1838"/>
      <c r="L230" s="1838"/>
      <c r="M230" s="1838"/>
      <c r="N230" s="1838"/>
      <c r="O230" s="1838"/>
      <c r="P230" s="1838"/>
      <c r="Q230" s="1838"/>
      <c r="R230" s="1838"/>
      <c r="S230" s="1838"/>
      <c r="T230" s="1838"/>
      <c r="U230" s="1838"/>
      <c r="V230" s="1838"/>
      <c r="W230" s="1838"/>
      <c r="X230" s="1838"/>
      <c r="Y230" s="1838"/>
      <c r="Z230" s="1838"/>
      <c r="AA230" s="1838"/>
      <c r="AB230" s="1838"/>
      <c r="AC230" s="1838"/>
      <c r="AD230" s="1838"/>
      <c r="AE230" s="1838"/>
      <c r="AF230" s="1838"/>
      <c r="AG230" s="1838"/>
      <c r="AH230" s="1838"/>
      <c r="AI230" s="1838"/>
      <c r="AJ230" s="1838"/>
      <c r="AK230" s="1838"/>
      <c r="AL230" s="1838"/>
      <c r="AM230" s="1838"/>
      <c r="AN230" s="1838"/>
      <c r="AO230" s="1838"/>
      <c r="AP230" s="1838"/>
      <c r="AQ230" s="1838"/>
      <c r="AR230" s="1838"/>
      <c r="AS230" s="1838"/>
      <c r="AT230" s="1838"/>
      <c r="AU230" s="1838"/>
      <c r="AV230" s="1838"/>
      <c r="AW230" s="1838"/>
      <c r="AX230" s="1838"/>
      <c r="AY230" s="1838"/>
      <c r="AZ230" s="1838"/>
      <c r="BA230" s="1838"/>
      <c r="BB230" s="1838"/>
      <c r="BC230" s="1838"/>
      <c r="BD230" s="1838"/>
      <c r="BE230" s="1838"/>
      <c r="BF230" s="1838"/>
      <c r="BG230" s="1838"/>
      <c r="BH230" s="1838"/>
      <c r="BI230" s="1838"/>
      <c r="BJ230" s="1838"/>
      <c r="BK230" s="1838"/>
      <c r="BL230" s="1838"/>
      <c r="BM230" s="1838"/>
    </row>
    <row r="231" spans="1:65" ht="24" customHeight="1">
      <c r="A231" s="452" t="s">
        <v>462</v>
      </c>
      <c r="B231" s="452"/>
      <c r="C231" s="1832" t="s">
        <v>463</v>
      </c>
      <c r="D231" s="1832"/>
      <c r="E231" s="1832"/>
      <c r="F231" s="1832"/>
      <c r="G231" s="1832"/>
      <c r="H231" s="1832"/>
      <c r="I231" s="1832"/>
      <c r="J231" s="1832"/>
      <c r="K231" s="1832"/>
      <c r="L231" s="1832"/>
      <c r="M231" s="1832"/>
      <c r="N231" s="1832"/>
      <c r="O231" s="1832"/>
      <c r="P231" s="1832"/>
      <c r="Q231" s="1832"/>
      <c r="R231" s="1832"/>
      <c r="S231" s="1832"/>
      <c r="T231" s="1832"/>
      <c r="U231" s="1832"/>
      <c r="V231" s="1832"/>
      <c r="W231" s="1832"/>
      <c r="X231" s="1832"/>
      <c r="Y231" s="1832"/>
      <c r="Z231" s="1832"/>
      <c r="AA231" s="1832"/>
      <c r="AB231" s="1832"/>
      <c r="AC231" s="1832"/>
      <c r="AD231" s="1832"/>
      <c r="AE231" s="1832"/>
      <c r="AF231" s="1832"/>
      <c r="AG231" s="1832"/>
      <c r="AH231" s="1832"/>
      <c r="AI231" s="1832"/>
      <c r="AJ231" s="1832"/>
      <c r="AK231" s="1832"/>
      <c r="AL231" s="1832"/>
      <c r="AM231" s="1832"/>
      <c r="AN231" s="1832"/>
      <c r="AO231" s="1832"/>
      <c r="AP231" s="1832"/>
      <c r="AQ231" s="1832"/>
      <c r="AR231" s="1832"/>
      <c r="AS231" s="1832"/>
      <c r="AT231" s="1832"/>
      <c r="AU231" s="1832"/>
      <c r="AV231" s="1832"/>
      <c r="AW231" s="1832"/>
      <c r="AX231" s="1832"/>
      <c r="AY231" s="1832"/>
      <c r="AZ231" s="1832"/>
      <c r="BA231" s="1832"/>
      <c r="BB231" s="1832"/>
      <c r="BC231" s="1832"/>
      <c r="BD231" s="1832"/>
      <c r="BE231" s="1832"/>
      <c r="BF231" s="1832"/>
      <c r="BG231" s="1832"/>
      <c r="BH231" s="1832"/>
      <c r="BI231" s="1832"/>
      <c r="BJ231" s="1832"/>
      <c r="BK231" s="1832"/>
      <c r="BL231" s="1832"/>
      <c r="BM231" s="1832"/>
    </row>
    <row r="232" spans="1:65" ht="27" customHeight="1">
      <c r="A232" s="452" t="s">
        <v>464</v>
      </c>
      <c r="B232" s="452"/>
      <c r="C232" s="1832" t="s">
        <v>465</v>
      </c>
      <c r="D232" s="1832"/>
      <c r="E232" s="1832"/>
      <c r="F232" s="1832"/>
      <c r="G232" s="1832"/>
      <c r="H232" s="1832"/>
      <c r="I232" s="1832"/>
      <c r="J232" s="1832"/>
      <c r="K232" s="1832"/>
      <c r="L232" s="1832"/>
      <c r="M232" s="1832"/>
      <c r="N232" s="1832"/>
      <c r="O232" s="1832"/>
      <c r="P232" s="1832"/>
      <c r="Q232" s="1832"/>
      <c r="R232" s="1832"/>
      <c r="S232" s="1832"/>
      <c r="T232" s="1832"/>
      <c r="U232" s="1832"/>
      <c r="V232" s="1832"/>
      <c r="W232" s="1832"/>
      <c r="X232" s="1832"/>
      <c r="Y232" s="1832"/>
      <c r="Z232" s="1832"/>
      <c r="AA232" s="1832"/>
      <c r="AB232" s="1832"/>
      <c r="AC232" s="1832"/>
      <c r="AD232" s="1832"/>
      <c r="AE232" s="1832"/>
      <c r="AF232" s="1832"/>
      <c r="AG232" s="1832"/>
      <c r="AH232" s="1832"/>
      <c r="AI232" s="1832"/>
      <c r="AJ232" s="1832"/>
      <c r="AK232" s="1832"/>
      <c r="AL232" s="1832"/>
      <c r="AM232" s="1832"/>
      <c r="AN232" s="1832"/>
      <c r="AO232" s="1832"/>
      <c r="AP232" s="1832"/>
      <c r="AQ232" s="1832"/>
      <c r="AR232" s="1832"/>
      <c r="AS232" s="1832"/>
      <c r="AT232" s="1832"/>
      <c r="AU232" s="1832"/>
      <c r="AV232" s="1832"/>
      <c r="AW232" s="1832"/>
      <c r="AX232" s="1832"/>
      <c r="AY232" s="1832"/>
      <c r="AZ232" s="1832"/>
      <c r="BA232" s="1832"/>
      <c r="BB232" s="1832"/>
      <c r="BC232" s="1832"/>
      <c r="BD232" s="1832"/>
      <c r="BE232" s="1832"/>
      <c r="BF232" s="1832"/>
      <c r="BG232" s="1832"/>
      <c r="BH232" s="1832"/>
      <c r="BI232" s="1832"/>
      <c r="BJ232" s="1832"/>
      <c r="BK232" s="1832"/>
      <c r="BL232" s="1832"/>
      <c r="BM232" s="1832"/>
    </row>
    <row r="233" spans="1:65" ht="27" customHeight="1">
      <c r="A233" s="452" t="s">
        <v>466</v>
      </c>
      <c r="B233" s="452"/>
      <c r="C233" s="1832" t="s">
        <v>467</v>
      </c>
      <c r="D233" s="1832"/>
      <c r="E233" s="1832"/>
      <c r="F233" s="1832"/>
      <c r="G233" s="1832"/>
      <c r="H233" s="1832"/>
      <c r="I233" s="1832"/>
      <c r="J233" s="1832"/>
      <c r="K233" s="1832"/>
      <c r="L233" s="1832"/>
      <c r="M233" s="1832"/>
      <c r="N233" s="1832"/>
      <c r="O233" s="1832"/>
      <c r="P233" s="1832"/>
      <c r="Q233" s="1832"/>
      <c r="R233" s="1832"/>
      <c r="S233" s="1832"/>
      <c r="T233" s="1832"/>
      <c r="U233" s="1832"/>
      <c r="V233" s="1832"/>
      <c r="W233" s="1832"/>
      <c r="X233" s="1832"/>
      <c r="Y233" s="1832"/>
      <c r="Z233" s="1832"/>
      <c r="AA233" s="1832"/>
      <c r="AB233" s="1832"/>
      <c r="AC233" s="1832"/>
      <c r="AD233" s="1832"/>
      <c r="AE233" s="1832"/>
      <c r="AF233" s="1832"/>
      <c r="AG233" s="1832"/>
      <c r="AH233" s="1832"/>
      <c r="AI233" s="1832"/>
      <c r="AJ233" s="1832"/>
      <c r="AK233" s="1832"/>
      <c r="AL233" s="1832"/>
      <c r="AM233" s="1832"/>
      <c r="AN233" s="1832"/>
      <c r="AO233" s="1832"/>
      <c r="AP233" s="1832"/>
      <c r="AQ233" s="1832"/>
      <c r="AR233" s="1832"/>
      <c r="AS233" s="1832"/>
      <c r="AT233" s="1832"/>
      <c r="AU233" s="1832"/>
      <c r="AV233" s="1832"/>
      <c r="AW233" s="1832"/>
      <c r="AX233" s="1832"/>
      <c r="AY233" s="1832"/>
      <c r="AZ233" s="1832"/>
      <c r="BA233" s="1832"/>
      <c r="BB233" s="1832"/>
      <c r="BC233" s="1832"/>
      <c r="BD233" s="1832"/>
      <c r="BE233" s="1832"/>
      <c r="BF233" s="1832"/>
      <c r="BG233" s="1832"/>
      <c r="BH233" s="1832"/>
      <c r="BI233" s="1832"/>
      <c r="BJ233" s="1832"/>
      <c r="BK233" s="1832"/>
      <c r="BL233" s="1832"/>
      <c r="BM233" s="1832"/>
    </row>
    <row r="234" spans="1:65" s="455" customFormat="1" ht="42.75" customHeight="1">
      <c r="A234" s="454" t="s">
        <v>468</v>
      </c>
      <c r="C234" s="1831" t="s">
        <v>469</v>
      </c>
      <c r="D234" s="1831"/>
      <c r="E234" s="1831"/>
      <c r="F234" s="1831"/>
      <c r="G234" s="1831"/>
      <c r="H234" s="1831"/>
      <c r="I234" s="1831"/>
      <c r="J234" s="1831"/>
      <c r="K234" s="1831"/>
      <c r="L234" s="1831"/>
      <c r="M234" s="1831"/>
      <c r="N234" s="1831"/>
      <c r="O234" s="1831"/>
      <c r="P234" s="1831"/>
      <c r="Q234" s="1831"/>
      <c r="R234" s="1831"/>
      <c r="S234" s="1831"/>
      <c r="T234" s="1831"/>
      <c r="U234" s="1831"/>
      <c r="V234" s="1831"/>
      <c r="W234" s="1831"/>
      <c r="X234" s="1831"/>
      <c r="Y234" s="1831"/>
      <c r="Z234" s="1831"/>
      <c r="AA234" s="1831"/>
      <c r="AB234" s="1831"/>
      <c r="AC234" s="1831"/>
      <c r="AD234" s="1831"/>
      <c r="AE234" s="1831"/>
      <c r="AF234" s="1831"/>
      <c r="AG234" s="1831"/>
      <c r="AH234" s="1831"/>
      <c r="AI234" s="1831"/>
      <c r="AJ234" s="1831"/>
      <c r="AK234" s="1831"/>
      <c r="AL234" s="1831"/>
      <c r="AM234" s="1831"/>
      <c r="AN234" s="1831"/>
      <c r="AO234" s="1831"/>
      <c r="AP234" s="1831"/>
      <c r="AQ234" s="1831"/>
      <c r="AR234" s="1831"/>
      <c r="AS234" s="1831"/>
      <c r="AT234" s="1831"/>
      <c r="AU234" s="1831"/>
      <c r="AV234" s="1831"/>
      <c r="AW234" s="1831"/>
      <c r="AX234" s="1831"/>
      <c r="AY234" s="1831"/>
      <c r="AZ234" s="1831"/>
      <c r="BA234" s="1831"/>
      <c r="BB234" s="1831"/>
      <c r="BC234" s="1831"/>
      <c r="BD234" s="1831"/>
      <c r="BE234" s="1831"/>
      <c r="BF234" s="1831"/>
      <c r="BG234" s="1831"/>
      <c r="BH234" s="1831"/>
      <c r="BI234" s="1831"/>
      <c r="BJ234" s="1831"/>
      <c r="BK234" s="1831"/>
      <c r="BL234" s="1831"/>
      <c r="BM234" s="1831"/>
    </row>
    <row r="235" spans="1:65" ht="41.25" customHeight="1">
      <c r="A235" s="452" t="s">
        <v>470</v>
      </c>
      <c r="B235" s="452"/>
      <c r="C235" s="1832" t="s">
        <v>471</v>
      </c>
      <c r="D235" s="1832"/>
      <c r="E235" s="1832"/>
      <c r="F235" s="1832"/>
      <c r="G235" s="1832"/>
      <c r="H235" s="1832"/>
      <c r="I235" s="1832"/>
      <c r="J235" s="1832"/>
      <c r="K235" s="1832"/>
      <c r="L235" s="1832"/>
      <c r="M235" s="1832"/>
      <c r="N235" s="1832"/>
      <c r="O235" s="1832"/>
      <c r="P235" s="1832"/>
      <c r="Q235" s="1832"/>
      <c r="R235" s="1832"/>
      <c r="S235" s="1832"/>
      <c r="T235" s="1832"/>
      <c r="U235" s="1832"/>
      <c r="V235" s="1832"/>
      <c r="W235" s="1832"/>
      <c r="X235" s="1832"/>
      <c r="Y235" s="1832"/>
      <c r="Z235" s="1832"/>
      <c r="AA235" s="1832"/>
      <c r="AB235" s="1832"/>
      <c r="AC235" s="1832"/>
      <c r="AD235" s="1832"/>
      <c r="AE235" s="1832"/>
      <c r="AF235" s="1832"/>
      <c r="AG235" s="1832"/>
      <c r="AH235" s="1832"/>
      <c r="AI235" s="1832"/>
      <c r="AJ235" s="1832"/>
      <c r="AK235" s="1832"/>
      <c r="AL235" s="1832"/>
      <c r="AM235" s="1832"/>
      <c r="AN235" s="1832"/>
      <c r="AO235" s="1832"/>
      <c r="AP235" s="1832"/>
      <c r="AQ235" s="1832"/>
      <c r="AR235" s="1832"/>
      <c r="AS235" s="1832"/>
      <c r="AT235" s="1832"/>
      <c r="AU235" s="1832"/>
      <c r="AV235" s="1832"/>
      <c r="AW235" s="1832"/>
      <c r="AX235" s="1832"/>
      <c r="AY235" s="1832"/>
      <c r="AZ235" s="1832"/>
      <c r="BA235" s="1832"/>
      <c r="BB235" s="1832"/>
      <c r="BC235" s="1832"/>
      <c r="BD235" s="1832"/>
      <c r="BE235" s="1832"/>
      <c r="BF235" s="1832"/>
      <c r="BG235" s="1832"/>
      <c r="BH235" s="1832"/>
      <c r="BI235" s="1832"/>
      <c r="BJ235" s="1832"/>
      <c r="BK235" s="1832"/>
      <c r="BL235" s="1832"/>
      <c r="BM235" s="1832"/>
    </row>
    <row r="236" spans="1:65" ht="27" customHeight="1">
      <c r="A236" s="454" t="s">
        <v>472</v>
      </c>
      <c r="B236" s="456"/>
      <c r="C236" s="1831" t="s">
        <v>473</v>
      </c>
      <c r="D236" s="1831"/>
      <c r="E236" s="1831"/>
      <c r="F236" s="1831"/>
      <c r="G236" s="1831"/>
      <c r="H236" s="1831"/>
      <c r="I236" s="1831"/>
      <c r="J236" s="1831"/>
      <c r="K236" s="1831"/>
      <c r="L236" s="1831"/>
      <c r="M236" s="1831"/>
      <c r="N236" s="1831"/>
      <c r="O236" s="1831"/>
      <c r="P236" s="1831"/>
      <c r="Q236" s="1831"/>
      <c r="R236" s="1831"/>
      <c r="S236" s="1831"/>
      <c r="T236" s="1831"/>
      <c r="U236" s="1831"/>
      <c r="V236" s="1831"/>
      <c r="W236" s="1831"/>
      <c r="X236" s="1831"/>
      <c r="Y236" s="1831"/>
      <c r="Z236" s="1831"/>
      <c r="AA236" s="1831"/>
      <c r="AB236" s="1831"/>
      <c r="AC236" s="1831"/>
      <c r="AD236" s="1831"/>
      <c r="AE236" s="1831"/>
      <c r="AF236" s="1831"/>
      <c r="AG236" s="1831"/>
      <c r="AH236" s="1831"/>
      <c r="AI236" s="1831"/>
      <c r="AJ236" s="1831"/>
      <c r="AK236" s="1831"/>
      <c r="AL236" s="1831"/>
      <c r="AM236" s="1831"/>
      <c r="AN236" s="1831"/>
      <c r="AO236" s="1831"/>
      <c r="AP236" s="1831"/>
      <c r="AQ236" s="1831"/>
      <c r="AR236" s="1831"/>
      <c r="AS236" s="1831"/>
      <c r="AT236" s="1831"/>
      <c r="AU236" s="1831"/>
      <c r="AV236" s="1831"/>
      <c r="AW236" s="1831"/>
      <c r="AX236" s="1831"/>
      <c r="AY236" s="1831"/>
      <c r="AZ236" s="1831"/>
      <c r="BA236" s="1831"/>
      <c r="BB236" s="1831"/>
      <c r="BC236" s="1831"/>
      <c r="BD236" s="1831"/>
      <c r="BE236" s="1831"/>
      <c r="BF236" s="1831"/>
      <c r="BG236" s="1831"/>
      <c r="BH236" s="1831"/>
      <c r="BI236" s="1831"/>
      <c r="BJ236" s="1831"/>
      <c r="BK236" s="1831"/>
      <c r="BL236" s="1831"/>
      <c r="BM236" s="1831"/>
    </row>
    <row r="237" spans="1:65" ht="41.25" customHeight="1">
      <c r="A237" s="457" t="s">
        <v>474</v>
      </c>
      <c r="B237" s="456"/>
      <c r="C237" s="1831" t="s">
        <v>475</v>
      </c>
      <c r="D237" s="1831"/>
      <c r="E237" s="1831"/>
      <c r="F237" s="1831"/>
      <c r="G237" s="1831"/>
      <c r="H237" s="1831"/>
      <c r="I237" s="1831"/>
      <c r="J237" s="1831"/>
      <c r="K237" s="1831"/>
      <c r="L237" s="1831"/>
      <c r="M237" s="1831"/>
      <c r="N237" s="1831"/>
      <c r="O237" s="1831"/>
      <c r="P237" s="1831"/>
      <c r="Q237" s="1831"/>
      <c r="R237" s="1831"/>
      <c r="S237" s="1831"/>
      <c r="T237" s="1831"/>
      <c r="U237" s="1831"/>
      <c r="V237" s="1831"/>
      <c r="W237" s="1831"/>
      <c r="X237" s="1831"/>
      <c r="Y237" s="1831"/>
      <c r="Z237" s="1831"/>
      <c r="AA237" s="1831"/>
      <c r="AB237" s="1831"/>
      <c r="AC237" s="1831"/>
      <c r="AD237" s="1831"/>
      <c r="AE237" s="1831"/>
      <c r="AF237" s="1831"/>
      <c r="AG237" s="1831"/>
      <c r="AH237" s="1831"/>
      <c r="AI237" s="1831"/>
      <c r="AJ237" s="1831"/>
      <c r="AK237" s="1831"/>
      <c r="AL237" s="1831"/>
      <c r="AM237" s="1831"/>
      <c r="AN237" s="1831"/>
      <c r="AO237" s="1831"/>
      <c r="AP237" s="1831"/>
      <c r="AQ237" s="1831"/>
      <c r="AR237" s="1831"/>
      <c r="AS237" s="1831"/>
      <c r="AT237" s="1831"/>
      <c r="AU237" s="1831"/>
      <c r="AV237" s="1831"/>
      <c r="AW237" s="1831"/>
      <c r="AX237" s="1831"/>
      <c r="AY237" s="1831"/>
      <c r="AZ237" s="1831"/>
      <c r="BA237" s="1831"/>
      <c r="BB237" s="1831"/>
      <c r="BC237" s="1831"/>
      <c r="BD237" s="1831"/>
      <c r="BE237" s="1831"/>
      <c r="BF237" s="1831"/>
      <c r="BG237" s="1831"/>
      <c r="BH237" s="1831"/>
      <c r="BI237" s="1831"/>
      <c r="BJ237" s="1831"/>
      <c r="BK237" s="1831"/>
      <c r="BL237" s="1831"/>
      <c r="BM237" s="1831"/>
    </row>
    <row r="238" spans="1:65">
      <c r="AK238" s="458"/>
      <c r="AL238" s="458"/>
      <c r="AM238" s="458"/>
      <c r="AN238" s="458"/>
      <c r="AO238" s="458"/>
      <c r="AP238" s="458"/>
    </row>
    <row r="239" spans="1:65">
      <c r="AK239" s="458"/>
      <c r="AL239" s="458"/>
      <c r="AM239" s="458"/>
      <c r="AN239" s="458"/>
      <c r="AO239" s="458"/>
      <c r="AP239" s="458"/>
    </row>
    <row r="240" spans="1:65">
      <c r="AK240" s="458"/>
      <c r="AL240" s="458"/>
      <c r="AM240" s="458"/>
      <c r="AN240" s="458"/>
      <c r="AO240" s="458"/>
      <c r="AP240" s="458"/>
    </row>
    <row r="241" spans="37:42">
      <c r="AK241" s="458"/>
      <c r="AL241" s="458"/>
      <c r="AM241" s="458"/>
      <c r="AN241" s="458"/>
      <c r="AO241" s="458"/>
      <c r="AP241" s="458"/>
    </row>
    <row r="242" spans="37:42">
      <c r="AK242" s="458"/>
      <c r="AL242" s="458"/>
      <c r="AM242" s="458"/>
      <c r="AN242" s="458"/>
      <c r="AO242" s="458"/>
      <c r="AP242" s="458"/>
    </row>
    <row r="243" spans="37:42">
      <c r="AK243" s="458"/>
      <c r="AL243" s="458"/>
      <c r="AM243" s="458"/>
      <c r="AN243" s="458"/>
      <c r="AO243" s="458"/>
      <c r="AP243" s="458"/>
    </row>
  </sheetData>
  <mergeCells count="734">
    <mergeCell ref="C237:BM237"/>
    <mergeCell ref="C231:BM231"/>
    <mergeCell ref="C232:BM232"/>
    <mergeCell ref="C233:BM233"/>
    <mergeCell ref="C234:BM234"/>
    <mergeCell ref="C235:BM235"/>
    <mergeCell ref="C236:BM236"/>
    <mergeCell ref="AG226:AP226"/>
    <mergeCell ref="AQ226:BI226"/>
    <mergeCell ref="BJ226:BM226"/>
    <mergeCell ref="C227:BM227"/>
    <mergeCell ref="C229:BM229"/>
    <mergeCell ref="C230:BM230"/>
    <mergeCell ref="AG224:AP224"/>
    <mergeCell ref="AQ224:BI224"/>
    <mergeCell ref="BJ224:BM224"/>
    <mergeCell ref="AG225:AP225"/>
    <mergeCell ref="AQ225:BI225"/>
    <mergeCell ref="BJ225:BM225"/>
    <mergeCell ref="AG222:AP222"/>
    <mergeCell ref="AQ222:BI222"/>
    <mergeCell ref="BJ222:BM222"/>
    <mergeCell ref="AG223:AP223"/>
    <mergeCell ref="AQ223:BI223"/>
    <mergeCell ref="BJ223:BM223"/>
    <mergeCell ref="AG220:AP220"/>
    <mergeCell ref="AQ220:BI220"/>
    <mergeCell ref="BJ220:BM220"/>
    <mergeCell ref="AG221:AP221"/>
    <mergeCell ref="AQ221:BI221"/>
    <mergeCell ref="BJ221:BM221"/>
    <mergeCell ref="AG218:AP218"/>
    <mergeCell ref="AQ218:BI218"/>
    <mergeCell ref="BJ218:BM218"/>
    <mergeCell ref="AG219:AP219"/>
    <mergeCell ref="AQ219:BI219"/>
    <mergeCell ref="BJ219:BM219"/>
    <mergeCell ref="BJ216:BM216"/>
    <mergeCell ref="AG217:AP217"/>
    <mergeCell ref="AQ217:BI217"/>
    <mergeCell ref="BJ217:BM217"/>
    <mergeCell ref="AG214:AP214"/>
    <mergeCell ref="AQ214:BI214"/>
    <mergeCell ref="BJ214:BM214"/>
    <mergeCell ref="AG215:AP215"/>
    <mergeCell ref="AQ215:BI215"/>
    <mergeCell ref="BJ215:BM215"/>
    <mergeCell ref="A214:A226"/>
    <mergeCell ref="B214:I226"/>
    <mergeCell ref="J214:N226"/>
    <mergeCell ref="O214:R226"/>
    <mergeCell ref="S214:Y226"/>
    <mergeCell ref="Z214:AF226"/>
    <mergeCell ref="AG212:AP212"/>
    <mergeCell ref="AQ212:BI212"/>
    <mergeCell ref="BJ212:BM212"/>
    <mergeCell ref="AG213:AP213"/>
    <mergeCell ref="AQ213:BI213"/>
    <mergeCell ref="BJ213:BM213"/>
    <mergeCell ref="Z193:AF213"/>
    <mergeCell ref="AG193:AP193"/>
    <mergeCell ref="AQ193:BI193"/>
    <mergeCell ref="BJ193:BM193"/>
    <mergeCell ref="AG194:AP194"/>
    <mergeCell ref="AQ194:BI194"/>
    <mergeCell ref="BJ194:BM194"/>
    <mergeCell ref="AG195:AP195"/>
    <mergeCell ref="AQ195:BI195"/>
    <mergeCell ref="BJ195:BM195"/>
    <mergeCell ref="AG216:AP216"/>
    <mergeCell ref="AQ216:BI216"/>
    <mergeCell ref="AG210:AP210"/>
    <mergeCell ref="AQ210:BI210"/>
    <mergeCell ref="BJ210:BM210"/>
    <mergeCell ref="AG211:AP211"/>
    <mergeCell ref="AQ211:BI211"/>
    <mergeCell ref="BJ211:BM211"/>
    <mergeCell ref="AG208:AP208"/>
    <mergeCell ref="AQ208:BI208"/>
    <mergeCell ref="BJ208:BM208"/>
    <mergeCell ref="AG209:AP209"/>
    <mergeCell ref="AQ209:BI209"/>
    <mergeCell ref="BJ209:BM209"/>
    <mergeCell ref="AG206:AP206"/>
    <mergeCell ref="AQ206:BI206"/>
    <mergeCell ref="BJ206:BM206"/>
    <mergeCell ref="AG207:AP207"/>
    <mergeCell ref="AQ207:BI207"/>
    <mergeCell ref="BJ207:BM207"/>
    <mergeCell ref="AG204:AP204"/>
    <mergeCell ref="AQ204:BI204"/>
    <mergeCell ref="BJ204:BM204"/>
    <mergeCell ref="AG205:AP205"/>
    <mergeCell ref="AQ205:BI205"/>
    <mergeCell ref="BJ205:BM205"/>
    <mergeCell ref="AG202:AP202"/>
    <mergeCell ref="AQ202:BI202"/>
    <mergeCell ref="BJ202:BM202"/>
    <mergeCell ref="AG203:AP203"/>
    <mergeCell ref="AQ203:BI203"/>
    <mergeCell ref="BJ203:BM203"/>
    <mergeCell ref="AG200:AP200"/>
    <mergeCell ref="AQ200:BI200"/>
    <mergeCell ref="BJ200:BM200"/>
    <mergeCell ref="AG201:AP201"/>
    <mergeCell ref="AQ201:BI201"/>
    <mergeCell ref="BJ201:BM201"/>
    <mergeCell ref="AG198:AP198"/>
    <mergeCell ref="AQ198:BI198"/>
    <mergeCell ref="BJ198:BM198"/>
    <mergeCell ref="AG199:AP199"/>
    <mergeCell ref="AQ199:BI199"/>
    <mergeCell ref="BJ199:BM199"/>
    <mergeCell ref="AG196:AP196"/>
    <mergeCell ref="AQ196:BI196"/>
    <mergeCell ref="BJ196:BM196"/>
    <mergeCell ref="AG197:AP197"/>
    <mergeCell ref="AQ197:BI197"/>
    <mergeCell ref="BJ197:BM197"/>
    <mergeCell ref="AG191:AP191"/>
    <mergeCell ref="AQ191:BI191"/>
    <mergeCell ref="BJ191:BM191"/>
    <mergeCell ref="AG192:AP192"/>
    <mergeCell ref="AQ192:BI192"/>
    <mergeCell ref="BJ192:BM192"/>
    <mergeCell ref="AG189:AP189"/>
    <mergeCell ref="AQ189:BI189"/>
    <mergeCell ref="BJ189:BM189"/>
    <mergeCell ref="AG190:AP190"/>
    <mergeCell ref="AQ190:BI190"/>
    <mergeCell ref="BJ190:BM190"/>
    <mergeCell ref="AG187:AP187"/>
    <mergeCell ref="AQ187:BI187"/>
    <mergeCell ref="BJ187:BM187"/>
    <mergeCell ref="AG188:AP188"/>
    <mergeCell ref="AQ188:BI188"/>
    <mergeCell ref="BJ188:BM188"/>
    <mergeCell ref="AG185:AP185"/>
    <mergeCell ref="AQ185:BI185"/>
    <mergeCell ref="BJ185:BM185"/>
    <mergeCell ref="AG186:AP186"/>
    <mergeCell ref="AQ186:BI186"/>
    <mergeCell ref="BJ186:BM186"/>
    <mergeCell ref="AG183:AP183"/>
    <mergeCell ref="AQ183:BI183"/>
    <mergeCell ref="BJ183:BM183"/>
    <mergeCell ref="AG184:AP184"/>
    <mergeCell ref="AQ184:BI184"/>
    <mergeCell ref="BJ184:BM184"/>
    <mergeCell ref="AG181:AP181"/>
    <mergeCell ref="AQ181:BI181"/>
    <mergeCell ref="BJ181:BM181"/>
    <mergeCell ref="AG182:AP182"/>
    <mergeCell ref="AQ182:BI182"/>
    <mergeCell ref="BJ182:BM182"/>
    <mergeCell ref="AG179:AP179"/>
    <mergeCell ref="AQ179:BI179"/>
    <mergeCell ref="BJ179:BM179"/>
    <mergeCell ref="AG180:AP180"/>
    <mergeCell ref="AQ180:BI180"/>
    <mergeCell ref="BJ180:BM180"/>
    <mergeCell ref="AG177:AP177"/>
    <mergeCell ref="AQ177:BI177"/>
    <mergeCell ref="BJ177:BM177"/>
    <mergeCell ref="AG178:AP178"/>
    <mergeCell ref="AQ178:BI178"/>
    <mergeCell ref="BJ178:BM178"/>
    <mergeCell ref="BJ169:BM169"/>
    <mergeCell ref="AG170:AP170"/>
    <mergeCell ref="AQ170:BI170"/>
    <mergeCell ref="BJ170:BM170"/>
    <mergeCell ref="AG175:AP175"/>
    <mergeCell ref="AQ175:BI175"/>
    <mergeCell ref="BJ175:BM175"/>
    <mergeCell ref="AG176:AP176"/>
    <mergeCell ref="AQ176:BI176"/>
    <mergeCell ref="BJ176:BM176"/>
    <mergeCell ref="AG173:AP173"/>
    <mergeCell ref="AQ173:BI173"/>
    <mergeCell ref="BJ173:BM173"/>
    <mergeCell ref="AG174:AP174"/>
    <mergeCell ref="AQ174:BI174"/>
    <mergeCell ref="BJ174:BM174"/>
    <mergeCell ref="AG167:AP167"/>
    <mergeCell ref="AQ167:BI167"/>
    <mergeCell ref="BJ167:BM167"/>
    <mergeCell ref="AG168:AP168"/>
    <mergeCell ref="AQ168:BI168"/>
    <mergeCell ref="BJ168:BM168"/>
    <mergeCell ref="A167:A213"/>
    <mergeCell ref="B167:I192"/>
    <mergeCell ref="J167:N192"/>
    <mergeCell ref="O167:R192"/>
    <mergeCell ref="S167:Y192"/>
    <mergeCell ref="Z167:AF192"/>
    <mergeCell ref="B193:I213"/>
    <mergeCell ref="J193:N213"/>
    <mergeCell ref="O193:R213"/>
    <mergeCell ref="S193:Y213"/>
    <mergeCell ref="AG171:AP171"/>
    <mergeCell ref="AQ171:BI171"/>
    <mergeCell ref="BJ171:BM171"/>
    <mergeCell ref="AG172:AP172"/>
    <mergeCell ref="AQ172:BI172"/>
    <mergeCell ref="BJ172:BM172"/>
    <mergeCell ref="AG169:AP169"/>
    <mergeCell ref="AQ169:BI169"/>
    <mergeCell ref="AG165:AP165"/>
    <mergeCell ref="AQ165:BI165"/>
    <mergeCell ref="BJ165:BM165"/>
    <mergeCell ref="AG166:AP166"/>
    <mergeCell ref="AQ166:BI166"/>
    <mergeCell ref="BJ166:BM166"/>
    <mergeCell ref="AG163:AP163"/>
    <mergeCell ref="AQ163:BI163"/>
    <mergeCell ref="BJ163:BM163"/>
    <mergeCell ref="AG164:AP164"/>
    <mergeCell ref="AQ164:BI164"/>
    <mergeCell ref="BJ164:BM164"/>
    <mergeCell ref="BJ155:BM155"/>
    <mergeCell ref="AG156:AP156"/>
    <mergeCell ref="AQ156:BI156"/>
    <mergeCell ref="BJ156:BM156"/>
    <mergeCell ref="AG161:AP161"/>
    <mergeCell ref="AQ161:BI161"/>
    <mergeCell ref="BJ161:BM161"/>
    <mergeCell ref="AG162:AP162"/>
    <mergeCell ref="AQ162:BI162"/>
    <mergeCell ref="BJ162:BM162"/>
    <mergeCell ref="AG159:AP159"/>
    <mergeCell ref="AQ159:BI159"/>
    <mergeCell ref="BJ159:BM159"/>
    <mergeCell ref="AG160:AP160"/>
    <mergeCell ref="AQ160:BI160"/>
    <mergeCell ref="BJ160:BM160"/>
    <mergeCell ref="AQ153:BI153"/>
    <mergeCell ref="BJ153:BM153"/>
    <mergeCell ref="B154:I166"/>
    <mergeCell ref="J154:N166"/>
    <mergeCell ref="O154:R166"/>
    <mergeCell ref="S154:Y166"/>
    <mergeCell ref="Z154:AF166"/>
    <mergeCell ref="AG154:AP154"/>
    <mergeCell ref="AQ154:BI154"/>
    <mergeCell ref="BJ154:BM154"/>
    <mergeCell ref="B141:I153"/>
    <mergeCell ref="J141:N153"/>
    <mergeCell ref="O141:R153"/>
    <mergeCell ref="S141:Y153"/>
    <mergeCell ref="Z141:AF153"/>
    <mergeCell ref="AG153:AP153"/>
    <mergeCell ref="AG157:AP157"/>
    <mergeCell ref="AQ157:BI157"/>
    <mergeCell ref="BJ157:BM157"/>
    <mergeCell ref="AG158:AP158"/>
    <mergeCell ref="AQ158:BI158"/>
    <mergeCell ref="BJ158:BM158"/>
    <mergeCell ref="AG155:AP155"/>
    <mergeCell ref="AQ155:BI155"/>
    <mergeCell ref="AQ150:BI150"/>
    <mergeCell ref="BJ150:BM150"/>
    <mergeCell ref="AG151:AP151"/>
    <mergeCell ref="AQ151:BI151"/>
    <mergeCell ref="BJ151:BM151"/>
    <mergeCell ref="AG152:AP152"/>
    <mergeCell ref="AQ152:BI152"/>
    <mergeCell ref="BJ152:BM152"/>
    <mergeCell ref="AQ147:BI147"/>
    <mergeCell ref="BJ147:BM147"/>
    <mergeCell ref="AG148:AP148"/>
    <mergeCell ref="AQ148:BI148"/>
    <mergeCell ref="BJ148:BM148"/>
    <mergeCell ref="AG149:AP149"/>
    <mergeCell ref="AQ149:BI149"/>
    <mergeCell ref="BJ149:BM149"/>
    <mergeCell ref="AG147:AP147"/>
    <mergeCell ref="AG150:AP150"/>
    <mergeCell ref="AQ144:BI144"/>
    <mergeCell ref="BJ144:BM144"/>
    <mergeCell ref="AG145:AP145"/>
    <mergeCell ref="AQ145:BI145"/>
    <mergeCell ref="BJ145:BM145"/>
    <mergeCell ref="AG146:AP146"/>
    <mergeCell ref="AQ146:BI146"/>
    <mergeCell ref="BJ146:BM146"/>
    <mergeCell ref="AQ141:BI141"/>
    <mergeCell ref="BJ141:BM141"/>
    <mergeCell ref="AG142:AP142"/>
    <mergeCell ref="AQ142:BI142"/>
    <mergeCell ref="BJ142:BM142"/>
    <mergeCell ref="AG143:AP143"/>
    <mergeCell ref="AQ143:BI143"/>
    <mergeCell ref="BJ143:BM143"/>
    <mergeCell ref="AG141:AP141"/>
    <mergeCell ref="AG144:AP144"/>
    <mergeCell ref="AQ108:BI108"/>
    <mergeCell ref="BJ108:BM108"/>
    <mergeCell ref="AG109:AP109"/>
    <mergeCell ref="AQ109:BI109"/>
    <mergeCell ref="BJ109:BM109"/>
    <mergeCell ref="AG106:AP106"/>
    <mergeCell ref="AQ106:BI106"/>
    <mergeCell ref="BJ106:BM106"/>
    <mergeCell ref="AG107:AP107"/>
    <mergeCell ref="AQ107:BI107"/>
    <mergeCell ref="BJ107:BM107"/>
    <mergeCell ref="AQ104:BI104"/>
    <mergeCell ref="BJ104:BM104"/>
    <mergeCell ref="AG105:AP105"/>
    <mergeCell ref="AQ105:BI105"/>
    <mergeCell ref="BJ105:BM105"/>
    <mergeCell ref="AG102:AP102"/>
    <mergeCell ref="AQ102:BI102"/>
    <mergeCell ref="BJ102:BM102"/>
    <mergeCell ref="AG103:AP103"/>
    <mergeCell ref="AQ103:BI103"/>
    <mergeCell ref="BJ103:BM103"/>
    <mergeCell ref="AQ100:BI100"/>
    <mergeCell ref="BJ100:BM100"/>
    <mergeCell ref="AG101:AP101"/>
    <mergeCell ref="AQ101:BI101"/>
    <mergeCell ref="BJ101:BM101"/>
    <mergeCell ref="AG98:AP98"/>
    <mergeCell ref="AQ98:BI98"/>
    <mergeCell ref="BJ98:BM98"/>
    <mergeCell ref="AG99:AP99"/>
    <mergeCell ref="AQ99:BI99"/>
    <mergeCell ref="BJ99:BM99"/>
    <mergeCell ref="AQ96:BI96"/>
    <mergeCell ref="BJ96:BM96"/>
    <mergeCell ref="AG97:AP97"/>
    <mergeCell ref="AQ97:BI97"/>
    <mergeCell ref="BJ97:BM97"/>
    <mergeCell ref="AG94:AP94"/>
    <mergeCell ref="AQ94:BI94"/>
    <mergeCell ref="BJ94:BM94"/>
    <mergeCell ref="AG95:AP95"/>
    <mergeCell ref="AQ95:BI95"/>
    <mergeCell ref="BJ95:BM95"/>
    <mergeCell ref="AQ91:BI91"/>
    <mergeCell ref="BJ91:BM91"/>
    <mergeCell ref="AG92:AP92"/>
    <mergeCell ref="AQ92:BI92"/>
    <mergeCell ref="BJ92:BM92"/>
    <mergeCell ref="AG93:AP93"/>
    <mergeCell ref="AQ93:BI93"/>
    <mergeCell ref="BJ93:BM93"/>
    <mergeCell ref="AQ88:BI88"/>
    <mergeCell ref="BJ88:BM88"/>
    <mergeCell ref="AG89:AP89"/>
    <mergeCell ref="AQ89:BI89"/>
    <mergeCell ref="BJ89:BM89"/>
    <mergeCell ref="AG90:AP90"/>
    <mergeCell ref="AQ90:BI90"/>
    <mergeCell ref="BJ90:BM90"/>
    <mergeCell ref="AQ85:BI85"/>
    <mergeCell ref="BJ85:BM85"/>
    <mergeCell ref="AG86:AP86"/>
    <mergeCell ref="AQ86:BI86"/>
    <mergeCell ref="BJ86:BM86"/>
    <mergeCell ref="AG87:AP87"/>
    <mergeCell ref="AQ87:BI87"/>
    <mergeCell ref="BJ87:BM87"/>
    <mergeCell ref="AQ82:BI82"/>
    <mergeCell ref="BJ82:BM82"/>
    <mergeCell ref="AG83:AP83"/>
    <mergeCell ref="AQ83:BI83"/>
    <mergeCell ref="BJ83:BM83"/>
    <mergeCell ref="AG84:AP84"/>
    <mergeCell ref="AQ84:BI84"/>
    <mergeCell ref="BJ84:BM84"/>
    <mergeCell ref="B79:I109"/>
    <mergeCell ref="J79:N109"/>
    <mergeCell ref="O79:R109"/>
    <mergeCell ref="S79:Y109"/>
    <mergeCell ref="Z79:AF109"/>
    <mergeCell ref="AG79:AP79"/>
    <mergeCell ref="AG82:AP82"/>
    <mergeCell ref="AG85:AP85"/>
    <mergeCell ref="AG88:AP88"/>
    <mergeCell ref="AG91:AP91"/>
    <mergeCell ref="AG96:AP96"/>
    <mergeCell ref="AG100:AP100"/>
    <mergeCell ref="AG104:AP104"/>
    <mergeCell ref="AG108:AP108"/>
    <mergeCell ref="BJ47:BM47"/>
    <mergeCell ref="AG48:AP48"/>
    <mergeCell ref="AQ79:BI79"/>
    <mergeCell ref="BJ79:BM79"/>
    <mergeCell ref="AG80:AP80"/>
    <mergeCell ref="AQ80:BI80"/>
    <mergeCell ref="BJ80:BM80"/>
    <mergeCell ref="AG81:AP81"/>
    <mergeCell ref="AQ81:BI81"/>
    <mergeCell ref="BJ81:BM81"/>
    <mergeCell ref="BJ48:BM48"/>
    <mergeCell ref="BJ49:BM49"/>
    <mergeCell ref="BJ50:BM50"/>
    <mergeCell ref="BJ51:BM51"/>
    <mergeCell ref="BJ52:BM52"/>
    <mergeCell ref="BJ53:BM53"/>
    <mergeCell ref="BJ54:BM54"/>
    <mergeCell ref="AG55:AP55"/>
    <mergeCell ref="AQ55:BI55"/>
    <mergeCell ref="BJ55:BM55"/>
    <mergeCell ref="AG56:AP56"/>
    <mergeCell ref="AQ56:BI56"/>
    <mergeCell ref="BJ56:BM56"/>
    <mergeCell ref="AG57:AP57"/>
    <mergeCell ref="BJ42:BM42"/>
    <mergeCell ref="BJ43:BM43"/>
    <mergeCell ref="AG44:AP44"/>
    <mergeCell ref="AQ44:BI44"/>
    <mergeCell ref="BJ44:BM44"/>
    <mergeCell ref="AG45:AP45"/>
    <mergeCell ref="AQ45:BI45"/>
    <mergeCell ref="BJ45:BM45"/>
    <mergeCell ref="AG46:AP46"/>
    <mergeCell ref="AQ46:BI46"/>
    <mergeCell ref="BJ46:BM46"/>
    <mergeCell ref="B43:I78"/>
    <mergeCell ref="J43:N78"/>
    <mergeCell ref="O43:R78"/>
    <mergeCell ref="S43:Y78"/>
    <mergeCell ref="Z43:AF78"/>
    <mergeCell ref="AG43:AP43"/>
    <mergeCell ref="AQ43:BI43"/>
    <mergeCell ref="AG42:AP42"/>
    <mergeCell ref="AQ42:BI42"/>
    <mergeCell ref="AG47:AP47"/>
    <mergeCell ref="AQ47:BI47"/>
    <mergeCell ref="AQ48:BI48"/>
    <mergeCell ref="AG49:AP49"/>
    <mergeCell ref="AQ49:BI49"/>
    <mergeCell ref="AG50:AP50"/>
    <mergeCell ref="AQ50:BI50"/>
    <mergeCell ref="AG51:AP51"/>
    <mergeCell ref="AQ51:BI51"/>
    <mergeCell ref="AG52:AP52"/>
    <mergeCell ref="AQ52:BI52"/>
    <mergeCell ref="AG53:AP53"/>
    <mergeCell ref="AQ53:BI53"/>
    <mergeCell ref="AG54:AP54"/>
    <mergeCell ref="AQ54:BI54"/>
    <mergeCell ref="BJ40:BM40"/>
    <mergeCell ref="AG41:AP41"/>
    <mergeCell ref="AQ41:BI41"/>
    <mergeCell ref="BJ41:BM41"/>
    <mergeCell ref="AG38:AP38"/>
    <mergeCell ref="AQ38:BI38"/>
    <mergeCell ref="BJ38:BM38"/>
    <mergeCell ref="AG39:AP39"/>
    <mergeCell ref="AQ39:BI39"/>
    <mergeCell ref="BJ39:BM39"/>
    <mergeCell ref="AG40:AP40"/>
    <mergeCell ref="AQ40:BI40"/>
    <mergeCell ref="AG36:AP36"/>
    <mergeCell ref="AQ36:BI36"/>
    <mergeCell ref="BJ36:BM36"/>
    <mergeCell ref="AG37:AP37"/>
    <mergeCell ref="AQ37:BI37"/>
    <mergeCell ref="BJ37:BM37"/>
    <mergeCell ref="AG34:AP34"/>
    <mergeCell ref="AQ34:BI34"/>
    <mergeCell ref="BJ34:BM34"/>
    <mergeCell ref="AG35:AP35"/>
    <mergeCell ref="AQ35:BI35"/>
    <mergeCell ref="BJ35:BM35"/>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13:AP13"/>
    <mergeCell ref="AQ13:BI13"/>
    <mergeCell ref="BJ13:BM13"/>
    <mergeCell ref="AG10:AP10"/>
    <mergeCell ref="AQ10:BI10"/>
    <mergeCell ref="BJ10:BM10"/>
    <mergeCell ref="AG11:AP11"/>
    <mergeCell ref="AQ11:BI11"/>
    <mergeCell ref="BJ11:BM11"/>
    <mergeCell ref="AQ8:BI8"/>
    <mergeCell ref="BJ8:BM8"/>
    <mergeCell ref="AG9:AP9"/>
    <mergeCell ref="AQ9:BI9"/>
    <mergeCell ref="BJ9:BM9"/>
    <mergeCell ref="AQ6:BI6"/>
    <mergeCell ref="BJ6:BM6"/>
    <mergeCell ref="AG12:AP12"/>
    <mergeCell ref="AQ12:BI12"/>
    <mergeCell ref="BJ12:BM12"/>
    <mergeCell ref="A2:BM2"/>
    <mergeCell ref="A4:I5"/>
    <mergeCell ref="J4:N5"/>
    <mergeCell ref="O4:R5"/>
    <mergeCell ref="S4:Y5"/>
    <mergeCell ref="Z4:AF5"/>
    <mergeCell ref="AG4:BI5"/>
    <mergeCell ref="BJ5:BM5"/>
    <mergeCell ref="A7:A166"/>
    <mergeCell ref="B7:I42"/>
    <mergeCell ref="J7:N42"/>
    <mergeCell ref="O7:R42"/>
    <mergeCell ref="S7:Y42"/>
    <mergeCell ref="Z7:AF42"/>
    <mergeCell ref="AG7:AP7"/>
    <mergeCell ref="AQ7:BI7"/>
    <mergeCell ref="A6:I6"/>
    <mergeCell ref="J6:N6"/>
    <mergeCell ref="O6:R6"/>
    <mergeCell ref="S6:Y6"/>
    <mergeCell ref="Z6:AF6"/>
    <mergeCell ref="AG6:AP6"/>
    <mergeCell ref="BJ7:BM7"/>
    <mergeCell ref="AG8:AP8"/>
    <mergeCell ref="AQ57:BI57"/>
    <mergeCell ref="BJ57:BM57"/>
    <mergeCell ref="AG58:AP58"/>
    <mergeCell ref="AQ58:BI58"/>
    <mergeCell ref="BJ58:BM58"/>
    <mergeCell ref="AG59:AP59"/>
    <mergeCell ref="AQ59:BI59"/>
    <mergeCell ref="BJ59:BM59"/>
    <mergeCell ref="AG60:AP60"/>
    <mergeCell ref="AQ60:BI60"/>
    <mergeCell ref="BJ60:BM60"/>
    <mergeCell ref="AG61:AP61"/>
    <mergeCell ref="AQ61:BI61"/>
    <mergeCell ref="BJ61:BM61"/>
    <mergeCell ref="AG62:AP62"/>
    <mergeCell ref="AQ62:BI62"/>
    <mergeCell ref="BJ62:BM62"/>
    <mergeCell ref="AG63:AP63"/>
    <mergeCell ref="AQ63:BI63"/>
    <mergeCell ref="BJ63:BM63"/>
    <mergeCell ref="AG64:AP64"/>
    <mergeCell ref="AQ64:BI64"/>
    <mergeCell ref="BJ64:BM64"/>
    <mergeCell ref="AG65:AP65"/>
    <mergeCell ref="AQ65:BI65"/>
    <mergeCell ref="BJ65:BM65"/>
    <mergeCell ref="AG66:AP66"/>
    <mergeCell ref="AQ66:BI66"/>
    <mergeCell ref="BJ66:BM66"/>
    <mergeCell ref="AG67:AP67"/>
    <mergeCell ref="AQ67:BI67"/>
    <mergeCell ref="BJ67:BM67"/>
    <mergeCell ref="AG68:AP68"/>
    <mergeCell ref="AQ68:BI68"/>
    <mergeCell ref="BJ68:BM68"/>
    <mergeCell ref="AG69:AP69"/>
    <mergeCell ref="AQ69:BI69"/>
    <mergeCell ref="BJ69:BM69"/>
    <mergeCell ref="AG70:AP70"/>
    <mergeCell ref="AQ70:BI70"/>
    <mergeCell ref="BJ70:BM70"/>
    <mergeCell ref="AG71:AP71"/>
    <mergeCell ref="AQ71:BI71"/>
    <mergeCell ref="BJ71:BM71"/>
    <mergeCell ref="AG72:AP72"/>
    <mergeCell ref="AQ72:BI72"/>
    <mergeCell ref="BJ72:BM72"/>
    <mergeCell ref="AG73:AP73"/>
    <mergeCell ref="AQ73:BI73"/>
    <mergeCell ref="BJ73:BM73"/>
    <mergeCell ref="AG74:AP74"/>
    <mergeCell ref="AQ74:BI74"/>
    <mergeCell ref="BJ74:BM74"/>
    <mergeCell ref="AG75:AP75"/>
    <mergeCell ref="AQ75:BI75"/>
    <mergeCell ref="BJ75:BM75"/>
    <mergeCell ref="AG76:AP76"/>
    <mergeCell ref="AQ76:BI76"/>
    <mergeCell ref="BJ76:BM76"/>
    <mergeCell ref="AG77:AP77"/>
    <mergeCell ref="AQ77:BI77"/>
    <mergeCell ref="BJ77:BM77"/>
    <mergeCell ref="AG78:AP78"/>
    <mergeCell ref="AQ78:BI78"/>
    <mergeCell ref="BJ78:BM78"/>
    <mergeCell ref="B110:I140"/>
    <mergeCell ref="J110:N140"/>
    <mergeCell ref="O110:R140"/>
    <mergeCell ref="S110:Y140"/>
    <mergeCell ref="Z110:AF140"/>
    <mergeCell ref="AG110:AP110"/>
    <mergeCell ref="AQ110:BI110"/>
    <mergeCell ref="BJ110:BM110"/>
    <mergeCell ref="AG111:AP111"/>
    <mergeCell ref="AQ111:BI111"/>
    <mergeCell ref="BJ111:BM111"/>
    <mergeCell ref="AG112:AP112"/>
    <mergeCell ref="AQ112:BI112"/>
    <mergeCell ref="BJ112:BM112"/>
    <mergeCell ref="AG113:AP113"/>
    <mergeCell ref="AQ113:BI113"/>
    <mergeCell ref="BJ113:BM113"/>
    <mergeCell ref="AG114:AP114"/>
    <mergeCell ref="AQ114:BI114"/>
    <mergeCell ref="BJ114:BM114"/>
    <mergeCell ref="AG115:AP115"/>
    <mergeCell ref="AQ115:BI115"/>
    <mergeCell ref="BJ115:BM115"/>
    <mergeCell ref="AG116:AP116"/>
    <mergeCell ref="AQ116:BI116"/>
    <mergeCell ref="BJ116:BM116"/>
    <mergeCell ref="AG117:AP117"/>
    <mergeCell ref="AQ117:BI117"/>
    <mergeCell ref="BJ117:BM117"/>
    <mergeCell ref="AG118:AP118"/>
    <mergeCell ref="AQ118:BI118"/>
    <mergeCell ref="BJ118:BM118"/>
    <mergeCell ref="AG119:AP119"/>
    <mergeCell ref="AQ119:BI119"/>
    <mergeCell ref="BJ119:BM119"/>
    <mergeCell ref="AG120:AP120"/>
    <mergeCell ref="AQ120:BI120"/>
    <mergeCell ref="BJ120:BM120"/>
    <mergeCell ref="AG121:AP121"/>
    <mergeCell ref="AQ121:BI121"/>
    <mergeCell ref="BJ121:BM121"/>
    <mergeCell ref="AG122:AP122"/>
    <mergeCell ref="AQ122:BI122"/>
    <mergeCell ref="BJ122:BM122"/>
    <mergeCell ref="AG123:AP123"/>
    <mergeCell ref="AQ123:BI123"/>
    <mergeCell ref="BJ123:BM123"/>
    <mergeCell ref="AG124:AP124"/>
    <mergeCell ref="AQ124:BI124"/>
    <mergeCell ref="BJ124:BM124"/>
    <mergeCell ref="AG125:AP125"/>
    <mergeCell ref="AQ125:BI125"/>
    <mergeCell ref="BJ125:BM125"/>
    <mergeCell ref="AG126:AP126"/>
    <mergeCell ref="AQ126:BI126"/>
    <mergeCell ref="BJ126:BM126"/>
    <mergeCell ref="AG127:AP127"/>
    <mergeCell ref="AQ127:BI127"/>
    <mergeCell ref="BJ127:BM127"/>
    <mergeCell ref="AG128:AP128"/>
    <mergeCell ref="AQ128:BI128"/>
    <mergeCell ref="BJ128:BM128"/>
    <mergeCell ref="AG129:AP129"/>
    <mergeCell ref="AQ129:BI129"/>
    <mergeCell ref="BJ129:BM129"/>
    <mergeCell ref="AG130:AP130"/>
    <mergeCell ref="AQ130:BI130"/>
    <mergeCell ref="BJ130:BM130"/>
    <mergeCell ref="AG131:AP131"/>
    <mergeCell ref="AQ131:BI131"/>
    <mergeCell ref="BJ131:BM131"/>
    <mergeCell ref="AG132:AP132"/>
    <mergeCell ref="AQ132:BI132"/>
    <mergeCell ref="BJ132:BM132"/>
    <mergeCell ref="AG133:AP133"/>
    <mergeCell ref="AQ133:BI133"/>
    <mergeCell ref="BJ133:BM133"/>
    <mergeCell ref="AG134:AP134"/>
    <mergeCell ref="AQ134:BI134"/>
    <mergeCell ref="BJ134:BM134"/>
    <mergeCell ref="AG135:AP135"/>
    <mergeCell ref="AQ135:BI135"/>
    <mergeCell ref="BJ135:BM135"/>
    <mergeCell ref="AG136:AP136"/>
    <mergeCell ref="AQ136:BI136"/>
    <mergeCell ref="BJ136:BM136"/>
    <mergeCell ref="AG137:AP137"/>
    <mergeCell ref="AQ137:BI137"/>
    <mergeCell ref="BJ137:BM137"/>
    <mergeCell ref="AG138:AP138"/>
    <mergeCell ref="AQ138:BI138"/>
    <mergeCell ref="BJ138:BM138"/>
    <mergeCell ref="AG139:AP139"/>
    <mergeCell ref="AQ139:BI139"/>
    <mergeCell ref="BJ139:BM139"/>
    <mergeCell ref="AG140:AP140"/>
    <mergeCell ref="AQ140:BI140"/>
    <mergeCell ref="BJ140:BM140"/>
  </mergeCells>
  <phoneticPr fontId="4"/>
  <conditionalFormatting sqref="AQ6:BI6">
    <cfRule type="expression" dxfId="204" priority="1">
      <formula>$AQ$6="選択下さい。"</formula>
    </cfRule>
  </conditionalFormatting>
  <dataValidations count="16">
    <dataValidation type="list" allowBlank="1" showInputMessage="1" showErrorMessage="1" sqref="AQ6:BI6" xr:uid="{00000000-0002-0000-0B00-000000000000}">
      <formula1>"選択下さい。,11．一級地,12．二級地,13．三級地,14．四級地,15．五級地,16．六級地,17．七級地,23．その他"</formula1>
    </dataValidation>
    <dataValidation type="list" allowBlank="1" showInputMessage="1" showErrorMessage="1" sqref="AQ7:BI7 AQ23:BI23 AQ43:BI43 AQ59:BI59" xr:uid="{00000000-0002-0000-0B00-000001000000}">
      <formula1>"選択下さい。,１．非該当,２．Ⅰ,３．Ⅱ"</formula1>
    </dataValidation>
    <dataValidation type="list" allowBlank="1" showInputMessage="1" showErrorMessage="1" sqref="AQ8:BI11 AQ13:BI18 AQ24:BI29 AQ31:BI32 AQ34:BI34 AQ40:BI40 AQ79:BI80 AQ82:BI89 AQ94:BI102 AQ108:BI108 AQ141:BI149 AQ154:BI162 AQ44:BI47 AQ49:BI54 AQ60:BI65 AQ67:BI68 AQ70:BI70 AQ76:BI76 AQ110:BI111 AQ113:BI120 AQ125:BI133 AQ139:BI139" xr:uid="{00000000-0002-0000-0B00-000002000000}">
      <formula1>"選択下さい。,１．なし,２．あり"</formula1>
    </dataValidation>
    <dataValidation type="list" allowBlank="1" showInputMessage="1" showErrorMessage="1" sqref="AQ12:BI12 AQ81:BI81 AQ48:BI48 AQ112:BI112" xr:uid="{00000000-0002-0000-0B00-000003000000}">
      <formula1>"選択下さい。,１．４時間未満,２．４時間以上６時間未満"</formula1>
    </dataValidation>
    <dataValidation type="list" allowBlank="1" showInputMessage="1" showErrorMessage="1" sqref="AQ19:BI19 AQ90:BI90 AQ55:BI55 AQ121:BI121" xr:uid="{00000000-0002-0000-0B00-000004000000}">
      <formula1>"選択下さい。,１．なし,４．その他従業者,６．常勤専従（経験5年以上）,７．常勤専従（経験5年未満）,８．常勤換算（経験5年以上）,９．常勤換算（経験5年未満）"</formula1>
    </dataValidation>
    <dataValidation type="list" allowBlank="1" showInputMessage="1" showErrorMessage="1" sqref="AQ20:BI20 AQ33:BI33 AQ91:BI91 AQ56:BI56 AQ69:BI69 AQ122:BI122" xr:uid="{00000000-0002-0000-0B00-000005000000}">
      <formula1>"選択下さい。,１．なし,２．Ⅰ,３．Ⅱ"</formula1>
    </dataValidation>
    <dataValidation type="list" allowBlank="1" showInputMessage="1" showErrorMessage="1" sqref="AQ21:BI21 AQ92:BI92 AQ57:BI57 AQ123:BI123" xr:uid="{00000000-0002-0000-0B00-000006000000}">
      <formula1>"選択下さい。,１．なし,３．Ⅱ,４．Ⅲ,５．Ⅰ"</formula1>
    </dataValidation>
    <dataValidation type="list" allowBlank="1" showInputMessage="1" showErrorMessage="1" sqref="AQ22:BI22 AQ58:BI58" xr:uid="{00000000-0002-0000-0B00-000007000000}">
      <formula1>"選択下さい。,１．なし,２．その他栄養士,３．常勤栄養士,４．常勤管理栄養士"</formula1>
    </dataValidation>
    <dataValidation type="list" allowBlank="1" showInputMessage="1" showErrorMessage="1" sqref="AQ30:BI30 AQ66:BI66" xr:uid="{00000000-0002-0000-0B00-000008000000}">
      <formula1>"選択下さい。,１．なし,２．Ⅰ,３．Ⅱ,４．Ⅲ"</formula1>
    </dataValidation>
    <dataValidation type="list" allowBlank="1" showInputMessage="1" showErrorMessage="1" sqref="AQ35:BI35 AQ103:BI103 AQ71:BI71 AQ134:BI134" xr:uid="{00000000-0002-0000-0B00-000009000000}">
      <formula1>"選択下さい。,１．なし,２．Ⅰ,３．Ⅱ,４．Ⅲ,５．Ⅳ,６．Ⅴ"</formula1>
    </dataValidation>
    <dataValidation type="list" allowBlank="1" showInputMessage="1" showErrorMessage="1" sqref="AQ36:BI36 AQ104:BI104 AQ72:BI72 AQ135:BI135" xr:uid="{00000000-0002-0000-0B00-00000A000000}">
      <formula1>"選択下さい。,１．Ｖ（１）,２．Ｖ（２）,３．Ｖ（３）,４．Ｖ（４）,５．Ｖ（５）,６．Ｖ（６）,７．Ｖ（７）,８．Ｖ（８）,９．Ｖ（９）,１０．Ｖ（１０）,１１．Ｖ（１１）,１２．Ｖ（１２）,１３．Ｖ（１３）,１４．Ｖ（１４）"</formula1>
    </dataValidation>
    <dataValidation type="list" allowBlank="1" showInputMessage="1" showErrorMessage="1" sqref="AQ37:BI38 AQ165:BI166 AQ105:BI106 AQ77:BI78 AQ152:BI153 AQ41:BI42 AQ73:BI74 AQ109:BI109 AQ136:BI137 AQ140:BI140" xr:uid="{00000000-0002-0000-0B00-00000B000000}">
      <formula1>"選択下さい。,１．非該当,２．該当"</formula1>
    </dataValidation>
    <dataValidation type="list" allowBlank="1" showInputMessage="1" showErrorMessage="1" sqref="AQ39:BI39 AQ107:BI107 AQ75:BI75 AQ138:BI138" xr:uid="{00000000-0002-0000-0B00-00000C000000}">
      <formula1>"選択下さい。,１．非該当,２．Ⅰ,３．Ⅱ,４．Ⅲ"</formula1>
    </dataValidation>
    <dataValidation type="list" allowBlank="1" showInputMessage="1" showErrorMessage="1" sqref="AQ93:BI93 AQ124:BI124" xr:uid="{00000000-0002-0000-0B00-00000D000000}">
      <formula1>"選択下さい。,１．なし,３．Ⅱ"</formula1>
    </dataValidation>
    <dataValidation type="list" allowBlank="1" showInputMessage="1" showErrorMessage="1" sqref="AQ150:BI150 AQ163:BI163" xr:uid="{00000000-0002-0000-0B00-00000E000000}">
      <formula1>"選択下さい。,１．なし,２．Ⅰ,４．Ⅲ,５．Ⅳ,６．Ⅴ"</formula1>
    </dataValidation>
    <dataValidation type="list" allowBlank="1" showInputMessage="1" showErrorMessage="1" sqref="AQ151:BI151 AQ164:BI164" xr:uid="{00000000-0002-0000-0B00-00000F000000}">
      <formula1>"選択下さい。,１．Ｖ（１）,２．Ⅴ（２）,５．Ⅴ（５）,７．Ⅴ（７）,８．Ⅴ（８）,１０．Ⅴ（１０）,１１．Ⅴ（１１）,１３．Ⅴ（１３）,１４．Ⅴ（１４）"</formula1>
    </dataValidation>
  </dataValidations>
  <printOptions horizontalCentered="1"/>
  <pageMargins left="0.31496062992125984" right="0.31496062992125984" top="0.35433070866141736" bottom="0.35433070866141736" header="0.11811023622047245" footer="0.11811023622047245"/>
  <pageSetup paperSize="9" scale="36" fitToHeight="3" orientation="portrait" r:id="rId1"/>
  <headerFooter>
    <oddHeader>&amp;R&amp;"BIZ UDPゴシック,標準"&amp;A</oddHeader>
    <oddFooter>&amp;RR8.4月版</oddFooter>
  </headerFooter>
  <rowBreaks count="1" manualBreakCount="1">
    <brk id="78" max="65" man="1"/>
  </rowBreaks>
  <extLst>
    <ext xmlns:x14="http://schemas.microsoft.com/office/spreadsheetml/2009/9/main" uri="{78C0D931-6437-407d-A8EE-F0AAD7539E65}">
      <x14:conditionalFormattings>
        <x14:conditionalFormatting xmlns:xm="http://schemas.microsoft.com/office/excel/2006/main">
          <x14:cfRule type="expression" priority="7" id="{169E7AA5-2EA3-4C1A-937C-95A472E4A239}">
            <xm:f>OR(COUNTIF(基本情報入力シート!$L$50:$Z$55,"児童発達支援センター")&gt;0,COUNTIF(基本情報入力シート!$L$50:$Z$55,"児童発達支援（重心外）")&gt;0)</xm:f>
            <x14:dxf>
              <fill>
                <patternFill>
                  <bgColor theme="5" tint="0.79998168889431442"/>
                </patternFill>
              </fill>
            </x14:dxf>
          </x14:cfRule>
          <xm:sqref>AQ7:BI42</xm:sqref>
        </x14:conditionalFormatting>
        <x14:conditionalFormatting xmlns:xm="http://schemas.microsoft.com/office/excel/2006/main">
          <x14:cfRule type="expression" priority="6" id="{F8928368-5C82-4DBE-ABDB-F4034C41E894}">
            <xm:f>OR(COUNTIF(基本情報入力シート!$L$50:$Z$55,"児童発達支援センター")&gt;0,COUNTIF(基本情報入力シート!$L$50:$Z$55,"児童発達支援（重心）")&gt;0)</xm:f>
            <x14:dxf>
              <fill>
                <patternFill>
                  <bgColor theme="5" tint="0.79998168889431442"/>
                </patternFill>
              </fill>
            </x14:dxf>
          </x14:cfRule>
          <xm:sqref>AQ43:BI78</xm:sqref>
        </x14:conditionalFormatting>
        <x14:conditionalFormatting xmlns:xm="http://schemas.microsoft.com/office/excel/2006/main">
          <x14:cfRule type="expression" priority="5" id="{890EDCA4-939D-4F54-99F7-DCB2BAD6329C}">
            <xm:f>COUNTIF(基本情報入力シート!$L$50:$Z$55,"放課後等デイサービス（重心外）")&gt;0</xm:f>
            <x14:dxf>
              <fill>
                <patternFill>
                  <bgColor theme="5" tint="0.79998168889431442"/>
                </patternFill>
              </fill>
            </x14:dxf>
          </x14:cfRule>
          <xm:sqref>AQ79:BI109</xm:sqref>
        </x14:conditionalFormatting>
        <x14:conditionalFormatting xmlns:xm="http://schemas.microsoft.com/office/excel/2006/main">
          <x14:cfRule type="expression" priority="4" id="{65E2B61C-A345-4C5C-8013-B232AC50C3D5}">
            <xm:f>COUNTIF(基本情報入力シート!$L$50:$Z$55,"放課後等デイサービス（重心）")&gt;0</xm:f>
            <x14:dxf>
              <fill>
                <patternFill>
                  <bgColor theme="5" tint="0.79998168889431442"/>
                </patternFill>
              </fill>
            </x14:dxf>
          </x14:cfRule>
          <xm:sqref>AQ110:BI140</xm:sqref>
        </x14:conditionalFormatting>
        <x14:conditionalFormatting xmlns:xm="http://schemas.microsoft.com/office/excel/2006/main">
          <x14:cfRule type="expression" priority="3" id="{0084F679-9E96-4726-ACEB-3B82C9F333D9}">
            <xm:f>COUNTIF(基本情報入力シート!$L$50:$Z$55,"保育所等訪問支援")&gt;0</xm:f>
            <x14:dxf>
              <fill>
                <patternFill>
                  <bgColor theme="5" tint="0.79998168889431442"/>
                </patternFill>
              </fill>
            </x14:dxf>
          </x14:cfRule>
          <xm:sqref>AQ141:BI153</xm:sqref>
        </x14:conditionalFormatting>
        <x14:conditionalFormatting xmlns:xm="http://schemas.microsoft.com/office/excel/2006/main">
          <x14:cfRule type="expression" priority="2" id="{CC94C902-5074-41FD-AE43-2D735A32DE2F}">
            <xm:f>COUNTIF(基本情報入力シート!$L$50:$Z$55,"居宅訪問型児童発達支援")&gt;0</xm:f>
            <x14:dxf>
              <fill>
                <patternFill>
                  <bgColor theme="5" tint="0.79998168889431442"/>
                </patternFill>
              </fill>
            </x14:dxf>
          </x14:cfRule>
          <xm:sqref>AQ154:BI166</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36"/>
  <sheetViews>
    <sheetView zoomScaleNormal="100" workbookViewId="0">
      <selection activeCell="H25" sqref="H25"/>
    </sheetView>
  </sheetViews>
  <sheetFormatPr defaultRowHeight="13.5"/>
  <cols>
    <col min="1" max="1" width="2.25" style="296" customWidth="1"/>
    <col min="2" max="2" width="4.625" style="296" customWidth="1"/>
    <col min="3" max="3" width="19.125" style="296" customWidth="1"/>
    <col min="4" max="5" width="4" style="296" customWidth="1"/>
    <col min="6" max="8" width="20.125" style="296" customWidth="1"/>
    <col min="9" max="9" width="3.125" style="296" customWidth="1"/>
    <col min="10" max="10" width="1.875" style="296" customWidth="1"/>
    <col min="11" max="11" width="2.5" style="296" customWidth="1"/>
    <col min="12" max="258" width="8.75" style="296"/>
    <col min="259" max="259" width="2.25" style="296" customWidth="1"/>
    <col min="260" max="260" width="24.25" style="296" customWidth="1"/>
    <col min="261" max="261" width="4" style="296" customWidth="1"/>
    <col min="262" max="264" width="20.125" style="296" customWidth="1"/>
    <col min="265" max="265" width="3.125" style="296" customWidth="1"/>
    <col min="266" max="266" width="4.375" style="296" customWidth="1"/>
    <col min="267" max="267" width="2.5" style="296" customWidth="1"/>
    <col min="268" max="514" width="8.75" style="296"/>
    <col min="515" max="515" width="2.25" style="296" customWidth="1"/>
    <col min="516" max="516" width="24.25" style="296" customWidth="1"/>
    <col min="517" max="517" width="4" style="296" customWidth="1"/>
    <col min="518" max="520" width="20.125" style="296" customWidth="1"/>
    <col min="521" max="521" width="3.125" style="296" customWidth="1"/>
    <col min="522" max="522" width="4.375" style="296" customWidth="1"/>
    <col min="523" max="523" width="2.5" style="296" customWidth="1"/>
    <col min="524" max="770" width="8.75" style="296"/>
    <col min="771" max="771" width="2.25" style="296" customWidth="1"/>
    <col min="772" max="772" width="24.25" style="296" customWidth="1"/>
    <col min="773" max="773" width="4" style="296" customWidth="1"/>
    <col min="774" max="776" width="20.125" style="296" customWidth="1"/>
    <col min="777" max="777" width="3.125" style="296" customWidth="1"/>
    <col min="778" max="778" width="4.375" style="296" customWidth="1"/>
    <col min="779" max="779" width="2.5" style="296" customWidth="1"/>
    <col min="780" max="1026" width="8.75" style="296"/>
    <col min="1027" max="1027" width="2.25" style="296" customWidth="1"/>
    <col min="1028" max="1028" width="24.25" style="296" customWidth="1"/>
    <col min="1029" max="1029" width="4" style="296" customWidth="1"/>
    <col min="1030" max="1032" width="20.125" style="296" customWidth="1"/>
    <col min="1033" max="1033" width="3.125" style="296" customWidth="1"/>
    <col min="1034" max="1034" width="4.375" style="296" customWidth="1"/>
    <col min="1035" max="1035" width="2.5" style="296" customWidth="1"/>
    <col min="1036" max="1282" width="8.75" style="296"/>
    <col min="1283" max="1283" width="2.25" style="296" customWidth="1"/>
    <col min="1284" max="1284" width="24.25" style="296" customWidth="1"/>
    <col min="1285" max="1285" width="4" style="296" customWidth="1"/>
    <col min="1286" max="1288" width="20.125" style="296" customWidth="1"/>
    <col min="1289" max="1289" width="3.125" style="296" customWidth="1"/>
    <col min="1290" max="1290" width="4.375" style="296" customWidth="1"/>
    <col min="1291" max="1291" width="2.5" style="296" customWidth="1"/>
    <col min="1292" max="1538" width="8.75" style="296"/>
    <col min="1539" max="1539" width="2.25" style="296" customWidth="1"/>
    <col min="1540" max="1540" width="24.25" style="296" customWidth="1"/>
    <col min="1541" max="1541" width="4" style="296" customWidth="1"/>
    <col min="1542" max="1544" width="20.125" style="296" customWidth="1"/>
    <col min="1545" max="1545" width="3.125" style="296" customWidth="1"/>
    <col min="1546" max="1546" width="4.375" style="296" customWidth="1"/>
    <col min="1547" max="1547" width="2.5" style="296" customWidth="1"/>
    <col min="1548" max="1794" width="8.75" style="296"/>
    <col min="1795" max="1795" width="2.25" style="296" customWidth="1"/>
    <col min="1796" max="1796" width="24.25" style="296" customWidth="1"/>
    <col min="1797" max="1797" width="4" style="296" customWidth="1"/>
    <col min="1798" max="1800" width="20.125" style="296" customWidth="1"/>
    <col min="1801" max="1801" width="3.125" style="296" customWidth="1"/>
    <col min="1802" max="1802" width="4.375" style="296" customWidth="1"/>
    <col min="1803" max="1803" width="2.5" style="296" customWidth="1"/>
    <col min="1804" max="2050" width="8.75" style="296"/>
    <col min="2051" max="2051" width="2.25" style="296" customWidth="1"/>
    <col min="2052" max="2052" width="24.25" style="296" customWidth="1"/>
    <col min="2053" max="2053" width="4" style="296" customWidth="1"/>
    <col min="2054" max="2056" width="20.125" style="296" customWidth="1"/>
    <col min="2057" max="2057" width="3.125" style="296" customWidth="1"/>
    <col min="2058" max="2058" width="4.375" style="296" customWidth="1"/>
    <col min="2059" max="2059" width="2.5" style="296" customWidth="1"/>
    <col min="2060" max="2306" width="8.75" style="296"/>
    <col min="2307" max="2307" width="2.25" style="296" customWidth="1"/>
    <col min="2308" max="2308" width="24.25" style="296" customWidth="1"/>
    <col min="2309" max="2309" width="4" style="296" customWidth="1"/>
    <col min="2310" max="2312" width="20.125" style="296" customWidth="1"/>
    <col min="2313" max="2313" width="3.125" style="296" customWidth="1"/>
    <col min="2314" max="2314" width="4.375" style="296" customWidth="1"/>
    <col min="2315" max="2315" width="2.5" style="296" customWidth="1"/>
    <col min="2316" max="2562" width="8.75" style="296"/>
    <col min="2563" max="2563" width="2.25" style="296" customWidth="1"/>
    <col min="2564" max="2564" width="24.25" style="296" customWidth="1"/>
    <col min="2565" max="2565" width="4" style="296" customWidth="1"/>
    <col min="2566" max="2568" width="20.125" style="296" customWidth="1"/>
    <col min="2569" max="2569" width="3.125" style="296" customWidth="1"/>
    <col min="2570" max="2570" width="4.375" style="296" customWidth="1"/>
    <col min="2571" max="2571" width="2.5" style="296" customWidth="1"/>
    <col min="2572" max="2818" width="8.75" style="296"/>
    <col min="2819" max="2819" width="2.25" style="296" customWidth="1"/>
    <col min="2820" max="2820" width="24.25" style="296" customWidth="1"/>
    <col min="2821" max="2821" width="4" style="296" customWidth="1"/>
    <col min="2822" max="2824" width="20.125" style="296" customWidth="1"/>
    <col min="2825" max="2825" width="3.125" style="296" customWidth="1"/>
    <col min="2826" max="2826" width="4.375" style="296" customWidth="1"/>
    <col min="2827" max="2827" width="2.5" style="296" customWidth="1"/>
    <col min="2828" max="3074" width="8.75" style="296"/>
    <col min="3075" max="3075" width="2.25" style="296" customWidth="1"/>
    <col min="3076" max="3076" width="24.25" style="296" customWidth="1"/>
    <col min="3077" max="3077" width="4" style="296" customWidth="1"/>
    <col min="3078" max="3080" width="20.125" style="296" customWidth="1"/>
    <col min="3081" max="3081" width="3.125" style="296" customWidth="1"/>
    <col min="3082" max="3082" width="4.375" style="296" customWidth="1"/>
    <col min="3083" max="3083" width="2.5" style="296" customWidth="1"/>
    <col min="3084" max="3330" width="8.75" style="296"/>
    <col min="3331" max="3331" width="2.25" style="296" customWidth="1"/>
    <col min="3332" max="3332" width="24.25" style="296" customWidth="1"/>
    <col min="3333" max="3333" width="4" style="296" customWidth="1"/>
    <col min="3334" max="3336" width="20.125" style="296" customWidth="1"/>
    <col min="3337" max="3337" width="3.125" style="296" customWidth="1"/>
    <col min="3338" max="3338" width="4.375" style="296" customWidth="1"/>
    <col min="3339" max="3339" width="2.5" style="296" customWidth="1"/>
    <col min="3340" max="3586" width="8.75" style="296"/>
    <col min="3587" max="3587" width="2.25" style="296" customWidth="1"/>
    <col min="3588" max="3588" width="24.25" style="296" customWidth="1"/>
    <col min="3589" max="3589" width="4" style="296" customWidth="1"/>
    <col min="3590" max="3592" width="20.125" style="296" customWidth="1"/>
    <col min="3593" max="3593" width="3.125" style="296" customWidth="1"/>
    <col min="3594" max="3594" width="4.375" style="296" customWidth="1"/>
    <col min="3595" max="3595" width="2.5" style="296" customWidth="1"/>
    <col min="3596" max="3842" width="8.75" style="296"/>
    <col min="3843" max="3843" width="2.25" style="296" customWidth="1"/>
    <col min="3844" max="3844" width="24.25" style="296" customWidth="1"/>
    <col min="3845" max="3845" width="4" style="296" customWidth="1"/>
    <col min="3846" max="3848" width="20.125" style="296" customWidth="1"/>
    <col min="3849" max="3849" width="3.125" style="296" customWidth="1"/>
    <col min="3850" max="3850" width="4.375" style="296" customWidth="1"/>
    <col min="3851" max="3851" width="2.5" style="296" customWidth="1"/>
    <col min="3852" max="4098" width="8.75" style="296"/>
    <col min="4099" max="4099" width="2.25" style="296" customWidth="1"/>
    <col min="4100" max="4100" width="24.25" style="296" customWidth="1"/>
    <col min="4101" max="4101" width="4" style="296" customWidth="1"/>
    <col min="4102" max="4104" width="20.125" style="296" customWidth="1"/>
    <col min="4105" max="4105" width="3.125" style="296" customWidth="1"/>
    <col min="4106" max="4106" width="4.375" style="296" customWidth="1"/>
    <col min="4107" max="4107" width="2.5" style="296" customWidth="1"/>
    <col min="4108" max="4354" width="8.75" style="296"/>
    <col min="4355" max="4355" width="2.25" style="296" customWidth="1"/>
    <col min="4356" max="4356" width="24.25" style="296" customWidth="1"/>
    <col min="4357" max="4357" width="4" style="296" customWidth="1"/>
    <col min="4358" max="4360" width="20.125" style="296" customWidth="1"/>
    <col min="4361" max="4361" width="3.125" style="296" customWidth="1"/>
    <col min="4362" max="4362" width="4.375" style="296" customWidth="1"/>
    <col min="4363" max="4363" width="2.5" style="296" customWidth="1"/>
    <col min="4364" max="4610" width="8.75" style="296"/>
    <col min="4611" max="4611" width="2.25" style="296" customWidth="1"/>
    <col min="4612" max="4612" width="24.25" style="296" customWidth="1"/>
    <col min="4613" max="4613" width="4" style="296" customWidth="1"/>
    <col min="4614" max="4616" width="20.125" style="296" customWidth="1"/>
    <col min="4617" max="4617" width="3.125" style="296" customWidth="1"/>
    <col min="4618" max="4618" width="4.375" style="296" customWidth="1"/>
    <col min="4619" max="4619" width="2.5" style="296" customWidth="1"/>
    <col min="4620" max="4866" width="8.75" style="296"/>
    <col min="4867" max="4867" width="2.25" style="296" customWidth="1"/>
    <col min="4868" max="4868" width="24.25" style="296" customWidth="1"/>
    <col min="4869" max="4869" width="4" style="296" customWidth="1"/>
    <col min="4870" max="4872" width="20.125" style="296" customWidth="1"/>
    <col min="4873" max="4873" width="3.125" style="296" customWidth="1"/>
    <col min="4874" max="4874" width="4.375" style="296" customWidth="1"/>
    <col min="4875" max="4875" width="2.5" style="296" customWidth="1"/>
    <col min="4876" max="5122" width="8.75" style="296"/>
    <col min="5123" max="5123" width="2.25" style="296" customWidth="1"/>
    <col min="5124" max="5124" width="24.25" style="296" customWidth="1"/>
    <col min="5125" max="5125" width="4" style="296" customWidth="1"/>
    <col min="5126" max="5128" width="20.125" style="296" customWidth="1"/>
    <col min="5129" max="5129" width="3.125" style="296" customWidth="1"/>
    <col min="5130" max="5130" width="4.375" style="296" customWidth="1"/>
    <col min="5131" max="5131" width="2.5" style="296" customWidth="1"/>
    <col min="5132" max="5378" width="8.75" style="296"/>
    <col min="5379" max="5379" width="2.25" style="296" customWidth="1"/>
    <col min="5380" max="5380" width="24.25" style="296" customWidth="1"/>
    <col min="5381" max="5381" width="4" style="296" customWidth="1"/>
    <col min="5382" max="5384" width="20.125" style="296" customWidth="1"/>
    <col min="5385" max="5385" width="3.125" style="296" customWidth="1"/>
    <col min="5386" max="5386" width="4.375" style="296" customWidth="1"/>
    <col min="5387" max="5387" width="2.5" style="296" customWidth="1"/>
    <col min="5388" max="5634" width="8.75" style="296"/>
    <col min="5635" max="5635" width="2.25" style="296" customWidth="1"/>
    <col min="5636" max="5636" width="24.25" style="296" customWidth="1"/>
    <col min="5637" max="5637" width="4" style="296" customWidth="1"/>
    <col min="5638" max="5640" width="20.125" style="296" customWidth="1"/>
    <col min="5641" max="5641" width="3.125" style="296" customWidth="1"/>
    <col min="5642" max="5642" width="4.375" style="296" customWidth="1"/>
    <col min="5643" max="5643" width="2.5" style="296" customWidth="1"/>
    <col min="5644" max="5890" width="8.75" style="296"/>
    <col min="5891" max="5891" width="2.25" style="296" customWidth="1"/>
    <col min="5892" max="5892" width="24.25" style="296" customWidth="1"/>
    <col min="5893" max="5893" width="4" style="296" customWidth="1"/>
    <col min="5894" max="5896" width="20.125" style="296" customWidth="1"/>
    <col min="5897" max="5897" width="3.125" style="296" customWidth="1"/>
    <col min="5898" max="5898" width="4.375" style="296" customWidth="1"/>
    <col min="5899" max="5899" width="2.5" style="296" customWidth="1"/>
    <col min="5900" max="6146" width="8.75" style="296"/>
    <col min="6147" max="6147" width="2.25" style="296" customWidth="1"/>
    <col min="6148" max="6148" width="24.25" style="296" customWidth="1"/>
    <col min="6149" max="6149" width="4" style="296" customWidth="1"/>
    <col min="6150" max="6152" width="20.125" style="296" customWidth="1"/>
    <col min="6153" max="6153" width="3.125" style="296" customWidth="1"/>
    <col min="6154" max="6154" width="4.375" style="296" customWidth="1"/>
    <col min="6155" max="6155" width="2.5" style="296" customWidth="1"/>
    <col min="6156" max="6402" width="8.75" style="296"/>
    <col min="6403" max="6403" width="2.25" style="296" customWidth="1"/>
    <col min="6404" max="6404" width="24.25" style="296" customWidth="1"/>
    <col min="6405" max="6405" width="4" style="296" customWidth="1"/>
    <col min="6406" max="6408" width="20.125" style="296" customWidth="1"/>
    <col min="6409" max="6409" width="3.125" style="296" customWidth="1"/>
    <col min="6410" max="6410" width="4.375" style="296" customWidth="1"/>
    <col min="6411" max="6411" width="2.5" style="296" customWidth="1"/>
    <col min="6412" max="6658" width="8.75" style="296"/>
    <col min="6659" max="6659" width="2.25" style="296" customWidth="1"/>
    <col min="6660" max="6660" width="24.25" style="296" customWidth="1"/>
    <col min="6661" max="6661" width="4" style="296" customWidth="1"/>
    <col min="6662" max="6664" width="20.125" style="296" customWidth="1"/>
    <col min="6665" max="6665" width="3.125" style="296" customWidth="1"/>
    <col min="6666" max="6666" width="4.375" style="296" customWidth="1"/>
    <col min="6667" max="6667" width="2.5" style="296" customWidth="1"/>
    <col min="6668" max="6914" width="8.75" style="296"/>
    <col min="6915" max="6915" width="2.25" style="296" customWidth="1"/>
    <col min="6916" max="6916" width="24.25" style="296" customWidth="1"/>
    <col min="6917" max="6917" width="4" style="296" customWidth="1"/>
    <col min="6918" max="6920" width="20.125" style="296" customWidth="1"/>
    <col min="6921" max="6921" width="3.125" style="296" customWidth="1"/>
    <col min="6922" max="6922" width="4.375" style="296" customWidth="1"/>
    <col min="6923" max="6923" width="2.5" style="296" customWidth="1"/>
    <col min="6924" max="7170" width="8.75" style="296"/>
    <col min="7171" max="7171" width="2.25" style="296" customWidth="1"/>
    <col min="7172" max="7172" width="24.25" style="296" customWidth="1"/>
    <col min="7173" max="7173" width="4" style="296" customWidth="1"/>
    <col min="7174" max="7176" width="20.125" style="296" customWidth="1"/>
    <col min="7177" max="7177" width="3.125" style="296" customWidth="1"/>
    <col min="7178" max="7178" width="4.375" style="296" customWidth="1"/>
    <col min="7179" max="7179" width="2.5" style="296" customWidth="1"/>
    <col min="7180" max="7426" width="8.75" style="296"/>
    <col min="7427" max="7427" width="2.25" style="296" customWidth="1"/>
    <col min="7428" max="7428" width="24.25" style="296" customWidth="1"/>
    <col min="7429" max="7429" width="4" style="296" customWidth="1"/>
    <col min="7430" max="7432" width="20.125" style="296" customWidth="1"/>
    <col min="7433" max="7433" width="3.125" style="296" customWidth="1"/>
    <col min="7434" max="7434" width="4.375" style="296" customWidth="1"/>
    <col min="7435" max="7435" width="2.5" style="296" customWidth="1"/>
    <col min="7436" max="7682" width="8.75" style="296"/>
    <col min="7683" max="7683" width="2.25" style="296" customWidth="1"/>
    <col min="7684" max="7684" width="24.25" style="296" customWidth="1"/>
    <col min="7685" max="7685" width="4" style="296" customWidth="1"/>
    <col min="7686" max="7688" width="20.125" style="296" customWidth="1"/>
    <col min="7689" max="7689" width="3.125" style="296" customWidth="1"/>
    <col min="7690" max="7690" width="4.375" style="296" customWidth="1"/>
    <col min="7691" max="7691" width="2.5" style="296" customWidth="1"/>
    <col min="7692" max="7938" width="8.75" style="296"/>
    <col min="7939" max="7939" width="2.25" style="296" customWidth="1"/>
    <col min="7940" max="7940" width="24.25" style="296" customWidth="1"/>
    <col min="7941" max="7941" width="4" style="296" customWidth="1"/>
    <col min="7942" max="7944" width="20.125" style="296" customWidth="1"/>
    <col min="7945" max="7945" width="3.125" style="296" customWidth="1"/>
    <col min="7946" max="7946" width="4.375" style="296" customWidth="1"/>
    <col min="7947" max="7947" width="2.5" style="296" customWidth="1"/>
    <col min="7948" max="8194" width="8.75" style="296"/>
    <col min="8195" max="8195" width="2.25" style="296" customWidth="1"/>
    <col min="8196" max="8196" width="24.25" style="296" customWidth="1"/>
    <col min="8197" max="8197" width="4" style="296" customWidth="1"/>
    <col min="8198" max="8200" width="20.125" style="296" customWidth="1"/>
    <col min="8201" max="8201" width="3.125" style="296" customWidth="1"/>
    <col min="8202" max="8202" width="4.375" style="296" customWidth="1"/>
    <col min="8203" max="8203" width="2.5" style="296" customWidth="1"/>
    <col min="8204" max="8450" width="8.75" style="296"/>
    <col min="8451" max="8451" width="2.25" style="296" customWidth="1"/>
    <col min="8452" max="8452" width="24.25" style="296" customWidth="1"/>
    <col min="8453" max="8453" width="4" style="296" customWidth="1"/>
    <col min="8454" max="8456" width="20.125" style="296" customWidth="1"/>
    <col min="8457" max="8457" width="3.125" style="296" customWidth="1"/>
    <col min="8458" max="8458" width="4.375" style="296" customWidth="1"/>
    <col min="8459" max="8459" width="2.5" style="296" customWidth="1"/>
    <col min="8460" max="8706" width="8.75" style="296"/>
    <col min="8707" max="8707" width="2.25" style="296" customWidth="1"/>
    <col min="8708" max="8708" width="24.25" style="296" customWidth="1"/>
    <col min="8709" max="8709" width="4" style="296" customWidth="1"/>
    <col min="8710" max="8712" width="20.125" style="296" customWidth="1"/>
    <col min="8713" max="8713" width="3.125" style="296" customWidth="1"/>
    <col min="8714" max="8714" width="4.375" style="296" customWidth="1"/>
    <col min="8715" max="8715" width="2.5" style="296" customWidth="1"/>
    <col min="8716" max="8962" width="8.75" style="296"/>
    <col min="8963" max="8963" width="2.25" style="296" customWidth="1"/>
    <col min="8964" max="8964" width="24.25" style="296" customWidth="1"/>
    <col min="8965" max="8965" width="4" style="296" customWidth="1"/>
    <col min="8966" max="8968" width="20.125" style="296" customWidth="1"/>
    <col min="8969" max="8969" width="3.125" style="296" customWidth="1"/>
    <col min="8970" max="8970" width="4.375" style="296" customWidth="1"/>
    <col min="8971" max="8971" width="2.5" style="296" customWidth="1"/>
    <col min="8972" max="9218" width="8.75" style="296"/>
    <col min="9219" max="9219" width="2.25" style="296" customWidth="1"/>
    <col min="9220" max="9220" width="24.25" style="296" customWidth="1"/>
    <col min="9221" max="9221" width="4" style="296" customWidth="1"/>
    <col min="9222" max="9224" width="20.125" style="296" customWidth="1"/>
    <col min="9225" max="9225" width="3.125" style="296" customWidth="1"/>
    <col min="9226" max="9226" width="4.375" style="296" customWidth="1"/>
    <col min="9227" max="9227" width="2.5" style="296" customWidth="1"/>
    <col min="9228" max="9474" width="8.75" style="296"/>
    <col min="9475" max="9475" width="2.25" style="296" customWidth="1"/>
    <col min="9476" max="9476" width="24.25" style="296" customWidth="1"/>
    <col min="9477" max="9477" width="4" style="296" customWidth="1"/>
    <col min="9478" max="9480" width="20.125" style="296" customWidth="1"/>
    <col min="9481" max="9481" width="3.125" style="296" customWidth="1"/>
    <col min="9482" max="9482" width="4.375" style="296" customWidth="1"/>
    <col min="9483" max="9483" width="2.5" style="296" customWidth="1"/>
    <col min="9484" max="9730" width="8.75" style="296"/>
    <col min="9731" max="9731" width="2.25" style="296" customWidth="1"/>
    <col min="9732" max="9732" width="24.25" style="296" customWidth="1"/>
    <col min="9733" max="9733" width="4" style="296" customWidth="1"/>
    <col min="9734" max="9736" width="20.125" style="296" customWidth="1"/>
    <col min="9737" max="9737" width="3.125" style="296" customWidth="1"/>
    <col min="9738" max="9738" width="4.375" style="296" customWidth="1"/>
    <col min="9739" max="9739" width="2.5" style="296" customWidth="1"/>
    <col min="9740" max="9986" width="8.75" style="296"/>
    <col min="9987" max="9987" width="2.25" style="296" customWidth="1"/>
    <col min="9988" max="9988" width="24.25" style="296" customWidth="1"/>
    <col min="9989" max="9989" width="4" style="296" customWidth="1"/>
    <col min="9990" max="9992" width="20.125" style="296" customWidth="1"/>
    <col min="9993" max="9993" width="3.125" style="296" customWidth="1"/>
    <col min="9994" max="9994" width="4.375" style="296" customWidth="1"/>
    <col min="9995" max="9995" width="2.5" style="296" customWidth="1"/>
    <col min="9996" max="10242" width="8.75" style="296"/>
    <col min="10243" max="10243" width="2.25" style="296" customWidth="1"/>
    <col min="10244" max="10244" width="24.25" style="296" customWidth="1"/>
    <col min="10245" max="10245" width="4" style="296" customWidth="1"/>
    <col min="10246" max="10248" width="20.125" style="296" customWidth="1"/>
    <col min="10249" max="10249" width="3.125" style="296" customWidth="1"/>
    <col min="10250" max="10250" width="4.375" style="296" customWidth="1"/>
    <col min="10251" max="10251" width="2.5" style="296" customWidth="1"/>
    <col min="10252" max="10498" width="8.75" style="296"/>
    <col min="10499" max="10499" width="2.25" style="296" customWidth="1"/>
    <col min="10500" max="10500" width="24.25" style="296" customWidth="1"/>
    <col min="10501" max="10501" width="4" style="296" customWidth="1"/>
    <col min="10502" max="10504" width="20.125" style="296" customWidth="1"/>
    <col min="10505" max="10505" width="3.125" style="296" customWidth="1"/>
    <col min="10506" max="10506" width="4.375" style="296" customWidth="1"/>
    <col min="10507" max="10507" width="2.5" style="296" customWidth="1"/>
    <col min="10508" max="10754" width="8.75" style="296"/>
    <col min="10755" max="10755" width="2.25" style="296" customWidth="1"/>
    <col min="10756" max="10756" width="24.25" style="296" customWidth="1"/>
    <col min="10757" max="10757" width="4" style="296" customWidth="1"/>
    <col min="10758" max="10760" width="20.125" style="296" customWidth="1"/>
    <col min="10761" max="10761" width="3.125" style="296" customWidth="1"/>
    <col min="10762" max="10762" width="4.375" style="296" customWidth="1"/>
    <col min="10763" max="10763" width="2.5" style="296" customWidth="1"/>
    <col min="10764" max="11010" width="8.75" style="296"/>
    <col min="11011" max="11011" width="2.25" style="296" customWidth="1"/>
    <col min="11012" max="11012" width="24.25" style="296" customWidth="1"/>
    <col min="11013" max="11013" width="4" style="296" customWidth="1"/>
    <col min="11014" max="11016" width="20.125" style="296" customWidth="1"/>
    <col min="11017" max="11017" width="3.125" style="296" customWidth="1"/>
    <col min="11018" max="11018" width="4.375" style="296" customWidth="1"/>
    <col min="11019" max="11019" width="2.5" style="296" customWidth="1"/>
    <col min="11020" max="11266" width="8.75" style="296"/>
    <col min="11267" max="11267" width="2.25" style="296" customWidth="1"/>
    <col min="11268" max="11268" width="24.25" style="296" customWidth="1"/>
    <col min="11269" max="11269" width="4" style="296" customWidth="1"/>
    <col min="11270" max="11272" width="20.125" style="296" customWidth="1"/>
    <col min="11273" max="11273" width="3.125" style="296" customWidth="1"/>
    <col min="11274" max="11274" width="4.375" style="296" customWidth="1"/>
    <col min="11275" max="11275" width="2.5" style="296" customWidth="1"/>
    <col min="11276" max="11522" width="8.75" style="296"/>
    <col min="11523" max="11523" width="2.25" style="296" customWidth="1"/>
    <col min="11524" max="11524" width="24.25" style="296" customWidth="1"/>
    <col min="11525" max="11525" width="4" style="296" customWidth="1"/>
    <col min="11526" max="11528" width="20.125" style="296" customWidth="1"/>
    <col min="11529" max="11529" width="3.125" style="296" customWidth="1"/>
    <col min="11530" max="11530" width="4.375" style="296" customWidth="1"/>
    <col min="11531" max="11531" width="2.5" style="296" customWidth="1"/>
    <col min="11532" max="11778" width="8.75" style="296"/>
    <col min="11779" max="11779" width="2.25" style="296" customWidth="1"/>
    <col min="11780" max="11780" width="24.25" style="296" customWidth="1"/>
    <col min="11781" max="11781" width="4" style="296" customWidth="1"/>
    <col min="11782" max="11784" width="20.125" style="296" customWidth="1"/>
    <col min="11785" max="11785" width="3.125" style="296" customWidth="1"/>
    <col min="11786" max="11786" width="4.375" style="296" customWidth="1"/>
    <col min="11787" max="11787" width="2.5" style="296" customWidth="1"/>
    <col min="11788" max="12034" width="8.75" style="296"/>
    <col min="12035" max="12035" width="2.25" style="296" customWidth="1"/>
    <col min="12036" max="12036" width="24.25" style="296" customWidth="1"/>
    <col min="12037" max="12037" width="4" style="296" customWidth="1"/>
    <col min="12038" max="12040" width="20.125" style="296" customWidth="1"/>
    <col min="12041" max="12041" width="3.125" style="296" customWidth="1"/>
    <col min="12042" max="12042" width="4.375" style="296" customWidth="1"/>
    <col min="12043" max="12043" width="2.5" style="296" customWidth="1"/>
    <col min="12044" max="12290" width="8.75" style="296"/>
    <col min="12291" max="12291" width="2.25" style="296" customWidth="1"/>
    <col min="12292" max="12292" width="24.25" style="296" customWidth="1"/>
    <col min="12293" max="12293" width="4" style="296" customWidth="1"/>
    <col min="12294" max="12296" width="20.125" style="296" customWidth="1"/>
    <col min="12297" max="12297" width="3.125" style="296" customWidth="1"/>
    <col min="12298" max="12298" width="4.375" style="296" customWidth="1"/>
    <col min="12299" max="12299" width="2.5" style="296" customWidth="1"/>
    <col min="12300" max="12546" width="8.75" style="296"/>
    <col min="12547" max="12547" width="2.25" style="296" customWidth="1"/>
    <col min="12548" max="12548" width="24.25" style="296" customWidth="1"/>
    <col min="12549" max="12549" width="4" style="296" customWidth="1"/>
    <col min="12550" max="12552" width="20.125" style="296" customWidth="1"/>
    <col min="12553" max="12553" width="3.125" style="296" customWidth="1"/>
    <col min="12554" max="12554" width="4.375" style="296" customWidth="1"/>
    <col min="12555" max="12555" width="2.5" style="296" customWidth="1"/>
    <col min="12556" max="12802" width="8.75" style="296"/>
    <col min="12803" max="12803" width="2.25" style="296" customWidth="1"/>
    <col min="12804" max="12804" width="24.25" style="296" customWidth="1"/>
    <col min="12805" max="12805" width="4" style="296" customWidth="1"/>
    <col min="12806" max="12808" width="20.125" style="296" customWidth="1"/>
    <col min="12809" max="12809" width="3.125" style="296" customWidth="1"/>
    <col min="12810" max="12810" width="4.375" style="296" customWidth="1"/>
    <col min="12811" max="12811" width="2.5" style="296" customWidth="1"/>
    <col min="12812" max="13058" width="8.75" style="296"/>
    <col min="13059" max="13059" width="2.25" style="296" customWidth="1"/>
    <col min="13060" max="13060" width="24.25" style="296" customWidth="1"/>
    <col min="13061" max="13061" width="4" style="296" customWidth="1"/>
    <col min="13062" max="13064" width="20.125" style="296" customWidth="1"/>
    <col min="13065" max="13065" width="3.125" style="296" customWidth="1"/>
    <col min="13066" max="13066" width="4.375" style="296" customWidth="1"/>
    <col min="13067" max="13067" width="2.5" style="296" customWidth="1"/>
    <col min="13068" max="13314" width="8.75" style="296"/>
    <col min="13315" max="13315" width="2.25" style="296" customWidth="1"/>
    <col min="13316" max="13316" width="24.25" style="296" customWidth="1"/>
    <col min="13317" max="13317" width="4" style="296" customWidth="1"/>
    <col min="13318" max="13320" width="20.125" style="296" customWidth="1"/>
    <col min="13321" max="13321" width="3.125" style="296" customWidth="1"/>
    <col min="13322" max="13322" width="4.375" style="296" customWidth="1"/>
    <col min="13323" max="13323" width="2.5" style="296" customWidth="1"/>
    <col min="13324" max="13570" width="8.75" style="296"/>
    <col min="13571" max="13571" width="2.25" style="296" customWidth="1"/>
    <col min="13572" max="13572" width="24.25" style="296" customWidth="1"/>
    <col min="13573" max="13573" width="4" style="296" customWidth="1"/>
    <col min="13574" max="13576" width="20.125" style="296" customWidth="1"/>
    <col min="13577" max="13577" width="3.125" style="296" customWidth="1"/>
    <col min="13578" max="13578" width="4.375" style="296" customWidth="1"/>
    <col min="13579" max="13579" width="2.5" style="296" customWidth="1"/>
    <col min="13580" max="13826" width="8.75" style="296"/>
    <col min="13827" max="13827" width="2.25" style="296" customWidth="1"/>
    <col min="13828" max="13828" width="24.25" style="296" customWidth="1"/>
    <col min="13829" max="13829" width="4" style="296" customWidth="1"/>
    <col min="13830" max="13832" width="20.125" style="296" customWidth="1"/>
    <col min="13833" max="13833" width="3.125" style="296" customWidth="1"/>
    <col min="13834" max="13834" width="4.375" style="296" customWidth="1"/>
    <col min="13835" max="13835" width="2.5" style="296" customWidth="1"/>
    <col min="13836" max="14082" width="8.75" style="296"/>
    <col min="14083" max="14083" width="2.25" style="296" customWidth="1"/>
    <col min="14084" max="14084" width="24.25" style="296" customWidth="1"/>
    <col min="14085" max="14085" width="4" style="296" customWidth="1"/>
    <col min="14086" max="14088" width="20.125" style="296" customWidth="1"/>
    <col min="14089" max="14089" width="3.125" style="296" customWidth="1"/>
    <col min="14090" max="14090" width="4.375" style="296" customWidth="1"/>
    <col min="14091" max="14091" width="2.5" style="296" customWidth="1"/>
    <col min="14092" max="14338" width="8.75" style="296"/>
    <col min="14339" max="14339" width="2.25" style="296" customWidth="1"/>
    <col min="14340" max="14340" width="24.25" style="296" customWidth="1"/>
    <col min="14341" max="14341" width="4" style="296" customWidth="1"/>
    <col min="14342" max="14344" width="20.125" style="296" customWidth="1"/>
    <col min="14345" max="14345" width="3.125" style="296" customWidth="1"/>
    <col min="14346" max="14346" width="4.375" style="296" customWidth="1"/>
    <col min="14347" max="14347" width="2.5" style="296" customWidth="1"/>
    <col min="14348" max="14594" width="8.75" style="296"/>
    <col min="14595" max="14595" width="2.25" style="296" customWidth="1"/>
    <col min="14596" max="14596" width="24.25" style="296" customWidth="1"/>
    <col min="14597" max="14597" width="4" style="296" customWidth="1"/>
    <col min="14598" max="14600" width="20.125" style="296" customWidth="1"/>
    <col min="14601" max="14601" width="3.125" style="296" customWidth="1"/>
    <col min="14602" max="14602" width="4.375" style="296" customWidth="1"/>
    <col min="14603" max="14603" width="2.5" style="296" customWidth="1"/>
    <col min="14604" max="14850" width="8.75" style="296"/>
    <col min="14851" max="14851" width="2.25" style="296" customWidth="1"/>
    <col min="14852" max="14852" width="24.25" style="296" customWidth="1"/>
    <col min="14853" max="14853" width="4" style="296" customWidth="1"/>
    <col min="14854" max="14856" width="20.125" style="296" customWidth="1"/>
    <col min="14857" max="14857" width="3.125" style="296" customWidth="1"/>
    <col min="14858" max="14858" width="4.375" style="296" customWidth="1"/>
    <col min="14859" max="14859" width="2.5" style="296" customWidth="1"/>
    <col min="14860" max="15106" width="8.75" style="296"/>
    <col min="15107" max="15107" width="2.25" style="296" customWidth="1"/>
    <col min="15108" max="15108" width="24.25" style="296" customWidth="1"/>
    <col min="15109" max="15109" width="4" style="296" customWidth="1"/>
    <col min="15110" max="15112" width="20.125" style="296" customWidth="1"/>
    <col min="15113" max="15113" width="3.125" style="296" customWidth="1"/>
    <col min="15114" max="15114" width="4.375" style="296" customWidth="1"/>
    <col min="15115" max="15115" width="2.5" style="296" customWidth="1"/>
    <col min="15116" max="15362" width="8.75" style="296"/>
    <col min="15363" max="15363" width="2.25" style="296" customWidth="1"/>
    <col min="15364" max="15364" width="24.25" style="296" customWidth="1"/>
    <col min="15365" max="15365" width="4" style="296" customWidth="1"/>
    <col min="15366" max="15368" width="20.125" style="296" customWidth="1"/>
    <col min="15369" max="15369" width="3.125" style="296" customWidth="1"/>
    <col min="15370" max="15370" width="4.375" style="296" customWidth="1"/>
    <col min="15371" max="15371" width="2.5" style="296" customWidth="1"/>
    <col min="15372" max="15618" width="8.75" style="296"/>
    <col min="15619" max="15619" width="2.25" style="296" customWidth="1"/>
    <col min="15620" max="15620" width="24.25" style="296" customWidth="1"/>
    <col min="15621" max="15621" width="4" style="296" customWidth="1"/>
    <col min="15622" max="15624" width="20.125" style="296" customWidth="1"/>
    <col min="15625" max="15625" width="3.125" style="296" customWidth="1"/>
    <col min="15626" max="15626" width="4.375" style="296" customWidth="1"/>
    <col min="15627" max="15627" width="2.5" style="296" customWidth="1"/>
    <col min="15628" max="15874" width="8.75" style="296"/>
    <col min="15875" max="15875" width="2.25" style="296" customWidth="1"/>
    <col min="15876" max="15876" width="24.25" style="296" customWidth="1"/>
    <col min="15877" max="15877" width="4" style="296" customWidth="1"/>
    <col min="15878" max="15880" width="20.125" style="296" customWidth="1"/>
    <col min="15881" max="15881" width="3.125" style="296" customWidth="1"/>
    <col min="15882" max="15882" width="4.375" style="296" customWidth="1"/>
    <col min="15883" max="15883" width="2.5" style="296" customWidth="1"/>
    <col min="15884" max="16130" width="8.75" style="296"/>
    <col min="16131" max="16131" width="2.25" style="296" customWidth="1"/>
    <col min="16132" max="16132" width="24.25" style="296" customWidth="1"/>
    <col min="16133" max="16133" width="4" style="296" customWidth="1"/>
    <col min="16134" max="16136" width="20.125" style="296" customWidth="1"/>
    <col min="16137" max="16137" width="3.125" style="296" customWidth="1"/>
    <col min="16138" max="16138" width="4.375" style="296" customWidth="1"/>
    <col min="16139" max="16139" width="2.5" style="296" customWidth="1"/>
    <col min="16140" max="16384" width="8.75" style="296"/>
  </cols>
  <sheetData>
    <row r="1" spans="1:10" ht="20.100000000000001" customHeight="1">
      <c r="A1" s="295"/>
      <c r="B1" s="296" t="s">
        <v>531</v>
      </c>
    </row>
    <row r="2" spans="1:10" ht="20.100000000000001" customHeight="1">
      <c r="A2" s="295"/>
      <c r="B2" s="295"/>
      <c r="H2" s="1839" t="s">
        <v>1536</v>
      </c>
      <c r="I2" s="1839"/>
    </row>
    <row r="3" spans="1:10" ht="20.100000000000001" customHeight="1">
      <c r="A3" s="295"/>
      <c r="B3" s="295"/>
      <c r="H3" s="297"/>
      <c r="I3" s="297"/>
    </row>
    <row r="4" spans="1:10" ht="20.100000000000001" customHeight="1">
      <c r="A4" s="1840" t="s">
        <v>532</v>
      </c>
      <c r="B4" s="1840"/>
      <c r="C4" s="1840"/>
      <c r="D4" s="1840"/>
      <c r="E4" s="1840"/>
      <c r="F4" s="1840"/>
      <c r="G4" s="1840"/>
      <c r="H4" s="1840"/>
      <c r="I4" s="1840"/>
      <c r="J4" s="1840"/>
    </row>
    <row r="5" spans="1:10" ht="20.100000000000001" customHeight="1">
      <c r="A5" s="298"/>
      <c r="B5" s="298"/>
      <c r="C5" s="298"/>
      <c r="D5" s="298"/>
      <c r="E5" s="298"/>
      <c r="F5" s="298"/>
      <c r="G5" s="298"/>
      <c r="H5" s="298"/>
      <c r="I5" s="298"/>
    </row>
    <row r="6" spans="1:10" ht="39.950000000000003" customHeight="1">
      <c r="A6" s="298"/>
      <c r="B6" s="1841" t="s">
        <v>514</v>
      </c>
      <c r="C6" s="1841"/>
      <c r="D6" s="1842">
        <f>基本情報入力シート!L45</f>
        <v>0</v>
      </c>
      <c r="E6" s="1843"/>
      <c r="F6" s="1843"/>
      <c r="G6" s="1843"/>
      <c r="H6" s="1843"/>
      <c r="I6" s="1844"/>
    </row>
    <row r="7" spans="1:10" ht="39.950000000000003" customHeight="1">
      <c r="B7" s="1841" t="s">
        <v>515</v>
      </c>
      <c r="C7" s="1841"/>
      <c r="D7" s="1845" t="s">
        <v>1284</v>
      </c>
      <c r="E7" s="1845"/>
      <c r="F7" s="1845"/>
      <c r="G7" s="1845"/>
      <c r="H7" s="1845"/>
      <c r="I7" s="1846"/>
    </row>
    <row r="8" spans="1:10" ht="20.65" customHeight="1">
      <c r="B8" s="1841" t="s">
        <v>533</v>
      </c>
      <c r="C8" s="1841"/>
      <c r="D8" s="792" t="str">
        <f>IF(COUNTIF(基本情報入力シート!L50:Z55,"児童発達支援センター")&gt;0,"○","")</f>
        <v/>
      </c>
      <c r="E8" s="793" t="s">
        <v>534</v>
      </c>
      <c r="F8" s="1850" t="s">
        <v>535</v>
      </c>
      <c r="G8" s="1850"/>
      <c r="H8" s="1850"/>
      <c r="I8" s="1851"/>
    </row>
    <row r="9" spans="1:10" ht="20.65" customHeight="1">
      <c r="B9" s="1841"/>
      <c r="C9" s="1841"/>
      <c r="D9" s="794" t="str">
        <f>IF(COUNTIF(基本情報入力シート!L50:Z55,"*児童発達支援（重心*")&gt;0,"○","")</f>
        <v/>
      </c>
      <c r="E9" s="795" t="s">
        <v>536</v>
      </c>
      <c r="F9" s="1852" t="s">
        <v>537</v>
      </c>
      <c r="G9" s="1852"/>
      <c r="H9" s="1852"/>
      <c r="I9" s="1853"/>
    </row>
    <row r="10" spans="1:10" ht="20.65" customHeight="1">
      <c r="B10" s="1849"/>
      <c r="C10" s="1841"/>
      <c r="D10" s="796" t="str">
        <f>IF(COUNTIF(基本情報入力シート!L50:Z55,"*放課後等デイサービス*")&gt;0,"○","")</f>
        <v/>
      </c>
      <c r="E10" s="797" t="s">
        <v>538</v>
      </c>
      <c r="F10" s="1854" t="s">
        <v>539</v>
      </c>
      <c r="G10" s="1854"/>
      <c r="H10" s="1854"/>
      <c r="I10" s="1855"/>
    </row>
    <row r="11" spans="1:10" ht="18.75" customHeight="1">
      <c r="B11" s="403"/>
      <c r="D11" s="711" t="s">
        <v>1290</v>
      </c>
      <c r="E11" s="300"/>
      <c r="F11" s="300"/>
      <c r="G11" s="300"/>
      <c r="H11" s="300"/>
      <c r="I11" s="301"/>
    </row>
    <row r="12" spans="1:10" ht="45" customHeight="1">
      <c r="B12" s="403"/>
      <c r="C12" s="403"/>
      <c r="D12" s="302"/>
      <c r="E12" s="331" t="s">
        <v>611</v>
      </c>
      <c r="F12" s="331" t="s">
        <v>1286</v>
      </c>
      <c r="G12" s="697" t="s">
        <v>1287</v>
      </c>
      <c r="H12" s="416" t="s">
        <v>1288</v>
      </c>
      <c r="I12" s="303"/>
    </row>
    <row r="13" spans="1:10" ht="33" customHeight="1">
      <c r="B13" s="403"/>
      <c r="C13" s="403"/>
      <c r="D13" s="302"/>
      <c r="E13" s="717" t="s">
        <v>615</v>
      </c>
      <c r="F13" s="330"/>
      <c r="G13" s="330"/>
      <c r="H13" s="712" t="str">
        <f>IFERROR(ROUNDUP(G13/F13,3),"")</f>
        <v/>
      </c>
      <c r="I13" s="303"/>
    </row>
    <row r="14" spans="1:10" ht="33" customHeight="1">
      <c r="B14" s="403"/>
      <c r="C14" s="403"/>
      <c r="D14" s="302"/>
      <c r="E14" s="717" t="s">
        <v>616</v>
      </c>
      <c r="F14" s="330"/>
      <c r="G14" s="330"/>
      <c r="H14" s="712" t="str">
        <f t="shared" ref="H14:H25" si="0">IFERROR(ROUNDUP(G14/F14,3),"")</f>
        <v/>
      </c>
      <c r="I14" s="303"/>
    </row>
    <row r="15" spans="1:10" ht="33" customHeight="1">
      <c r="B15" s="403"/>
      <c r="C15" s="403"/>
      <c r="D15" s="302"/>
      <c r="E15" s="717" t="s">
        <v>617</v>
      </c>
      <c r="F15" s="330"/>
      <c r="G15" s="330"/>
      <c r="H15" s="712" t="str">
        <f t="shared" si="0"/>
        <v/>
      </c>
      <c r="I15" s="303"/>
    </row>
    <row r="16" spans="1:10" ht="33" customHeight="1">
      <c r="B16" s="403"/>
      <c r="C16" s="403"/>
      <c r="D16" s="302"/>
      <c r="E16" s="717" t="s">
        <v>618</v>
      </c>
      <c r="F16" s="330"/>
      <c r="G16" s="330"/>
      <c r="H16" s="712" t="str">
        <f t="shared" si="0"/>
        <v/>
      </c>
      <c r="I16" s="303"/>
    </row>
    <row r="17" spans="2:9" ht="33" customHeight="1">
      <c r="B17" s="403"/>
      <c r="C17" s="403"/>
      <c r="D17" s="302"/>
      <c r="E17" s="717" t="s">
        <v>619</v>
      </c>
      <c r="F17" s="330"/>
      <c r="G17" s="330"/>
      <c r="H17" s="712" t="str">
        <f t="shared" si="0"/>
        <v/>
      </c>
      <c r="I17" s="303"/>
    </row>
    <row r="18" spans="2:9" ht="33" customHeight="1">
      <c r="B18" s="403"/>
      <c r="C18" s="403"/>
      <c r="D18" s="302"/>
      <c r="E18" s="717" t="s">
        <v>620</v>
      </c>
      <c r="F18" s="330"/>
      <c r="G18" s="330"/>
      <c r="H18" s="712" t="str">
        <f t="shared" si="0"/>
        <v/>
      </c>
      <c r="I18" s="303"/>
    </row>
    <row r="19" spans="2:9" ht="33" customHeight="1">
      <c r="B19" s="403"/>
      <c r="C19" s="403"/>
      <c r="D19" s="403"/>
      <c r="E19" s="717" t="s">
        <v>621</v>
      </c>
      <c r="F19" s="713"/>
      <c r="G19" s="330"/>
      <c r="H19" s="712" t="str">
        <f t="shared" si="0"/>
        <v/>
      </c>
      <c r="I19" s="303"/>
    </row>
    <row r="20" spans="2:9" ht="33" customHeight="1">
      <c r="B20" s="403"/>
      <c r="C20" s="403"/>
      <c r="D20" s="403"/>
      <c r="E20" s="717" t="s">
        <v>622</v>
      </c>
      <c r="F20" s="330"/>
      <c r="G20" s="330"/>
      <c r="H20" s="712" t="str">
        <f t="shared" si="0"/>
        <v/>
      </c>
      <c r="I20" s="303"/>
    </row>
    <row r="21" spans="2:9" ht="33" customHeight="1">
      <c r="B21" s="403"/>
      <c r="C21" s="403"/>
      <c r="D21" s="403"/>
      <c r="E21" s="717" t="s">
        <v>623</v>
      </c>
      <c r="F21" s="330"/>
      <c r="G21" s="330"/>
      <c r="H21" s="712" t="str">
        <f t="shared" si="0"/>
        <v/>
      </c>
      <c r="I21" s="303"/>
    </row>
    <row r="22" spans="2:9" ht="33" customHeight="1">
      <c r="B22" s="403"/>
      <c r="C22" s="403"/>
      <c r="D22" s="302"/>
      <c r="E22" s="717" t="s">
        <v>624</v>
      </c>
      <c r="F22" s="330"/>
      <c r="G22" s="330"/>
      <c r="H22" s="712" t="str">
        <f t="shared" si="0"/>
        <v/>
      </c>
      <c r="I22" s="303"/>
    </row>
    <row r="23" spans="2:9" ht="33" customHeight="1">
      <c r="B23" s="403"/>
      <c r="C23" s="403"/>
      <c r="D23" s="302"/>
      <c r="E23" s="717" t="s">
        <v>625</v>
      </c>
      <c r="F23" s="330"/>
      <c r="G23" s="330"/>
      <c r="H23" s="712" t="str">
        <f t="shared" si="0"/>
        <v/>
      </c>
      <c r="I23" s="303"/>
    </row>
    <row r="24" spans="2:9" ht="33" customHeight="1" thickBot="1">
      <c r="B24" s="403"/>
      <c r="C24" s="403"/>
      <c r="D24" s="302"/>
      <c r="E24" s="718" t="s">
        <v>626</v>
      </c>
      <c r="F24" s="496"/>
      <c r="G24" s="496"/>
      <c r="H24" s="714" t="str">
        <f t="shared" si="0"/>
        <v/>
      </c>
      <c r="I24" s="303"/>
    </row>
    <row r="25" spans="2:9" ht="33" customHeight="1" thickTop="1">
      <c r="B25" s="403"/>
      <c r="C25" s="403"/>
      <c r="D25" s="302"/>
      <c r="E25" s="719" t="s">
        <v>627</v>
      </c>
      <c r="F25" s="498" t="str">
        <f>IF(SUM(F13:F24)=0,"")</f>
        <v/>
      </c>
      <c r="G25" s="498" t="str">
        <f>IF(SUM(G13:G24)=0,"")</f>
        <v/>
      </c>
      <c r="H25" s="720" t="str">
        <f t="shared" si="0"/>
        <v/>
      </c>
      <c r="I25" s="303"/>
    </row>
    <row r="26" spans="2:9" ht="14.25" customHeight="1">
      <c r="B26" s="403"/>
      <c r="C26" s="403"/>
      <c r="D26" s="715"/>
      <c r="E26" s="499"/>
      <c r="F26" s="500"/>
      <c r="G26" s="500"/>
      <c r="H26" s="500"/>
      <c r="I26" s="303"/>
    </row>
    <row r="27" spans="2:9" ht="37.5" customHeight="1">
      <c r="B27" s="403"/>
      <c r="C27" s="403"/>
      <c r="D27" s="302"/>
      <c r="E27" s="1861" t="s">
        <v>1289</v>
      </c>
      <c r="F27" s="1861"/>
      <c r="G27" s="1861"/>
      <c r="H27" s="1861"/>
      <c r="I27" s="303"/>
    </row>
    <row r="28" spans="2:9" ht="25.15" customHeight="1">
      <c r="B28" s="418"/>
      <c r="C28" s="418"/>
      <c r="D28" s="716"/>
      <c r="E28" s="1862"/>
      <c r="F28" s="1862"/>
      <c r="G28" s="1862"/>
      <c r="H28" s="1862"/>
      <c r="I28" s="307"/>
    </row>
    <row r="29" spans="2:9" ht="39.950000000000003" customHeight="1">
      <c r="B29" s="1841" t="s">
        <v>540</v>
      </c>
      <c r="C29" s="1841"/>
      <c r="D29" s="1856" t="s">
        <v>1285</v>
      </c>
      <c r="E29" s="1857"/>
      <c r="F29" s="1858"/>
      <c r="G29" s="1858"/>
      <c r="H29" s="1859" t="s">
        <v>791</v>
      </c>
      <c r="I29" s="1860"/>
    </row>
    <row r="32" spans="2:9" ht="21" customHeight="1">
      <c r="B32" s="296" t="s">
        <v>541</v>
      </c>
      <c r="C32" s="296" t="s">
        <v>1305</v>
      </c>
    </row>
    <row r="33" spans="2:9" ht="27.6" customHeight="1">
      <c r="B33" s="490" t="s">
        <v>525</v>
      </c>
      <c r="C33" s="1847" t="s">
        <v>1291</v>
      </c>
      <c r="D33" s="1847"/>
      <c r="E33" s="1847"/>
      <c r="F33" s="1847"/>
      <c r="G33" s="1847"/>
      <c r="H33" s="1847"/>
      <c r="I33" s="1847"/>
    </row>
    <row r="34" spans="2:9" ht="39.6" customHeight="1">
      <c r="B34" s="321" t="s">
        <v>1307</v>
      </c>
      <c r="C34" s="1847" t="s">
        <v>530</v>
      </c>
      <c r="D34" s="1847"/>
      <c r="E34" s="1847"/>
      <c r="F34" s="1847"/>
      <c r="G34" s="1847"/>
      <c r="H34" s="1847"/>
      <c r="I34" s="351"/>
    </row>
    <row r="35" spans="2:9" ht="21" customHeight="1">
      <c r="B35" s="417"/>
      <c r="C35" s="1848" t="s">
        <v>1292</v>
      </c>
      <c r="D35" s="1848"/>
      <c r="E35" s="1848"/>
      <c r="F35" s="1848"/>
      <c r="G35" s="1848"/>
      <c r="H35" s="1848"/>
      <c r="I35" s="1848"/>
    </row>
    <row r="36" spans="2:9">
      <c r="C36" s="327"/>
    </row>
  </sheetData>
  <mergeCells count="17">
    <mergeCell ref="C33:I33"/>
    <mergeCell ref="C35:I35"/>
    <mergeCell ref="B8:C10"/>
    <mergeCell ref="F8:I8"/>
    <mergeCell ref="F9:I9"/>
    <mergeCell ref="F10:I10"/>
    <mergeCell ref="B29:C29"/>
    <mergeCell ref="D29:G29"/>
    <mergeCell ref="H29:I29"/>
    <mergeCell ref="E27:H28"/>
    <mergeCell ref="C34:H34"/>
    <mergeCell ref="H2:I2"/>
    <mergeCell ref="A4:J4"/>
    <mergeCell ref="B6:C6"/>
    <mergeCell ref="D6:I6"/>
    <mergeCell ref="B7:C7"/>
    <mergeCell ref="D7:I7"/>
  </mergeCells>
  <phoneticPr fontId="4"/>
  <conditionalFormatting sqref="D7:I7">
    <cfRule type="expression" dxfId="197" priority="2">
      <formula>OR($D$7="選択下さい。",$D$7="")</formula>
    </cfRule>
  </conditionalFormatting>
  <conditionalFormatting sqref="D8:I8">
    <cfRule type="expression" dxfId="196" priority="7">
      <formula>$D$8="○"</formula>
    </cfRule>
  </conditionalFormatting>
  <conditionalFormatting sqref="D9:I9">
    <cfRule type="expression" dxfId="195" priority="6">
      <formula>$D$9="○"</formula>
    </cfRule>
  </conditionalFormatting>
  <conditionalFormatting sqref="D10:I10">
    <cfRule type="expression" dxfId="194" priority="1">
      <formula>$D$10="○"</formula>
    </cfRule>
  </conditionalFormatting>
  <conditionalFormatting sqref="F13:G24">
    <cfRule type="expression" dxfId="193" priority="3">
      <formula>F13&lt;&gt;""</formula>
    </cfRule>
    <cfRule type="expression" dxfId="192" priority="5">
      <formula>OR($D$8="○",$D$9="○")</formula>
    </cfRule>
  </conditionalFormatting>
  <dataValidations count="3">
    <dataValidation type="list" allowBlank="1" showInputMessage="1" showErrorMessage="1" sqref="D7:I7" xr:uid="{00000000-0002-0000-0C00-000000000000}">
      <formula1>"選択下さい。,１　新規,２　変更,３　終了"</formula1>
    </dataValidation>
    <dataValidation type="list" allowBlank="1" showInputMessage="1" showErrorMessage="1" sqref="H29:I29" xr:uid="{00000000-0002-0000-0C00-000001000000}">
      <formula1>"選択下さい。,あり,なし"</formula1>
    </dataValidation>
    <dataValidation type="whole" operator="greaterThanOrEqual" allowBlank="1" showInputMessage="1" showErrorMessage="1" sqref="F13:G24" xr:uid="{00000000-0002-0000-0C00-000002000000}">
      <formula1>0</formula1>
    </dataValidation>
  </dataValidations>
  <printOptions horizontalCentered="1"/>
  <pageMargins left="0.31496062992125984" right="0.31496062992125984" top="0.35433070866141736" bottom="0.35433070866141736" header="0.11811023622047245" footer="0.11811023622047245"/>
  <pageSetup paperSize="9" scale="78" orientation="portrait"/>
  <headerFooter>
    <oddHeader>&amp;R&amp;"BIZ UDPゴシック,標準"&amp;A</oddHeader>
    <oddFooter>&amp;RR8.4月版</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X61"/>
  <sheetViews>
    <sheetView workbookViewId="0"/>
  </sheetViews>
  <sheetFormatPr defaultRowHeight="18.75"/>
  <cols>
    <col min="1" max="2" width="4" customWidth="1"/>
    <col min="3" max="3" width="10.875" customWidth="1"/>
    <col min="4" max="40" width="4" customWidth="1"/>
    <col min="41" max="42" width="4" hidden="1" customWidth="1"/>
    <col min="43" max="43" width="12.25" hidden="1" customWidth="1"/>
    <col min="44" max="76" width="4" hidden="1" customWidth="1"/>
  </cols>
  <sheetData>
    <row r="1" spans="1:76" s="210" customFormat="1" ht="22.5" customHeight="1">
      <c r="A1" s="209"/>
      <c r="I1" s="211"/>
      <c r="J1" s="211"/>
      <c r="K1" s="211"/>
      <c r="AJ1" s="232" t="s">
        <v>789</v>
      </c>
    </row>
    <row r="2" spans="1:76" s="210" customFormat="1" ht="36" customHeight="1">
      <c r="A2" s="1863" t="s">
        <v>790</v>
      </c>
      <c r="B2" s="1863"/>
      <c r="C2" s="1863"/>
      <c r="D2" s="1863"/>
      <c r="E2" s="1863"/>
      <c r="F2" s="1863"/>
      <c r="G2" s="1863"/>
      <c r="H2" s="1863"/>
      <c r="I2" s="1863"/>
      <c r="J2" s="1863"/>
      <c r="K2" s="1863"/>
      <c r="L2" s="1863"/>
      <c r="M2" s="1863"/>
      <c r="N2" s="1863"/>
      <c r="O2" s="1863"/>
      <c r="P2" s="1863"/>
      <c r="Q2" s="1863"/>
      <c r="R2" s="1863"/>
      <c r="S2" s="1863"/>
      <c r="T2" s="1863"/>
      <c r="U2" s="1863"/>
      <c r="V2" s="1863"/>
      <c r="W2" s="1863"/>
      <c r="X2" s="1863"/>
      <c r="Y2" s="1863"/>
      <c r="Z2" s="1863"/>
      <c r="AA2" s="1863"/>
      <c r="AB2" s="1863"/>
      <c r="AC2" s="1863"/>
      <c r="AD2" s="1863"/>
      <c r="AE2" s="1863"/>
      <c r="AF2" s="1863"/>
      <c r="AG2" s="1863"/>
      <c r="AH2" s="1863"/>
      <c r="AI2" s="1863"/>
      <c r="AJ2" s="1863"/>
    </row>
    <row r="3" spans="1:76" s="210" customFormat="1" ht="36" customHeight="1">
      <c r="A3" s="293"/>
      <c r="B3" s="1864" t="s">
        <v>547</v>
      </c>
      <c r="C3" s="1864"/>
      <c r="D3" s="1880" t="str">
        <f>IF(AND(OR(COUNTIF(基本情報入力シート!L50:Z55,"児童発達支援センター")&gt;0,COUNTIF(基本情報入力シート!L50:Z55,"*児童発達支援（重心*")&gt;0),COUNTIF(基本情報入力シート!L50:Z55,"*放課後等デイサービス*")&gt;0),"児童発達支援・放課後等デイサービスの多機能",IF(OR(COUNTIF(基本情報入力シート!L50:Z55,"児童発達支援センター")&gt;0,COUNTIF(基本情報入力シート!L50:Z55,"*児童発達支援（重心*")&gt;0),"児童発達支援",IF(COUNTIF(基本情報入力シート!L50:Z55,"*放課後等デイサービス*")&gt;0,"放課後等デイサービス","該当する事業はありません")))</f>
        <v>該当する事業はありません</v>
      </c>
      <c r="E3" s="1881"/>
      <c r="F3" s="1881"/>
      <c r="G3" s="1881"/>
      <c r="H3" s="1881"/>
      <c r="I3" s="1881"/>
      <c r="J3" s="1881"/>
      <c r="K3" s="1881"/>
      <c r="L3" s="1881"/>
      <c r="M3" s="1881"/>
      <c r="N3" s="1881"/>
      <c r="O3" s="1881"/>
      <c r="P3" s="1881"/>
      <c r="Q3" s="1881"/>
      <c r="R3" s="1881"/>
      <c r="S3" s="1881"/>
      <c r="T3" s="1881"/>
      <c r="U3" s="1881"/>
      <c r="V3" s="1881"/>
      <c r="W3" s="1881"/>
      <c r="X3" s="1881"/>
      <c r="Y3" s="1881"/>
      <c r="Z3" s="1881"/>
      <c r="AA3" s="1881"/>
      <c r="AB3" s="1881"/>
      <c r="AC3" s="1881"/>
      <c r="AD3" s="1881"/>
      <c r="AE3" s="1881"/>
      <c r="AF3" s="1881"/>
      <c r="AG3" s="1881"/>
      <c r="AH3" s="1881"/>
      <c r="AI3" s="1882"/>
      <c r="AJ3" s="293"/>
    </row>
    <row r="4" spans="1:76" s="210" customFormat="1" ht="19.5" customHeight="1">
      <c r="A4" s="293"/>
      <c r="B4" s="293"/>
      <c r="C4" s="293"/>
      <c r="D4" s="293"/>
      <c r="E4" s="293"/>
      <c r="F4" s="293"/>
      <c r="G4" s="293"/>
      <c r="H4" s="293"/>
      <c r="I4" s="293"/>
      <c r="J4" s="293"/>
      <c r="K4" s="293"/>
    </row>
    <row r="5" spans="1:76" s="210" customFormat="1" ht="18" customHeight="1">
      <c r="A5" s="1865"/>
      <c r="B5" s="1866"/>
      <c r="C5" s="1867"/>
      <c r="D5" s="1874">
        <f>MONTH(基本情報入力シート!L13)</f>
        <v>1</v>
      </c>
      <c r="E5" s="1875"/>
      <c r="F5" s="1875"/>
      <c r="G5" s="1875"/>
      <c r="H5" s="1875"/>
      <c r="I5" s="1875"/>
      <c r="J5" s="1875"/>
      <c r="K5" s="1875"/>
      <c r="L5" s="1875"/>
      <c r="M5" s="1875"/>
      <c r="N5" s="1875"/>
      <c r="O5" s="1875"/>
      <c r="P5" s="1875"/>
      <c r="Q5" s="1875"/>
      <c r="R5" s="1875"/>
      <c r="S5" s="1875"/>
      <c r="T5" s="1875"/>
      <c r="U5" s="1875"/>
      <c r="V5" s="1875"/>
      <c r="W5" s="1875"/>
      <c r="X5" s="1875"/>
      <c r="Y5" s="1875"/>
      <c r="Z5" s="1875"/>
      <c r="AA5" s="1875"/>
      <c r="AB5" s="1875"/>
      <c r="AC5" s="1875"/>
      <c r="AD5" s="1875"/>
      <c r="AE5" s="1875"/>
      <c r="AF5" s="1875"/>
      <c r="AG5" s="1875"/>
      <c r="AH5" s="1875"/>
      <c r="AI5" s="1876"/>
      <c r="AJ5" s="1877" t="s">
        <v>627</v>
      </c>
      <c r="AQ5" s="721">
        <f>基本情報入力シート!L13</f>
        <v>0</v>
      </c>
      <c r="AR5" s="721"/>
    </row>
    <row r="6" spans="1:76" s="210" customFormat="1" ht="18" customHeight="1">
      <c r="A6" s="1868"/>
      <c r="B6" s="1869"/>
      <c r="C6" s="1870"/>
      <c r="D6" s="515" t="s">
        <v>792</v>
      </c>
      <c r="E6" s="516" t="str">
        <f>AT7</f>
        <v>0</v>
      </c>
      <c r="F6" s="516" t="str">
        <f t="shared" ref="F6:AF7" si="0">AU7</f>
        <v>1</v>
      </c>
      <c r="G6" s="516" t="str">
        <f t="shared" si="0"/>
        <v>2</v>
      </c>
      <c r="H6" s="516" t="str">
        <f t="shared" si="0"/>
        <v>3</v>
      </c>
      <c r="I6" s="516" t="str">
        <f t="shared" si="0"/>
        <v>4</v>
      </c>
      <c r="J6" s="516" t="str">
        <f t="shared" si="0"/>
        <v>5</v>
      </c>
      <c r="K6" s="516" t="str">
        <f t="shared" si="0"/>
        <v>6</v>
      </c>
      <c r="L6" s="516" t="str">
        <f t="shared" si="0"/>
        <v>7</v>
      </c>
      <c r="M6" s="516" t="str">
        <f t="shared" si="0"/>
        <v>8</v>
      </c>
      <c r="N6" s="516" t="str">
        <f t="shared" si="0"/>
        <v>9</v>
      </c>
      <c r="O6" s="516" t="str">
        <f t="shared" si="0"/>
        <v>10</v>
      </c>
      <c r="P6" s="516" t="str">
        <f t="shared" si="0"/>
        <v>11</v>
      </c>
      <c r="Q6" s="516" t="str">
        <f t="shared" si="0"/>
        <v>12</v>
      </c>
      <c r="R6" s="516" t="str">
        <f t="shared" si="0"/>
        <v>13</v>
      </c>
      <c r="S6" s="516" t="str">
        <f t="shared" si="0"/>
        <v>14</v>
      </c>
      <c r="T6" s="516" t="str">
        <f t="shared" si="0"/>
        <v>15</v>
      </c>
      <c r="U6" s="516" t="str">
        <f t="shared" si="0"/>
        <v>16</v>
      </c>
      <c r="V6" s="516" t="str">
        <f t="shared" si="0"/>
        <v>17</v>
      </c>
      <c r="W6" s="516" t="str">
        <f t="shared" si="0"/>
        <v>18</v>
      </c>
      <c r="X6" s="516" t="str">
        <f t="shared" si="0"/>
        <v>19</v>
      </c>
      <c r="Y6" s="516" t="str">
        <f t="shared" si="0"/>
        <v>20</v>
      </c>
      <c r="Z6" s="516" t="str">
        <f t="shared" si="0"/>
        <v>21</v>
      </c>
      <c r="AA6" s="516" t="str">
        <f t="shared" si="0"/>
        <v>22</v>
      </c>
      <c r="AB6" s="516" t="str">
        <f t="shared" si="0"/>
        <v>23</v>
      </c>
      <c r="AC6" s="516" t="str">
        <f t="shared" si="0"/>
        <v>24</v>
      </c>
      <c r="AD6" s="516" t="str">
        <f t="shared" si="0"/>
        <v>25</v>
      </c>
      <c r="AE6" s="516" t="str">
        <f t="shared" si="0"/>
        <v>26</v>
      </c>
      <c r="AF6" s="516" t="str">
        <f t="shared" si="0"/>
        <v>27</v>
      </c>
      <c r="AG6" s="516" t="str">
        <f>IF(OR(BV$7="1",BV$7="2",BV$7="3"),"",BV7)</f>
        <v>28</v>
      </c>
      <c r="AH6" s="516" t="str">
        <f t="shared" ref="AH6:AI7" si="1">IF(OR(BW$7="1",BW$7="2",BW$7="3"),"",BW7)</f>
        <v>29</v>
      </c>
      <c r="AI6" s="516" t="str">
        <f t="shared" si="1"/>
        <v>30</v>
      </c>
      <c r="AJ6" s="1878"/>
      <c r="AO6" s="210" t="s">
        <v>793</v>
      </c>
      <c r="AQ6" s="722">
        <f>DATE(YEAR(AQ5),MONTH(AQ5),DAY(AQ5))</f>
        <v>0</v>
      </c>
    </row>
    <row r="7" spans="1:76" s="210" customFormat="1" ht="18" customHeight="1">
      <c r="A7" s="1871"/>
      <c r="B7" s="1872"/>
      <c r="C7" s="1873"/>
      <c r="D7" s="515" t="s">
        <v>794</v>
      </c>
      <c r="E7" s="514" t="str">
        <f>AT8</f>
        <v>土</v>
      </c>
      <c r="F7" s="514" t="str">
        <f t="shared" si="0"/>
        <v>日</v>
      </c>
      <c r="G7" s="514" t="str">
        <f t="shared" si="0"/>
        <v>月</v>
      </c>
      <c r="H7" s="514" t="str">
        <f t="shared" si="0"/>
        <v>火</v>
      </c>
      <c r="I7" s="514" t="str">
        <f t="shared" si="0"/>
        <v>水</v>
      </c>
      <c r="J7" s="514" t="str">
        <f t="shared" si="0"/>
        <v>木</v>
      </c>
      <c r="K7" s="514" t="str">
        <f t="shared" si="0"/>
        <v>金</v>
      </c>
      <c r="L7" s="514" t="str">
        <f t="shared" si="0"/>
        <v>土</v>
      </c>
      <c r="M7" s="514" t="str">
        <f t="shared" si="0"/>
        <v>日</v>
      </c>
      <c r="N7" s="514" t="str">
        <f t="shared" si="0"/>
        <v>月</v>
      </c>
      <c r="O7" s="514" t="str">
        <f t="shared" si="0"/>
        <v>火</v>
      </c>
      <c r="P7" s="514" t="str">
        <f t="shared" si="0"/>
        <v>水</v>
      </c>
      <c r="Q7" s="514" t="str">
        <f t="shared" si="0"/>
        <v>木</v>
      </c>
      <c r="R7" s="514" t="str">
        <f t="shared" si="0"/>
        <v>金</v>
      </c>
      <c r="S7" s="514" t="str">
        <f t="shared" si="0"/>
        <v>土</v>
      </c>
      <c r="T7" s="514" t="str">
        <f t="shared" si="0"/>
        <v>日</v>
      </c>
      <c r="U7" s="514" t="str">
        <f t="shared" si="0"/>
        <v>月</v>
      </c>
      <c r="V7" s="514" t="str">
        <f t="shared" si="0"/>
        <v>火</v>
      </c>
      <c r="W7" s="514" t="str">
        <f t="shared" si="0"/>
        <v>水</v>
      </c>
      <c r="X7" s="514" t="str">
        <f t="shared" si="0"/>
        <v>木</v>
      </c>
      <c r="Y7" s="514" t="str">
        <f t="shared" si="0"/>
        <v>金</v>
      </c>
      <c r="Z7" s="514" t="str">
        <f t="shared" si="0"/>
        <v>土</v>
      </c>
      <c r="AA7" s="514" t="str">
        <f t="shared" si="0"/>
        <v>日</v>
      </c>
      <c r="AB7" s="514" t="str">
        <f t="shared" si="0"/>
        <v>月</v>
      </c>
      <c r="AC7" s="514" t="str">
        <f t="shared" si="0"/>
        <v>火</v>
      </c>
      <c r="AD7" s="514" t="str">
        <f t="shared" si="0"/>
        <v>水</v>
      </c>
      <c r="AE7" s="514" t="str">
        <f t="shared" si="0"/>
        <v>木</v>
      </c>
      <c r="AF7" s="514" t="str">
        <f t="shared" si="0"/>
        <v>金</v>
      </c>
      <c r="AG7" s="516" t="str">
        <f>IF(OR(BV$7="1",BV$7="2",BV$7="3"),"",BV8)</f>
        <v>土</v>
      </c>
      <c r="AH7" s="516" t="str">
        <f t="shared" si="1"/>
        <v>日</v>
      </c>
      <c r="AI7" s="516" t="str">
        <f t="shared" si="1"/>
        <v>月</v>
      </c>
      <c r="AJ7" s="1879"/>
      <c r="AO7" s="210" t="s">
        <v>795</v>
      </c>
      <c r="AQ7" s="722">
        <f>$AQ$6+ROW(AQ6)-ROW($AQ$6)</f>
        <v>0</v>
      </c>
      <c r="AR7" s="210" t="str">
        <f>TEXT(AQ7,"d")</f>
        <v>0</v>
      </c>
      <c r="AS7" s="210" t="str">
        <f t="shared" ref="AS7:AS37" si="2">TEXT(AQ7,"aaa")</f>
        <v>土</v>
      </c>
      <c r="AT7" s="210" t="str" cm="1">
        <f t="array" ref="AT7:BX8">TRANSPOSE(AR7:AS37)</f>
        <v>0</v>
      </c>
      <c r="AU7" s="210" t="str">
        <v>1</v>
      </c>
      <c r="AV7" s="210" t="str">
        <v>2</v>
      </c>
      <c r="AW7" s="210" t="str">
        <v>3</v>
      </c>
      <c r="AX7" s="210" t="str">
        <v>4</v>
      </c>
      <c r="AY7" s="210" t="str">
        <v>5</v>
      </c>
      <c r="AZ7" s="210" t="str">
        <v>6</v>
      </c>
      <c r="BA7" s="210" t="str">
        <v>7</v>
      </c>
      <c r="BB7" s="210" t="str">
        <v>8</v>
      </c>
      <c r="BC7" s="210" t="str">
        <v>9</v>
      </c>
      <c r="BD7" s="210" t="str">
        <v>10</v>
      </c>
      <c r="BE7" s="210" t="str">
        <v>11</v>
      </c>
      <c r="BF7" s="210" t="str">
        <v>12</v>
      </c>
      <c r="BG7" s="210" t="str">
        <v>13</v>
      </c>
      <c r="BH7" s="210" t="str">
        <v>14</v>
      </c>
      <c r="BI7" s="210" t="str">
        <v>15</v>
      </c>
      <c r="BJ7" s="210" t="str">
        <v>16</v>
      </c>
      <c r="BK7" s="210" t="str">
        <v>17</v>
      </c>
      <c r="BL7" s="210" t="str">
        <v>18</v>
      </c>
      <c r="BM7" s="210" t="str">
        <v>19</v>
      </c>
      <c r="BN7" s="210" t="str">
        <v>20</v>
      </c>
      <c r="BO7" s="210" t="str">
        <v>21</v>
      </c>
      <c r="BP7" s="210" t="str">
        <v>22</v>
      </c>
      <c r="BQ7" s="210" t="str">
        <v>23</v>
      </c>
      <c r="BR7" s="210" t="str">
        <v>24</v>
      </c>
      <c r="BS7" s="210" t="str">
        <v>25</v>
      </c>
      <c r="BT7" s="210" t="str">
        <v>26</v>
      </c>
      <c r="BU7" s="210" t="str">
        <v>27</v>
      </c>
      <c r="BV7" s="210" t="str">
        <v>28</v>
      </c>
      <c r="BW7" s="210" t="str">
        <v>29</v>
      </c>
      <c r="BX7" s="210" t="str">
        <v>30</v>
      </c>
    </row>
    <row r="8" spans="1:76" s="210" customFormat="1" ht="28.5" customHeight="1">
      <c r="A8" s="1883" t="s">
        <v>796</v>
      </c>
      <c r="B8" s="1884"/>
      <c r="C8" s="1889" t="s">
        <v>797</v>
      </c>
      <c r="D8" s="1890"/>
      <c r="E8" s="518"/>
      <c r="F8" s="518"/>
      <c r="G8" s="518"/>
      <c r="H8" s="518"/>
      <c r="I8" s="518"/>
      <c r="J8" s="518"/>
      <c r="K8" s="518"/>
      <c r="L8" s="518"/>
      <c r="M8" s="518"/>
      <c r="N8" s="518"/>
      <c r="O8" s="518"/>
      <c r="P8" s="518"/>
      <c r="Q8" s="518"/>
      <c r="R8" s="518"/>
      <c r="S8" s="518"/>
      <c r="T8" s="518"/>
      <c r="U8" s="518"/>
      <c r="V8" s="518"/>
      <c r="W8" s="518"/>
      <c r="X8" s="518"/>
      <c r="Y8" s="518"/>
      <c r="Z8" s="518"/>
      <c r="AA8" s="518"/>
      <c r="AB8" s="518"/>
      <c r="AC8" s="518"/>
      <c r="AD8" s="518"/>
      <c r="AE8" s="518"/>
      <c r="AF8" s="518"/>
      <c r="AG8" s="518"/>
      <c r="AH8" s="518"/>
      <c r="AI8" s="518"/>
      <c r="AJ8" s="519"/>
      <c r="AO8" s="210" t="s">
        <v>798</v>
      </c>
      <c r="AQ8" s="722">
        <f t="shared" ref="AQ8:AQ37" si="3">$AQ$6+ROW(AQ7)-ROW($AQ$6)</f>
        <v>1</v>
      </c>
      <c r="AR8" s="210" t="str">
        <f t="shared" ref="AR8:AR37" si="4">TEXT(AQ8,"d")</f>
        <v>1</v>
      </c>
      <c r="AS8" s="210" t="str">
        <f t="shared" si="2"/>
        <v>日</v>
      </c>
      <c r="AT8" s="210" t="str">
        <v>土</v>
      </c>
      <c r="AU8" s="210" t="str">
        <v>日</v>
      </c>
      <c r="AV8" s="210" t="str">
        <v>月</v>
      </c>
      <c r="AW8" s="210" t="str">
        <v>火</v>
      </c>
      <c r="AX8" s="210" t="str">
        <v>水</v>
      </c>
      <c r="AY8" s="210" t="str">
        <v>木</v>
      </c>
      <c r="AZ8" s="210" t="str">
        <v>金</v>
      </c>
      <c r="BA8" s="210" t="str">
        <v>土</v>
      </c>
      <c r="BB8" s="210" t="str">
        <v>日</v>
      </c>
      <c r="BC8" s="210" t="str">
        <v>月</v>
      </c>
      <c r="BD8" s="210" t="str">
        <v>火</v>
      </c>
      <c r="BE8" s="210" t="str">
        <v>水</v>
      </c>
      <c r="BF8" s="210" t="str">
        <v>木</v>
      </c>
      <c r="BG8" s="210" t="str">
        <v>金</v>
      </c>
      <c r="BH8" s="210" t="str">
        <v>土</v>
      </c>
      <c r="BI8" s="210" t="str">
        <v>日</v>
      </c>
      <c r="BJ8" s="210" t="str">
        <v>月</v>
      </c>
      <c r="BK8" s="210" t="str">
        <v>火</v>
      </c>
      <c r="BL8" s="210" t="str">
        <v>水</v>
      </c>
      <c r="BM8" s="210" t="str">
        <v>木</v>
      </c>
      <c r="BN8" s="210" t="str">
        <v>金</v>
      </c>
      <c r="BO8" s="210" t="str">
        <v>土</v>
      </c>
      <c r="BP8" s="210" t="str">
        <v>日</v>
      </c>
      <c r="BQ8" s="210" t="str">
        <v>月</v>
      </c>
      <c r="BR8" s="210" t="str">
        <v>火</v>
      </c>
      <c r="BS8" s="210" t="str">
        <v>水</v>
      </c>
      <c r="BT8" s="210" t="str">
        <v>木</v>
      </c>
      <c r="BU8" s="210" t="str">
        <v>金</v>
      </c>
      <c r="BV8" s="210" t="str">
        <v>土</v>
      </c>
      <c r="BW8" s="210" t="str">
        <v>日</v>
      </c>
      <c r="BX8" s="210" t="str">
        <v>月</v>
      </c>
    </row>
    <row r="9" spans="1:76" s="210" customFormat="1" ht="28.5" customHeight="1">
      <c r="A9" s="1885"/>
      <c r="B9" s="1886"/>
      <c r="C9" s="1891" t="s">
        <v>799</v>
      </c>
      <c r="D9" s="1892"/>
      <c r="E9" s="520"/>
      <c r="F9" s="520"/>
      <c r="G9" s="520"/>
      <c r="H9" s="520"/>
      <c r="I9" s="520"/>
      <c r="J9" s="520"/>
      <c r="K9" s="520"/>
      <c r="L9" s="520"/>
      <c r="M9" s="520"/>
      <c r="N9" s="520"/>
      <c r="O9" s="520"/>
      <c r="P9" s="520"/>
      <c r="Q9" s="520"/>
      <c r="R9" s="520"/>
      <c r="S9" s="520"/>
      <c r="T9" s="520"/>
      <c r="U9" s="520"/>
      <c r="V9" s="520"/>
      <c r="W9" s="520"/>
      <c r="X9" s="520"/>
      <c r="Y9" s="520"/>
      <c r="Z9" s="520"/>
      <c r="AA9" s="520"/>
      <c r="AB9" s="520"/>
      <c r="AC9" s="520"/>
      <c r="AD9" s="520"/>
      <c r="AE9" s="520"/>
      <c r="AF9" s="520"/>
      <c r="AG9" s="520"/>
      <c r="AH9" s="520"/>
      <c r="AI9" s="520"/>
      <c r="AJ9" s="521"/>
      <c r="AO9" s="210" t="s">
        <v>800</v>
      </c>
      <c r="AQ9" s="722">
        <f t="shared" si="3"/>
        <v>2</v>
      </c>
      <c r="AR9" s="210" t="str">
        <f t="shared" si="4"/>
        <v>2</v>
      </c>
      <c r="AS9" s="210" t="str">
        <f t="shared" si="2"/>
        <v>月</v>
      </c>
    </row>
    <row r="10" spans="1:76" s="210" customFormat="1" ht="28.5" customHeight="1">
      <c r="A10" s="1885"/>
      <c r="B10" s="1886"/>
      <c r="C10" s="1891" t="s">
        <v>801</v>
      </c>
      <c r="D10" s="1892"/>
      <c r="E10" s="522"/>
      <c r="F10" s="522"/>
      <c r="G10" s="522"/>
      <c r="H10" s="522"/>
      <c r="I10" s="522"/>
      <c r="J10" s="522"/>
      <c r="K10" s="522"/>
      <c r="L10" s="522"/>
      <c r="M10" s="522"/>
      <c r="N10" s="522"/>
      <c r="O10" s="522"/>
      <c r="P10" s="522"/>
      <c r="Q10" s="522"/>
      <c r="R10" s="522"/>
      <c r="S10" s="522"/>
      <c r="T10" s="522"/>
      <c r="U10" s="522"/>
      <c r="V10" s="522"/>
      <c r="W10" s="522"/>
      <c r="X10" s="522"/>
      <c r="Y10" s="522"/>
      <c r="Z10" s="522"/>
      <c r="AA10" s="522"/>
      <c r="AB10" s="522"/>
      <c r="AC10" s="522"/>
      <c r="AD10" s="522"/>
      <c r="AE10" s="522"/>
      <c r="AF10" s="522"/>
      <c r="AG10" s="522"/>
      <c r="AH10" s="522"/>
      <c r="AI10" s="522"/>
      <c r="AJ10" s="523"/>
      <c r="AO10" s="210" t="s">
        <v>802</v>
      </c>
      <c r="AQ10" s="722">
        <f t="shared" si="3"/>
        <v>3</v>
      </c>
      <c r="AR10" s="210" t="str">
        <f t="shared" si="4"/>
        <v>3</v>
      </c>
      <c r="AS10" s="210" t="str">
        <f t="shared" si="2"/>
        <v>火</v>
      </c>
    </row>
    <row r="11" spans="1:76" s="210" customFormat="1" ht="28.5" customHeight="1">
      <c r="A11" s="1887"/>
      <c r="B11" s="1888"/>
      <c r="C11" s="1893" t="s">
        <v>627</v>
      </c>
      <c r="D11" s="1894"/>
      <c r="E11" s="524" t="str">
        <f>IF(COUNTIF(E8:E10,"&gt;0"),SUM(E8:E10),"")</f>
        <v/>
      </c>
      <c r="F11" s="524" t="str">
        <f t="shared" ref="F11:AI11" si="5">IF(COUNTIF(F8:F10,"&gt;0"),SUM(F8:F10),"")</f>
        <v/>
      </c>
      <c r="G11" s="524" t="str">
        <f t="shared" si="5"/>
        <v/>
      </c>
      <c r="H11" s="524" t="str">
        <f t="shared" si="5"/>
        <v/>
      </c>
      <c r="I11" s="524" t="str">
        <f t="shared" si="5"/>
        <v/>
      </c>
      <c r="J11" s="524" t="str">
        <f t="shared" si="5"/>
        <v/>
      </c>
      <c r="K11" s="524" t="str">
        <f t="shared" si="5"/>
        <v/>
      </c>
      <c r="L11" s="524" t="str">
        <f t="shared" si="5"/>
        <v/>
      </c>
      <c r="M11" s="524" t="str">
        <f t="shared" si="5"/>
        <v/>
      </c>
      <c r="N11" s="524" t="str">
        <f t="shared" si="5"/>
        <v/>
      </c>
      <c r="O11" s="524" t="str">
        <f t="shared" si="5"/>
        <v/>
      </c>
      <c r="P11" s="524" t="str">
        <f t="shared" si="5"/>
        <v/>
      </c>
      <c r="Q11" s="524" t="str">
        <f t="shared" si="5"/>
        <v/>
      </c>
      <c r="R11" s="524" t="str">
        <f t="shared" si="5"/>
        <v/>
      </c>
      <c r="S11" s="524" t="str">
        <f t="shared" si="5"/>
        <v/>
      </c>
      <c r="T11" s="524" t="str">
        <f t="shared" si="5"/>
        <v/>
      </c>
      <c r="U11" s="524" t="str">
        <f t="shared" si="5"/>
        <v/>
      </c>
      <c r="V11" s="524" t="str">
        <f t="shared" si="5"/>
        <v/>
      </c>
      <c r="W11" s="524" t="str">
        <f t="shared" si="5"/>
        <v/>
      </c>
      <c r="X11" s="524" t="str">
        <f t="shared" si="5"/>
        <v/>
      </c>
      <c r="Y11" s="524" t="str">
        <f t="shared" si="5"/>
        <v/>
      </c>
      <c r="Z11" s="524" t="str">
        <f t="shared" si="5"/>
        <v/>
      </c>
      <c r="AA11" s="524" t="str">
        <f t="shared" si="5"/>
        <v/>
      </c>
      <c r="AB11" s="524" t="str">
        <f t="shared" si="5"/>
        <v/>
      </c>
      <c r="AC11" s="524" t="str">
        <f t="shared" si="5"/>
        <v/>
      </c>
      <c r="AD11" s="524" t="str">
        <f t="shared" si="5"/>
        <v/>
      </c>
      <c r="AE11" s="524" t="str">
        <f t="shared" si="5"/>
        <v/>
      </c>
      <c r="AF11" s="524" t="str">
        <f t="shared" si="5"/>
        <v/>
      </c>
      <c r="AG11" s="524" t="str">
        <f t="shared" si="5"/>
        <v/>
      </c>
      <c r="AH11" s="524" t="str">
        <f t="shared" si="5"/>
        <v/>
      </c>
      <c r="AI11" s="524" t="str">
        <f t="shared" si="5"/>
        <v/>
      </c>
      <c r="AJ11" s="525" t="str">
        <f>IF(COUNTIF(E11:AI11,"&gt;0"),SUM(E11:AI11),"")</f>
        <v/>
      </c>
      <c r="AO11" s="210" t="s">
        <v>803</v>
      </c>
      <c r="AQ11" s="722">
        <f t="shared" si="3"/>
        <v>4</v>
      </c>
      <c r="AR11" s="210" t="str">
        <f t="shared" si="4"/>
        <v>4</v>
      </c>
      <c r="AS11" s="210" t="str">
        <f t="shared" si="2"/>
        <v>水</v>
      </c>
    </row>
    <row r="12" spans="1:76" s="210" customFormat="1" ht="28.5" customHeight="1">
      <c r="A12" s="1883" t="s">
        <v>804</v>
      </c>
      <c r="B12" s="1884"/>
      <c r="C12" s="1889" t="s">
        <v>797</v>
      </c>
      <c r="D12" s="1890"/>
      <c r="E12" s="514" t="str">
        <f>IF(COUNTIF(E8,"&gt;0"),E8*1,"")</f>
        <v/>
      </c>
      <c r="F12" s="514" t="str">
        <f t="shared" ref="F12:AI12" si="6">IF(COUNTIF(F8,"&gt;0"),F8*1,"")</f>
        <v/>
      </c>
      <c r="G12" s="514" t="str">
        <f t="shared" si="6"/>
        <v/>
      </c>
      <c r="H12" s="514" t="str">
        <f t="shared" si="6"/>
        <v/>
      </c>
      <c r="I12" s="514" t="str">
        <f t="shared" si="6"/>
        <v/>
      </c>
      <c r="J12" s="514" t="str">
        <f t="shared" si="6"/>
        <v/>
      </c>
      <c r="K12" s="514" t="str">
        <f t="shared" si="6"/>
        <v/>
      </c>
      <c r="L12" s="514" t="str">
        <f t="shared" si="6"/>
        <v/>
      </c>
      <c r="M12" s="514" t="str">
        <f t="shared" si="6"/>
        <v/>
      </c>
      <c r="N12" s="514" t="str">
        <f t="shared" si="6"/>
        <v/>
      </c>
      <c r="O12" s="514" t="str">
        <f t="shared" si="6"/>
        <v/>
      </c>
      <c r="P12" s="514" t="str">
        <f t="shared" si="6"/>
        <v/>
      </c>
      <c r="Q12" s="514" t="str">
        <f t="shared" si="6"/>
        <v/>
      </c>
      <c r="R12" s="514" t="str">
        <f t="shared" si="6"/>
        <v/>
      </c>
      <c r="S12" s="514" t="str">
        <f t="shared" si="6"/>
        <v/>
      </c>
      <c r="T12" s="514" t="str">
        <f t="shared" si="6"/>
        <v/>
      </c>
      <c r="U12" s="514" t="str">
        <f t="shared" si="6"/>
        <v/>
      </c>
      <c r="V12" s="514" t="str">
        <f t="shared" si="6"/>
        <v/>
      </c>
      <c r="W12" s="514" t="str">
        <f t="shared" si="6"/>
        <v/>
      </c>
      <c r="X12" s="514" t="str">
        <f t="shared" si="6"/>
        <v/>
      </c>
      <c r="Y12" s="514" t="str">
        <f t="shared" si="6"/>
        <v/>
      </c>
      <c r="Z12" s="514" t="str">
        <f t="shared" si="6"/>
        <v/>
      </c>
      <c r="AA12" s="514" t="str">
        <f t="shared" si="6"/>
        <v/>
      </c>
      <c r="AB12" s="514" t="str">
        <f t="shared" si="6"/>
        <v/>
      </c>
      <c r="AC12" s="514" t="str">
        <f t="shared" si="6"/>
        <v/>
      </c>
      <c r="AD12" s="514" t="str">
        <f t="shared" si="6"/>
        <v/>
      </c>
      <c r="AE12" s="514" t="str">
        <f t="shared" si="6"/>
        <v/>
      </c>
      <c r="AF12" s="514" t="str">
        <f t="shared" si="6"/>
        <v/>
      </c>
      <c r="AG12" s="514" t="str">
        <f t="shared" si="6"/>
        <v/>
      </c>
      <c r="AH12" s="514" t="str">
        <f t="shared" si="6"/>
        <v/>
      </c>
      <c r="AI12" s="514" t="str">
        <f t="shared" si="6"/>
        <v/>
      </c>
      <c r="AJ12" s="519"/>
      <c r="AO12" s="210" t="s">
        <v>805</v>
      </c>
      <c r="AQ12" s="722">
        <f t="shared" si="3"/>
        <v>5</v>
      </c>
      <c r="AR12" s="210" t="str">
        <f t="shared" si="4"/>
        <v>5</v>
      </c>
      <c r="AS12" s="210" t="str">
        <f t="shared" si="2"/>
        <v>木</v>
      </c>
    </row>
    <row r="13" spans="1:76" s="210" customFormat="1" ht="28.5" customHeight="1">
      <c r="A13" s="1885"/>
      <c r="B13" s="1886"/>
      <c r="C13" s="1891" t="s">
        <v>799</v>
      </c>
      <c r="D13" s="1892"/>
      <c r="E13" s="517" t="str">
        <f>IF(COUNTIF(E9,"&gt;0"),E9*0.5,"")</f>
        <v/>
      </c>
      <c r="F13" s="517" t="str">
        <f t="shared" ref="F13:AI13" si="7">IF(COUNTIF(F9,"&gt;0"),F9*0.5,"")</f>
        <v/>
      </c>
      <c r="G13" s="517" t="str">
        <f t="shared" si="7"/>
        <v/>
      </c>
      <c r="H13" s="517" t="str">
        <f t="shared" si="7"/>
        <v/>
      </c>
      <c r="I13" s="517" t="str">
        <f t="shared" si="7"/>
        <v/>
      </c>
      <c r="J13" s="517" t="str">
        <f t="shared" si="7"/>
        <v/>
      </c>
      <c r="K13" s="517" t="str">
        <f t="shared" si="7"/>
        <v/>
      </c>
      <c r="L13" s="517" t="str">
        <f t="shared" si="7"/>
        <v/>
      </c>
      <c r="M13" s="517" t="str">
        <f t="shared" si="7"/>
        <v/>
      </c>
      <c r="N13" s="517" t="str">
        <f t="shared" si="7"/>
        <v/>
      </c>
      <c r="O13" s="517" t="str">
        <f t="shared" si="7"/>
        <v/>
      </c>
      <c r="P13" s="517" t="str">
        <f t="shared" si="7"/>
        <v/>
      </c>
      <c r="Q13" s="517" t="str">
        <f t="shared" si="7"/>
        <v/>
      </c>
      <c r="R13" s="517" t="str">
        <f t="shared" si="7"/>
        <v/>
      </c>
      <c r="S13" s="517" t="str">
        <f t="shared" si="7"/>
        <v/>
      </c>
      <c r="T13" s="517" t="str">
        <f t="shared" si="7"/>
        <v/>
      </c>
      <c r="U13" s="517" t="str">
        <f t="shared" si="7"/>
        <v/>
      </c>
      <c r="V13" s="517" t="str">
        <f t="shared" si="7"/>
        <v/>
      </c>
      <c r="W13" s="517" t="str">
        <f t="shared" si="7"/>
        <v/>
      </c>
      <c r="X13" s="517" t="str">
        <f t="shared" si="7"/>
        <v/>
      </c>
      <c r="Y13" s="517" t="str">
        <f t="shared" si="7"/>
        <v/>
      </c>
      <c r="Z13" s="517" t="str">
        <f t="shared" si="7"/>
        <v/>
      </c>
      <c r="AA13" s="517" t="str">
        <f t="shared" si="7"/>
        <v/>
      </c>
      <c r="AB13" s="517" t="str">
        <f t="shared" si="7"/>
        <v/>
      </c>
      <c r="AC13" s="517" t="str">
        <f t="shared" si="7"/>
        <v/>
      </c>
      <c r="AD13" s="517" t="str">
        <f t="shared" si="7"/>
        <v/>
      </c>
      <c r="AE13" s="517" t="str">
        <f t="shared" si="7"/>
        <v/>
      </c>
      <c r="AF13" s="517" t="str">
        <f t="shared" si="7"/>
        <v/>
      </c>
      <c r="AG13" s="517" t="str">
        <f t="shared" si="7"/>
        <v/>
      </c>
      <c r="AH13" s="517" t="str">
        <f t="shared" si="7"/>
        <v/>
      </c>
      <c r="AI13" s="517" t="str">
        <f t="shared" si="7"/>
        <v/>
      </c>
      <c r="AJ13" s="521"/>
      <c r="AO13" s="210" t="s">
        <v>806</v>
      </c>
      <c r="AQ13" s="722">
        <f t="shared" si="3"/>
        <v>6</v>
      </c>
      <c r="AR13" s="210" t="str">
        <f t="shared" si="4"/>
        <v>6</v>
      </c>
      <c r="AS13" s="210" t="str">
        <f t="shared" si="2"/>
        <v>金</v>
      </c>
    </row>
    <row r="14" spans="1:76" s="210" customFormat="1" ht="28.5" customHeight="1">
      <c r="A14" s="1885"/>
      <c r="B14" s="1886"/>
      <c r="C14" s="1891" t="s">
        <v>801</v>
      </c>
      <c r="D14" s="1892"/>
      <c r="E14" s="526" t="str">
        <f>IF(COUNTIF(E10,"&gt;0"),E10*0.33,"")</f>
        <v/>
      </c>
      <c r="F14" s="526" t="str">
        <f t="shared" ref="F14:AI14" si="8">IF(COUNTIF(F10,"&gt;0"),F10*0.33,"")</f>
        <v/>
      </c>
      <c r="G14" s="526" t="str">
        <f t="shared" si="8"/>
        <v/>
      </c>
      <c r="H14" s="526" t="str">
        <f t="shared" si="8"/>
        <v/>
      </c>
      <c r="I14" s="526" t="str">
        <f t="shared" si="8"/>
        <v/>
      </c>
      <c r="J14" s="526" t="str">
        <f t="shared" si="8"/>
        <v/>
      </c>
      <c r="K14" s="526" t="str">
        <f t="shared" si="8"/>
        <v/>
      </c>
      <c r="L14" s="526" t="str">
        <f t="shared" si="8"/>
        <v/>
      </c>
      <c r="M14" s="526" t="str">
        <f t="shared" si="8"/>
        <v/>
      </c>
      <c r="N14" s="526" t="str">
        <f t="shared" si="8"/>
        <v/>
      </c>
      <c r="O14" s="526" t="str">
        <f t="shared" si="8"/>
        <v/>
      </c>
      <c r="P14" s="526" t="str">
        <f t="shared" si="8"/>
        <v/>
      </c>
      <c r="Q14" s="526" t="str">
        <f t="shared" si="8"/>
        <v/>
      </c>
      <c r="R14" s="526" t="str">
        <f t="shared" si="8"/>
        <v/>
      </c>
      <c r="S14" s="526" t="str">
        <f t="shared" si="8"/>
        <v/>
      </c>
      <c r="T14" s="526" t="str">
        <f t="shared" si="8"/>
        <v/>
      </c>
      <c r="U14" s="526" t="str">
        <f t="shared" si="8"/>
        <v/>
      </c>
      <c r="V14" s="526" t="str">
        <f t="shared" si="8"/>
        <v/>
      </c>
      <c r="W14" s="526" t="str">
        <f t="shared" si="8"/>
        <v/>
      </c>
      <c r="X14" s="526" t="str">
        <f t="shared" si="8"/>
        <v/>
      </c>
      <c r="Y14" s="526" t="str">
        <f t="shared" si="8"/>
        <v/>
      </c>
      <c r="Z14" s="526" t="str">
        <f t="shared" si="8"/>
        <v/>
      </c>
      <c r="AA14" s="526" t="str">
        <f t="shared" si="8"/>
        <v/>
      </c>
      <c r="AB14" s="526" t="str">
        <f t="shared" si="8"/>
        <v/>
      </c>
      <c r="AC14" s="526" t="str">
        <f t="shared" si="8"/>
        <v/>
      </c>
      <c r="AD14" s="526" t="str">
        <f t="shared" si="8"/>
        <v/>
      </c>
      <c r="AE14" s="526" t="str">
        <f t="shared" si="8"/>
        <v/>
      </c>
      <c r="AF14" s="526" t="str">
        <f t="shared" si="8"/>
        <v/>
      </c>
      <c r="AG14" s="526" t="str">
        <f t="shared" si="8"/>
        <v/>
      </c>
      <c r="AH14" s="526" t="str">
        <f t="shared" si="8"/>
        <v/>
      </c>
      <c r="AI14" s="526" t="str">
        <f t="shared" si="8"/>
        <v/>
      </c>
      <c r="AJ14" s="523"/>
      <c r="AO14" s="210" t="s">
        <v>807</v>
      </c>
      <c r="AQ14" s="722">
        <f t="shared" si="3"/>
        <v>7</v>
      </c>
      <c r="AR14" s="210" t="str">
        <f t="shared" si="4"/>
        <v>7</v>
      </c>
      <c r="AS14" s="210" t="str">
        <f t="shared" si="2"/>
        <v>土</v>
      </c>
    </row>
    <row r="15" spans="1:76" s="210" customFormat="1" ht="28.5" customHeight="1">
      <c r="A15" s="1887"/>
      <c r="B15" s="1888"/>
      <c r="C15" s="1893" t="s">
        <v>627</v>
      </c>
      <c r="D15" s="1894"/>
      <c r="E15" s="524" t="str">
        <f>IF(COUNTIF(E12:E14,"&gt;0"),SUM(E12:E14),"")</f>
        <v/>
      </c>
      <c r="F15" s="524" t="str">
        <f t="shared" ref="F15:AI15" si="9">IF(COUNTIF(F12:F14,"&gt;0"),SUM(F12:F14),"")</f>
        <v/>
      </c>
      <c r="G15" s="524" t="str">
        <f t="shared" si="9"/>
        <v/>
      </c>
      <c r="H15" s="524" t="str">
        <f t="shared" si="9"/>
        <v/>
      </c>
      <c r="I15" s="524" t="str">
        <f t="shared" si="9"/>
        <v/>
      </c>
      <c r="J15" s="524" t="str">
        <f t="shared" si="9"/>
        <v/>
      </c>
      <c r="K15" s="524" t="str">
        <f t="shared" si="9"/>
        <v/>
      </c>
      <c r="L15" s="524" t="str">
        <f t="shared" si="9"/>
        <v/>
      </c>
      <c r="M15" s="524" t="str">
        <f t="shared" si="9"/>
        <v/>
      </c>
      <c r="N15" s="524" t="str">
        <f t="shared" si="9"/>
        <v/>
      </c>
      <c r="O15" s="524" t="str">
        <f t="shared" si="9"/>
        <v/>
      </c>
      <c r="P15" s="524" t="str">
        <f t="shared" si="9"/>
        <v/>
      </c>
      <c r="Q15" s="524" t="str">
        <f t="shared" si="9"/>
        <v/>
      </c>
      <c r="R15" s="524" t="str">
        <f t="shared" si="9"/>
        <v/>
      </c>
      <c r="S15" s="524" t="str">
        <f t="shared" si="9"/>
        <v/>
      </c>
      <c r="T15" s="524" t="str">
        <f t="shared" si="9"/>
        <v/>
      </c>
      <c r="U15" s="524" t="str">
        <f t="shared" si="9"/>
        <v/>
      </c>
      <c r="V15" s="524" t="str">
        <f t="shared" si="9"/>
        <v/>
      </c>
      <c r="W15" s="524" t="str">
        <f t="shared" si="9"/>
        <v/>
      </c>
      <c r="X15" s="524" t="str">
        <f t="shared" si="9"/>
        <v/>
      </c>
      <c r="Y15" s="524" t="str">
        <f t="shared" si="9"/>
        <v/>
      </c>
      <c r="Z15" s="524" t="str">
        <f t="shared" si="9"/>
        <v/>
      </c>
      <c r="AA15" s="524" t="str">
        <f t="shared" si="9"/>
        <v/>
      </c>
      <c r="AB15" s="524" t="str">
        <f t="shared" si="9"/>
        <v/>
      </c>
      <c r="AC15" s="524" t="str">
        <f t="shared" si="9"/>
        <v/>
      </c>
      <c r="AD15" s="524" t="str">
        <f t="shared" si="9"/>
        <v/>
      </c>
      <c r="AE15" s="524" t="str">
        <f t="shared" si="9"/>
        <v/>
      </c>
      <c r="AF15" s="524" t="str">
        <f t="shared" si="9"/>
        <v/>
      </c>
      <c r="AG15" s="524" t="str">
        <f t="shared" si="9"/>
        <v/>
      </c>
      <c r="AH15" s="524" t="str">
        <f t="shared" si="9"/>
        <v/>
      </c>
      <c r="AI15" s="524" t="str">
        <f t="shared" si="9"/>
        <v/>
      </c>
      <c r="AJ15" s="527" t="str">
        <f>IF(COUNTIF(E15:AI15,"&gt;0"),SUM(E15:AI15),"")</f>
        <v/>
      </c>
      <c r="AO15" s="210" t="s">
        <v>808</v>
      </c>
      <c r="AQ15" s="722">
        <f t="shared" si="3"/>
        <v>8</v>
      </c>
      <c r="AR15" s="210" t="str">
        <f t="shared" si="4"/>
        <v>8</v>
      </c>
      <c r="AS15" s="210" t="str">
        <f t="shared" si="2"/>
        <v>日</v>
      </c>
    </row>
    <row r="16" spans="1:76" s="210" customFormat="1" ht="28.5" customHeight="1">
      <c r="A16" s="1895" t="s">
        <v>809</v>
      </c>
      <c r="B16" s="1896"/>
      <c r="C16" s="1896"/>
      <c r="D16" s="1897"/>
      <c r="E16" s="528"/>
      <c r="F16" s="528"/>
      <c r="G16" s="528"/>
      <c r="H16" s="528"/>
      <c r="I16" s="528"/>
      <c r="J16" s="528"/>
      <c r="K16" s="528"/>
      <c r="L16" s="528"/>
      <c r="M16" s="528"/>
      <c r="N16" s="528"/>
      <c r="O16" s="528"/>
      <c r="P16" s="528"/>
      <c r="Q16" s="528"/>
      <c r="R16" s="528"/>
      <c r="S16" s="528"/>
      <c r="T16" s="528"/>
      <c r="U16" s="528"/>
      <c r="V16" s="528"/>
      <c r="W16" s="528"/>
      <c r="X16" s="528"/>
      <c r="Y16" s="528"/>
      <c r="Z16" s="528"/>
      <c r="AA16" s="528"/>
      <c r="AB16" s="528"/>
      <c r="AC16" s="528"/>
      <c r="AD16" s="528"/>
      <c r="AE16" s="528"/>
      <c r="AF16" s="528"/>
      <c r="AG16" s="528"/>
      <c r="AH16" s="528"/>
      <c r="AI16" s="529"/>
      <c r="AJ16" s="525" t="str">
        <f>IF(COUNTIF(E16:AI16,"&gt;0"),SUM(E16:AI16),"")</f>
        <v/>
      </c>
      <c r="AO16" s="210" t="s">
        <v>810</v>
      </c>
      <c r="AQ16" s="722">
        <f t="shared" si="3"/>
        <v>9</v>
      </c>
      <c r="AR16" s="210" t="str">
        <f t="shared" si="4"/>
        <v>9</v>
      </c>
      <c r="AS16" s="210" t="str">
        <f t="shared" si="2"/>
        <v>月</v>
      </c>
    </row>
    <row r="17" spans="1:45" s="210" customFormat="1" ht="13.5">
      <c r="AO17" s="210" t="s">
        <v>811</v>
      </c>
      <c r="AQ17" s="722">
        <f t="shared" si="3"/>
        <v>10</v>
      </c>
      <c r="AR17" s="210" t="str">
        <f t="shared" si="4"/>
        <v>10</v>
      </c>
      <c r="AS17" s="210" t="str">
        <f t="shared" si="2"/>
        <v>火</v>
      </c>
    </row>
    <row r="18" spans="1:45" s="210" customFormat="1" ht="19.5" customHeight="1">
      <c r="A18" s="1898" t="s">
        <v>812</v>
      </c>
      <c r="B18" s="1898"/>
      <c r="C18" s="1898"/>
      <c r="D18" s="1898"/>
      <c r="E18" s="1898"/>
      <c r="F18" s="1898"/>
      <c r="G18" s="1898"/>
      <c r="H18" s="1898"/>
      <c r="I18" s="1898" t="str">
        <f>IF(COUNTIF(E11:AI11,"&gt;0"),COUNTIF(E11:AI11,"&gt;0"),"")</f>
        <v/>
      </c>
      <c r="J18" s="1898"/>
      <c r="K18" s="1898"/>
      <c r="L18" s="210" t="s">
        <v>792</v>
      </c>
      <c r="O18" s="1898" t="s">
        <v>813</v>
      </c>
      <c r="P18" s="1898"/>
      <c r="Q18" s="1898"/>
      <c r="R18" s="1898"/>
      <c r="S18" s="1898"/>
      <c r="T18" s="1898"/>
      <c r="U18" s="1898"/>
      <c r="V18" s="1898"/>
      <c r="W18" s="1898"/>
      <c r="X18" s="1898"/>
      <c r="Y18" s="1898"/>
      <c r="Z18" s="1899" t="str">
        <f>IF(I18="","",AJ11/I18)</f>
        <v/>
      </c>
      <c r="AA18" s="1899"/>
      <c r="AB18" s="1899"/>
      <c r="AC18" s="210" t="s">
        <v>486</v>
      </c>
      <c r="AQ18" s="722">
        <f t="shared" si="3"/>
        <v>11</v>
      </c>
      <c r="AR18" s="210" t="str">
        <f t="shared" si="4"/>
        <v>11</v>
      </c>
      <c r="AS18" s="210" t="str">
        <f t="shared" si="2"/>
        <v>水</v>
      </c>
    </row>
    <row r="19" spans="1:45" s="210" customFormat="1" ht="13.5">
      <c r="AQ19" s="722">
        <f t="shared" si="3"/>
        <v>12</v>
      </c>
      <c r="AR19" s="210" t="str">
        <f t="shared" si="4"/>
        <v>12</v>
      </c>
      <c r="AS19" s="210" t="str">
        <f t="shared" si="2"/>
        <v>木</v>
      </c>
    </row>
    <row r="20" spans="1:45" s="210" customFormat="1" ht="21.75" customHeight="1">
      <c r="B20" s="210" t="s">
        <v>814</v>
      </c>
      <c r="C20" s="210" t="s">
        <v>815</v>
      </c>
      <c r="AQ20" s="722">
        <f t="shared" si="3"/>
        <v>13</v>
      </c>
      <c r="AR20" s="210" t="str">
        <f t="shared" si="4"/>
        <v>13</v>
      </c>
      <c r="AS20" s="210" t="str">
        <f t="shared" si="2"/>
        <v>金</v>
      </c>
    </row>
    <row r="21" spans="1:45" s="210" customFormat="1" ht="21.75" customHeight="1">
      <c r="C21" s="210" t="s">
        <v>816</v>
      </c>
      <c r="AQ21" s="722">
        <f t="shared" si="3"/>
        <v>14</v>
      </c>
      <c r="AR21" s="210" t="str">
        <f t="shared" si="4"/>
        <v>14</v>
      </c>
      <c r="AS21" s="210" t="str">
        <f t="shared" si="2"/>
        <v>土</v>
      </c>
    </row>
    <row r="22" spans="1:45" s="210" customFormat="1" ht="21.75" customHeight="1">
      <c r="C22" s="210" t="s">
        <v>817</v>
      </c>
      <c r="AQ22" s="722">
        <f t="shared" si="3"/>
        <v>15</v>
      </c>
      <c r="AR22" s="210" t="str">
        <f t="shared" si="4"/>
        <v>15</v>
      </c>
      <c r="AS22" s="210" t="str">
        <f t="shared" si="2"/>
        <v>日</v>
      </c>
    </row>
    <row r="23" spans="1:45">
      <c r="AQ23" s="722">
        <f t="shared" si="3"/>
        <v>16</v>
      </c>
      <c r="AR23" s="210" t="str">
        <f t="shared" si="4"/>
        <v>16</v>
      </c>
      <c r="AS23" s="210" t="str">
        <f t="shared" si="2"/>
        <v>月</v>
      </c>
    </row>
    <row r="24" spans="1:45">
      <c r="AQ24" s="722">
        <f t="shared" si="3"/>
        <v>17</v>
      </c>
      <c r="AR24" s="210" t="str">
        <f t="shared" si="4"/>
        <v>17</v>
      </c>
      <c r="AS24" s="210" t="str">
        <f t="shared" si="2"/>
        <v>火</v>
      </c>
    </row>
    <row r="25" spans="1:45">
      <c r="AQ25" s="722">
        <f t="shared" si="3"/>
        <v>18</v>
      </c>
      <c r="AR25" s="210" t="str">
        <f t="shared" si="4"/>
        <v>18</v>
      </c>
      <c r="AS25" s="210" t="str">
        <f t="shared" si="2"/>
        <v>水</v>
      </c>
    </row>
    <row r="26" spans="1:45">
      <c r="AQ26" s="722">
        <f t="shared" si="3"/>
        <v>19</v>
      </c>
      <c r="AR26" s="210" t="str">
        <f t="shared" si="4"/>
        <v>19</v>
      </c>
      <c r="AS26" s="210" t="str">
        <f t="shared" si="2"/>
        <v>木</v>
      </c>
    </row>
    <row r="27" spans="1:45">
      <c r="AQ27" s="722">
        <f t="shared" si="3"/>
        <v>20</v>
      </c>
      <c r="AR27" s="210" t="str">
        <f t="shared" si="4"/>
        <v>20</v>
      </c>
      <c r="AS27" s="210" t="str">
        <f t="shared" si="2"/>
        <v>金</v>
      </c>
    </row>
    <row r="28" spans="1:45">
      <c r="AQ28" s="722">
        <f t="shared" si="3"/>
        <v>21</v>
      </c>
      <c r="AR28" s="210" t="str">
        <f t="shared" si="4"/>
        <v>21</v>
      </c>
      <c r="AS28" s="210" t="str">
        <f t="shared" si="2"/>
        <v>土</v>
      </c>
    </row>
    <row r="29" spans="1:45">
      <c r="AQ29" s="722">
        <f t="shared" si="3"/>
        <v>22</v>
      </c>
      <c r="AR29" s="210" t="str">
        <f t="shared" si="4"/>
        <v>22</v>
      </c>
      <c r="AS29" s="210" t="str">
        <f t="shared" si="2"/>
        <v>日</v>
      </c>
    </row>
    <row r="30" spans="1:45">
      <c r="AQ30" s="722">
        <f t="shared" si="3"/>
        <v>23</v>
      </c>
      <c r="AR30" s="210" t="str">
        <f t="shared" si="4"/>
        <v>23</v>
      </c>
      <c r="AS30" s="210" t="str">
        <f t="shared" si="2"/>
        <v>月</v>
      </c>
    </row>
    <row r="31" spans="1:45">
      <c r="AQ31" s="722">
        <f t="shared" si="3"/>
        <v>24</v>
      </c>
      <c r="AR31" s="210" t="str">
        <f t="shared" si="4"/>
        <v>24</v>
      </c>
      <c r="AS31" s="210" t="str">
        <f t="shared" si="2"/>
        <v>火</v>
      </c>
    </row>
    <row r="32" spans="1:45">
      <c r="AQ32" s="722">
        <f t="shared" si="3"/>
        <v>25</v>
      </c>
      <c r="AR32" s="210" t="str">
        <f t="shared" si="4"/>
        <v>25</v>
      </c>
      <c r="AS32" s="210" t="str">
        <f t="shared" si="2"/>
        <v>水</v>
      </c>
    </row>
    <row r="33" spans="43:45">
      <c r="AQ33" s="722">
        <f t="shared" si="3"/>
        <v>26</v>
      </c>
      <c r="AR33" s="210" t="str">
        <f t="shared" si="4"/>
        <v>26</v>
      </c>
      <c r="AS33" s="210" t="str">
        <f t="shared" si="2"/>
        <v>木</v>
      </c>
    </row>
    <row r="34" spans="43:45">
      <c r="AQ34" s="722">
        <f t="shared" si="3"/>
        <v>27</v>
      </c>
      <c r="AR34" s="210" t="str">
        <f t="shared" si="4"/>
        <v>27</v>
      </c>
      <c r="AS34" s="210" t="str">
        <f t="shared" si="2"/>
        <v>金</v>
      </c>
    </row>
    <row r="35" spans="43:45">
      <c r="AQ35" s="722">
        <f t="shared" si="3"/>
        <v>28</v>
      </c>
      <c r="AR35" s="210" t="str">
        <f t="shared" si="4"/>
        <v>28</v>
      </c>
      <c r="AS35" s="210" t="str">
        <f t="shared" si="2"/>
        <v>土</v>
      </c>
    </row>
    <row r="36" spans="43:45">
      <c r="AQ36" s="722">
        <f t="shared" si="3"/>
        <v>29</v>
      </c>
      <c r="AR36" s="210" t="str">
        <f t="shared" si="4"/>
        <v>29</v>
      </c>
      <c r="AS36" s="210" t="str">
        <f t="shared" si="2"/>
        <v>日</v>
      </c>
    </row>
    <row r="37" spans="43:45">
      <c r="AQ37" s="722">
        <f t="shared" si="3"/>
        <v>30</v>
      </c>
      <c r="AR37" s="210" t="str">
        <f t="shared" si="4"/>
        <v>30</v>
      </c>
      <c r="AS37" s="210" t="str">
        <f t="shared" si="2"/>
        <v>月</v>
      </c>
    </row>
    <row r="38" spans="43:45">
      <c r="AQ38" s="722"/>
    </row>
    <row r="39" spans="43:45">
      <c r="AQ39" s="722"/>
    </row>
    <row r="40" spans="43:45">
      <c r="AQ40" s="722"/>
    </row>
    <row r="41" spans="43:45">
      <c r="AQ41" s="722"/>
    </row>
    <row r="42" spans="43:45">
      <c r="AQ42" s="722"/>
    </row>
    <row r="43" spans="43:45">
      <c r="AQ43" s="722"/>
    </row>
    <row r="44" spans="43:45">
      <c r="AQ44" s="722"/>
    </row>
    <row r="45" spans="43:45">
      <c r="AQ45" s="722"/>
    </row>
    <row r="46" spans="43:45">
      <c r="AQ46" s="722"/>
    </row>
    <row r="47" spans="43:45">
      <c r="AQ47" s="722"/>
    </row>
    <row r="48" spans="43:45">
      <c r="AQ48" s="722"/>
    </row>
    <row r="49" spans="43:43">
      <c r="AQ49" s="722"/>
    </row>
    <row r="50" spans="43:43">
      <c r="AQ50" s="722"/>
    </row>
    <row r="51" spans="43:43">
      <c r="AQ51" s="722"/>
    </row>
    <row r="52" spans="43:43">
      <c r="AQ52" s="722"/>
    </row>
    <row r="53" spans="43:43">
      <c r="AQ53" s="722"/>
    </row>
    <row r="54" spans="43:43">
      <c r="AQ54" s="722"/>
    </row>
    <row r="55" spans="43:43">
      <c r="AQ55" s="722"/>
    </row>
    <row r="56" spans="43:43">
      <c r="AQ56" s="722"/>
    </row>
    <row r="57" spans="43:43">
      <c r="AQ57" s="722"/>
    </row>
    <row r="58" spans="43:43">
      <c r="AQ58" s="722"/>
    </row>
    <row r="59" spans="43:43">
      <c r="AQ59" s="722"/>
    </row>
    <row r="60" spans="43:43">
      <c r="AQ60" s="722"/>
    </row>
    <row r="61" spans="43:43">
      <c r="AQ61" s="722"/>
    </row>
  </sheetData>
  <mergeCells count="21">
    <mergeCell ref="A16:D16"/>
    <mergeCell ref="A18:H18"/>
    <mergeCell ref="I18:K18"/>
    <mergeCell ref="O18:Y18"/>
    <mergeCell ref="Z18:AB18"/>
    <mergeCell ref="A8:B11"/>
    <mergeCell ref="C8:D8"/>
    <mergeCell ref="C9:D9"/>
    <mergeCell ref="C10:D10"/>
    <mergeCell ref="C11:D11"/>
    <mergeCell ref="A12:B15"/>
    <mergeCell ref="C12:D12"/>
    <mergeCell ref="C13:D13"/>
    <mergeCell ref="C14:D14"/>
    <mergeCell ref="C15:D15"/>
    <mergeCell ref="A2:AJ2"/>
    <mergeCell ref="B3:C3"/>
    <mergeCell ref="A5:C7"/>
    <mergeCell ref="D5:AI5"/>
    <mergeCell ref="AJ5:AJ7"/>
    <mergeCell ref="D3:AI3"/>
  </mergeCells>
  <phoneticPr fontId="4"/>
  <conditionalFormatting sqref="D3">
    <cfRule type="expression" dxfId="191" priority="4">
      <formula>$D$3="該当する事業はありません"</formula>
    </cfRule>
  </conditionalFormatting>
  <conditionalFormatting sqref="AG6:AG16">
    <cfRule type="expression" dxfId="190" priority="3">
      <formula>$AG$6=""</formula>
    </cfRule>
  </conditionalFormatting>
  <conditionalFormatting sqref="AH6:AH16">
    <cfRule type="expression" dxfId="189" priority="2">
      <formula>$AH$6=""</formula>
    </cfRule>
  </conditionalFormatting>
  <conditionalFormatting sqref="AI6:AI16">
    <cfRule type="expression" dxfId="188" priority="1">
      <formula>$AI$6=""</formula>
    </cfRule>
  </conditionalFormatting>
  <printOptions horizontalCentered="1"/>
  <pageMargins left="0.31496062992125984" right="0.31496062992125984" top="0.35433070866141736" bottom="0.35433070866141736" header="0.11811023622047245" footer="0.11811023622047245"/>
  <pageSetup paperSize="9" scale="85" orientation="landscape"/>
  <headerFooter>
    <oddHeader>&amp;R&amp;"BIZ UDPゴシック,標準"&amp;A</oddHeader>
    <oddFooter>&amp;RR8.4月版</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I20"/>
  <sheetViews>
    <sheetView workbookViewId="0">
      <selection activeCell="D8" sqref="D8"/>
    </sheetView>
  </sheetViews>
  <sheetFormatPr defaultRowHeight="18.75"/>
  <cols>
    <col min="1" max="1" width="2.25" style="210" customWidth="1"/>
    <col min="2" max="2" width="4.625" style="210" customWidth="1"/>
    <col min="3" max="3" width="23.125" style="210" customWidth="1"/>
    <col min="4" max="4" width="4" style="210" customWidth="1"/>
    <col min="5" max="5" width="17.375" style="210" customWidth="1"/>
    <col min="6" max="6" width="15.375" style="210" customWidth="1"/>
    <col min="7" max="7" width="20.125" style="210" customWidth="1"/>
    <col min="8" max="8" width="3.125" style="210" customWidth="1"/>
    <col min="9" max="9" width="1.875" style="210" customWidth="1"/>
  </cols>
  <sheetData>
    <row r="1" spans="1:9" ht="20.100000000000001" customHeight="1">
      <c r="A1" s="295"/>
      <c r="B1" s="296" t="s">
        <v>512</v>
      </c>
      <c r="C1" s="296"/>
      <c r="D1" s="296"/>
      <c r="E1" s="296"/>
      <c r="F1" s="296"/>
      <c r="G1" s="296"/>
      <c r="H1" s="296"/>
      <c r="I1" s="296"/>
    </row>
    <row r="2" spans="1:9" ht="20.100000000000001" customHeight="1">
      <c r="A2" s="295"/>
      <c r="B2" s="295"/>
      <c r="C2" s="296"/>
      <c r="D2" s="296"/>
      <c r="E2" s="296"/>
      <c r="F2" s="296"/>
      <c r="G2" s="1839" t="s">
        <v>1537</v>
      </c>
      <c r="H2" s="1839"/>
      <c r="I2" s="296"/>
    </row>
    <row r="3" spans="1:9" ht="20.100000000000001" customHeight="1">
      <c r="A3" s="295"/>
      <c r="B3" s="295"/>
      <c r="C3" s="296"/>
      <c r="D3" s="296"/>
      <c r="E3" s="296"/>
      <c r="F3" s="296"/>
      <c r="G3" s="297"/>
      <c r="H3" s="297"/>
      <c r="I3" s="296"/>
    </row>
    <row r="4" spans="1:9" ht="37.5" customHeight="1">
      <c r="A4" s="1917" t="s">
        <v>513</v>
      </c>
      <c r="B4" s="1840"/>
      <c r="C4" s="1840"/>
      <c r="D4" s="1840"/>
      <c r="E4" s="1840"/>
      <c r="F4" s="1840"/>
      <c r="G4" s="1840"/>
      <c r="H4" s="1840"/>
      <c r="I4" s="1840"/>
    </row>
    <row r="5" spans="1:9" ht="11.45" customHeight="1">
      <c r="A5" s="298"/>
      <c r="B5" s="298"/>
      <c r="C5" s="298"/>
      <c r="D5" s="298"/>
      <c r="E5" s="298"/>
      <c r="F5" s="298"/>
      <c r="G5" s="298"/>
      <c r="H5" s="298"/>
      <c r="I5" s="296"/>
    </row>
    <row r="6" spans="1:9" ht="37.5" customHeight="1">
      <c r="A6" s="298"/>
      <c r="B6" s="1841" t="s">
        <v>514</v>
      </c>
      <c r="C6" s="1841"/>
      <c r="D6" s="1842">
        <f>基本情報入力シート!L45</f>
        <v>0</v>
      </c>
      <c r="E6" s="1843"/>
      <c r="F6" s="1843"/>
      <c r="G6" s="1843"/>
      <c r="H6" s="1844"/>
      <c r="I6" s="296"/>
    </row>
    <row r="7" spans="1:9" ht="37.5" customHeight="1">
      <c r="A7" s="296"/>
      <c r="B7" s="1841" t="s">
        <v>515</v>
      </c>
      <c r="C7" s="1841"/>
      <c r="D7" s="1845" t="s">
        <v>1284</v>
      </c>
      <c r="E7" s="1845"/>
      <c r="F7" s="1845"/>
      <c r="G7" s="1845"/>
      <c r="H7" s="1846"/>
      <c r="I7" s="296"/>
    </row>
    <row r="8" spans="1:9" ht="23.45" customHeight="1">
      <c r="A8" s="296"/>
      <c r="B8" s="1907" t="s">
        <v>516</v>
      </c>
      <c r="C8" s="1911"/>
      <c r="D8" s="734" t="str">
        <f>IF((COUNTIF(基本情報入力シート!L50:Z55,"*児童発達支援（重心*")+COUNTIF(基本情報入力シート!L50:Z55,"児童発達支援センター"))&gt;0,"○","")</f>
        <v/>
      </c>
      <c r="E8" s="1913" t="s">
        <v>1293</v>
      </c>
      <c r="F8" s="1914"/>
      <c r="G8" s="1914"/>
      <c r="H8" s="1915"/>
      <c r="I8" s="296"/>
    </row>
    <row r="9" spans="1:9" ht="23.45" customHeight="1">
      <c r="A9" s="296"/>
      <c r="B9" s="1909"/>
      <c r="C9" s="1912"/>
      <c r="D9" s="735" t="str">
        <f>IF(COUNTIF(基本情報入力シート!L50:Z55,"*放課後等デイサービス*")&gt;0,"○","")</f>
        <v/>
      </c>
      <c r="E9" s="1916" t="s">
        <v>1473</v>
      </c>
      <c r="F9" s="1916"/>
      <c r="G9" s="1916"/>
      <c r="H9" s="1916"/>
      <c r="I9" s="296"/>
    </row>
    <row r="10" spans="1:9" ht="24" customHeight="1">
      <c r="A10" s="296"/>
      <c r="B10" s="1907" t="s">
        <v>517</v>
      </c>
      <c r="C10" s="1908"/>
      <c r="D10" s="736"/>
      <c r="E10" s="1903" t="s">
        <v>518</v>
      </c>
      <c r="F10" s="1904"/>
      <c r="G10" s="1904"/>
      <c r="H10" s="1905"/>
      <c r="I10" s="296"/>
    </row>
    <row r="11" spans="1:9" ht="24" customHeight="1">
      <c r="A11" s="296"/>
      <c r="B11" s="1909"/>
      <c r="C11" s="1910"/>
      <c r="D11" s="737"/>
      <c r="E11" s="1900" t="s">
        <v>519</v>
      </c>
      <c r="F11" s="1901"/>
      <c r="G11" s="1901"/>
      <c r="H11" s="1902"/>
      <c r="I11" s="296"/>
    </row>
    <row r="12" spans="1:9" ht="24" customHeight="1">
      <c r="A12" s="296"/>
      <c r="B12" s="1841" t="s">
        <v>520</v>
      </c>
      <c r="C12" s="1841"/>
      <c r="D12" s="736"/>
      <c r="E12" s="1903" t="s">
        <v>521</v>
      </c>
      <c r="F12" s="1904"/>
      <c r="G12" s="1904"/>
      <c r="H12" s="1905"/>
      <c r="I12" s="296"/>
    </row>
    <row r="13" spans="1:9" ht="24" customHeight="1">
      <c r="A13" s="296"/>
      <c r="B13" s="1841"/>
      <c r="C13" s="1841"/>
      <c r="D13" s="737"/>
      <c r="E13" s="1900" t="s">
        <v>522</v>
      </c>
      <c r="F13" s="1901"/>
      <c r="G13" s="1901"/>
      <c r="H13" s="1902"/>
      <c r="I13" s="296"/>
    </row>
    <row r="14" spans="1:9">
      <c r="A14" s="296"/>
      <c r="B14" s="296"/>
      <c r="C14" s="296"/>
      <c r="D14" s="296"/>
      <c r="E14" s="296"/>
      <c r="F14" s="296"/>
      <c r="G14" s="296"/>
      <c r="H14" s="296"/>
      <c r="I14" s="296"/>
    </row>
    <row r="15" spans="1:9" ht="21" customHeight="1">
      <c r="A15" s="296"/>
      <c r="B15" s="296" t="s">
        <v>523</v>
      </c>
      <c r="C15" s="1906" t="s">
        <v>524</v>
      </c>
      <c r="D15" s="1906"/>
      <c r="E15" s="1906"/>
      <c r="F15" s="1906"/>
      <c r="G15" s="1906"/>
      <c r="H15" s="1906"/>
      <c r="I15" s="296"/>
    </row>
    <row r="16" spans="1:9" ht="21" customHeight="1">
      <c r="A16" s="296"/>
      <c r="B16" s="296" t="s">
        <v>525</v>
      </c>
      <c r="C16" s="296" t="s">
        <v>1305</v>
      </c>
      <c r="D16" s="296"/>
      <c r="E16" s="296"/>
      <c r="F16" s="296"/>
      <c r="G16" s="296"/>
      <c r="H16" s="296"/>
      <c r="I16" s="296"/>
    </row>
    <row r="17" spans="1:9" ht="21" customHeight="1">
      <c r="A17" s="296"/>
      <c r="B17" s="296" t="s">
        <v>526</v>
      </c>
      <c r="C17" s="1847" t="s">
        <v>1306</v>
      </c>
      <c r="D17" s="1847"/>
      <c r="E17" s="1847"/>
      <c r="F17" s="1847"/>
      <c r="G17" s="1847"/>
      <c r="H17" s="1847"/>
      <c r="I17" s="296"/>
    </row>
    <row r="18" spans="1:9" ht="37.15" customHeight="1">
      <c r="A18" s="296"/>
      <c r="B18" s="417" t="s">
        <v>527</v>
      </c>
      <c r="C18" s="1847" t="s">
        <v>528</v>
      </c>
      <c r="D18" s="1847"/>
      <c r="E18" s="1847"/>
      <c r="F18" s="1847"/>
      <c r="G18" s="1847"/>
      <c r="H18" s="1847"/>
      <c r="I18" s="296"/>
    </row>
    <row r="19" spans="1:9" ht="37.15" customHeight="1">
      <c r="A19" s="296"/>
      <c r="B19" s="417" t="s">
        <v>529</v>
      </c>
      <c r="C19" s="1847" t="s">
        <v>530</v>
      </c>
      <c r="D19" s="1847"/>
      <c r="E19" s="1847"/>
      <c r="F19" s="1847"/>
      <c r="G19" s="1847"/>
      <c r="H19" s="1847"/>
      <c r="I19" s="296"/>
    </row>
    <row r="20" spans="1:9">
      <c r="A20" s="296"/>
      <c r="B20" s="296"/>
      <c r="C20" s="327"/>
      <c r="D20" s="296"/>
      <c r="E20" s="296"/>
      <c r="F20" s="296"/>
      <c r="G20" s="296"/>
      <c r="H20" s="296"/>
      <c r="I20" s="296"/>
    </row>
  </sheetData>
  <mergeCells count="19">
    <mergeCell ref="B8:C9"/>
    <mergeCell ref="E8:H8"/>
    <mergeCell ref="E9:H9"/>
    <mergeCell ref="E10:H10"/>
    <mergeCell ref="G2:H2"/>
    <mergeCell ref="A4:I4"/>
    <mergeCell ref="B6:C6"/>
    <mergeCell ref="D6:H6"/>
    <mergeCell ref="B7:C7"/>
    <mergeCell ref="D7:H7"/>
    <mergeCell ref="E11:H11"/>
    <mergeCell ref="E12:H12"/>
    <mergeCell ref="E13:H13"/>
    <mergeCell ref="C18:H18"/>
    <mergeCell ref="C19:H19"/>
    <mergeCell ref="C15:H15"/>
    <mergeCell ref="C17:H17"/>
    <mergeCell ref="B10:C11"/>
    <mergeCell ref="B12:C13"/>
  </mergeCells>
  <phoneticPr fontId="4"/>
  <conditionalFormatting sqref="D10:D11">
    <cfRule type="expression" dxfId="187" priority="2">
      <formula>OR(AND($D$10="○",$D$11="○"),AND($D$10="",$D$11=""))</formula>
    </cfRule>
  </conditionalFormatting>
  <conditionalFormatting sqref="D12:D13">
    <cfRule type="expression" dxfId="186" priority="1">
      <formula>OR(AND($D$12="○",$D$13="○"),AND($D$12="",$D$13=""))</formula>
    </cfRule>
  </conditionalFormatting>
  <conditionalFormatting sqref="D7:H7">
    <cfRule type="expression" dxfId="185" priority="4">
      <formula>OR($D$7="選択下さい。",$D$7="")</formula>
    </cfRule>
  </conditionalFormatting>
  <dataValidations count="2">
    <dataValidation type="list" allowBlank="1" showInputMessage="1" showErrorMessage="1" sqref="D7:H7" xr:uid="{00000000-0002-0000-0E00-000000000000}">
      <formula1>"選択下さい。,１　新規,２　変更,３　終了"</formula1>
    </dataValidation>
    <dataValidation type="list" allowBlank="1" showInputMessage="1" showErrorMessage="1" sqref="D10:D13" xr:uid="{00000000-0002-0000-0E00-000001000000}">
      <formula1>"○"</formula1>
    </dataValidation>
  </dataValidations>
  <printOptions horizontalCentered="1"/>
  <pageMargins left="0.31496062992125984" right="0.31496062992125984" top="0.35433070866141736" bottom="0.35433070866141736" header="0.11811023622047245" footer="0.11811023622047245"/>
  <pageSetup paperSize="9" scale="96" orientation="portrait"/>
  <headerFooter>
    <oddHeader>&amp;R&amp;"BIZ UDPゴシック,標準"&amp;A</oddHeader>
    <oddFooter>&amp;RR8.4月版</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M34"/>
  <sheetViews>
    <sheetView workbookViewId="0"/>
  </sheetViews>
  <sheetFormatPr defaultColWidth="9" defaultRowHeight="13.5"/>
  <cols>
    <col min="1" max="1" width="1.625" style="210" customWidth="1"/>
    <col min="2" max="3" width="10.125" style="210" customWidth="1"/>
    <col min="4" max="4" width="3.5" style="210" customWidth="1"/>
    <col min="5" max="7" width="2.875" style="210" customWidth="1"/>
    <col min="8" max="8" width="25.875" style="210" customWidth="1"/>
    <col min="9" max="9" width="4.625" style="210" customWidth="1"/>
    <col min="10" max="10" width="20.625" style="210" customWidth="1"/>
    <col min="11" max="11" width="4.625" style="210" customWidth="1"/>
    <col min="12" max="12" width="20.625" style="210" customWidth="1"/>
    <col min="13" max="13" width="3.5" style="210" customWidth="1"/>
    <col min="14" max="14" width="1.75" style="210" customWidth="1"/>
    <col min="15" max="16384" width="9" style="210"/>
  </cols>
  <sheetData>
    <row r="1" spans="1:13" ht="17.25" customHeight="1">
      <c r="A1" s="295"/>
      <c r="B1" s="296" t="s">
        <v>578</v>
      </c>
      <c r="C1" s="296"/>
      <c r="D1" s="296"/>
      <c r="E1" s="296"/>
      <c r="F1" s="296"/>
      <c r="G1" s="296"/>
      <c r="H1" s="296"/>
      <c r="I1" s="296"/>
      <c r="J1" s="296"/>
      <c r="K1" s="296"/>
      <c r="L1" s="297"/>
      <c r="M1" s="296"/>
    </row>
    <row r="2" spans="1:13" ht="17.25" customHeight="1">
      <c r="A2" s="295"/>
      <c r="C2" s="296"/>
      <c r="D2" s="296"/>
      <c r="E2" s="296"/>
      <c r="F2" s="296"/>
      <c r="G2" s="296"/>
      <c r="H2" s="296"/>
      <c r="I2" s="296"/>
      <c r="J2" s="296"/>
      <c r="K2" s="296"/>
      <c r="L2" s="1839" t="s">
        <v>1537</v>
      </c>
      <c r="M2" s="1839"/>
    </row>
    <row r="3" spans="1:13" ht="31.5" customHeight="1">
      <c r="A3" s="1934" t="s">
        <v>579</v>
      </c>
      <c r="B3" s="1934"/>
      <c r="C3" s="1934"/>
      <c r="D3" s="1934"/>
      <c r="E3" s="1934"/>
      <c r="F3" s="1934"/>
      <c r="G3" s="1934"/>
      <c r="H3" s="1934"/>
      <c r="I3" s="1934"/>
      <c r="J3" s="1934"/>
      <c r="K3" s="1934"/>
      <c r="L3" s="1934"/>
      <c r="M3" s="1934"/>
    </row>
    <row r="4" spans="1:13" ht="11.25" customHeight="1">
      <c r="A4" s="298"/>
      <c r="B4" s="298"/>
      <c r="C4" s="298"/>
      <c r="D4" s="298"/>
      <c r="E4" s="298"/>
      <c r="F4" s="298"/>
      <c r="G4" s="298"/>
      <c r="H4" s="298"/>
      <c r="I4" s="298"/>
      <c r="J4" s="298"/>
      <c r="K4" s="298"/>
      <c r="L4" s="298"/>
      <c r="M4" s="298"/>
    </row>
    <row r="5" spans="1:13" ht="36" customHeight="1">
      <c r="A5" s="298"/>
      <c r="B5" s="1935" t="s">
        <v>580</v>
      </c>
      <c r="C5" s="1936"/>
      <c r="D5" s="1937">
        <f>基本情報入力シート!L45</f>
        <v>0</v>
      </c>
      <c r="E5" s="1937"/>
      <c r="F5" s="1937"/>
      <c r="G5" s="1937"/>
      <c r="H5" s="1937"/>
      <c r="I5" s="1937"/>
      <c r="J5" s="1937"/>
      <c r="K5" s="1937"/>
      <c r="L5" s="1937"/>
      <c r="M5" s="1937"/>
    </row>
    <row r="6" spans="1:13" ht="36" customHeight="1">
      <c r="A6" s="298"/>
      <c r="B6" s="1935" t="s">
        <v>581</v>
      </c>
      <c r="C6" s="1936"/>
      <c r="D6" s="1938" t="str">
        <f>IF(AND(OR(COUNTIF(基本情報入力シート!L50:Z55,"児童発達支援センター")&gt;0,COUNTIF(基本情報入力シート!L50:Z55,"*児童発達支援（重心*")&gt;0),COUNTIF(基本情報入力シート!L50:Z55,"*放課後等デイサービス*")&gt;0),"児童発達支援・放課後等デイサービスの多機能",IF(OR(COUNTIF(基本情報入力シート!L50:Z55,"児童発達支援センター")&gt;0,COUNTIF(基本情報入力シート!L50:Z55,"*児童発達支援（重心*")&gt;0),"児童発達支援",IF(COUNTIF(基本情報入力シート!L50:Z55,"*放課後等デイサービス*")&gt;0,"放課後等デイサービス","該当する事業はありません")))</f>
        <v>該当する事業はありません</v>
      </c>
      <c r="E6" s="1939"/>
      <c r="F6" s="1939"/>
      <c r="G6" s="1939"/>
      <c r="H6" s="1939"/>
      <c r="I6" s="1939"/>
      <c r="J6" s="1939"/>
      <c r="K6" s="1939"/>
      <c r="L6" s="1939"/>
      <c r="M6" s="1940"/>
    </row>
    <row r="7" spans="1:13" ht="46.5" customHeight="1">
      <c r="A7" s="296"/>
      <c r="B7" s="1941" t="s">
        <v>582</v>
      </c>
      <c r="C7" s="1941"/>
      <c r="D7" s="1845" t="s">
        <v>1284</v>
      </c>
      <c r="E7" s="1845"/>
      <c r="F7" s="1845"/>
      <c r="G7" s="1845"/>
      <c r="H7" s="1845"/>
      <c r="I7" s="1845"/>
      <c r="J7" s="1845"/>
      <c r="K7" s="1845"/>
      <c r="L7" s="1845"/>
      <c r="M7" s="1846"/>
    </row>
    <row r="8" spans="1:13" ht="15" customHeight="1">
      <c r="A8" s="296"/>
      <c r="B8" s="1942" t="s">
        <v>583</v>
      </c>
      <c r="C8" s="1943"/>
      <c r="D8" s="299"/>
      <c r="E8" s="300"/>
      <c r="F8" s="300"/>
      <c r="G8" s="300"/>
      <c r="H8" s="300"/>
      <c r="I8" s="300"/>
      <c r="J8" s="300"/>
      <c r="K8" s="300"/>
      <c r="L8" s="300"/>
      <c r="M8" s="301"/>
    </row>
    <row r="9" spans="1:13" ht="30.75" customHeight="1">
      <c r="A9" s="296"/>
      <c r="B9" s="1944"/>
      <c r="C9" s="1945"/>
      <c r="D9" s="302"/>
      <c r="E9" s="1948"/>
      <c r="F9" s="1949"/>
      <c r="G9" s="1949"/>
      <c r="H9" s="1949"/>
      <c r="I9" s="1919" t="s">
        <v>584</v>
      </c>
      <c r="J9" s="1921"/>
      <c r="K9" s="1920" t="s">
        <v>585</v>
      </c>
      <c r="L9" s="1920"/>
      <c r="M9" s="403"/>
    </row>
    <row r="10" spans="1:13" ht="30.75" customHeight="1">
      <c r="A10" s="296"/>
      <c r="B10" s="1944"/>
      <c r="C10" s="1945"/>
      <c r="D10" s="302"/>
      <c r="E10" s="1935" t="s">
        <v>1296</v>
      </c>
      <c r="F10" s="1950"/>
      <c r="G10" s="1950"/>
      <c r="H10" s="1936"/>
      <c r="I10" s="1919"/>
      <c r="J10" s="1921"/>
      <c r="K10" s="1919"/>
      <c r="L10" s="1921"/>
      <c r="M10" s="303"/>
    </row>
    <row r="11" spans="1:13" ht="30" customHeight="1">
      <c r="A11" s="296"/>
      <c r="B11" s="1944"/>
      <c r="C11" s="1945"/>
      <c r="D11" s="302"/>
      <c r="E11" s="1919" t="s">
        <v>1295</v>
      </c>
      <c r="F11" s="1920"/>
      <c r="G11" s="1920"/>
      <c r="H11" s="1920"/>
      <c r="I11" s="1920"/>
      <c r="J11" s="1920"/>
      <c r="K11" s="1920"/>
      <c r="L11" s="1921"/>
      <c r="M11" s="403"/>
    </row>
    <row r="12" spans="1:13" ht="29.25" customHeight="1">
      <c r="A12" s="296"/>
      <c r="B12" s="1944"/>
      <c r="C12" s="1945"/>
      <c r="D12" s="302"/>
      <c r="E12" s="1922" t="s">
        <v>1297</v>
      </c>
      <c r="F12" s="1923" t="s">
        <v>1299</v>
      </c>
      <c r="G12" s="1924"/>
      <c r="H12" s="1925"/>
      <c r="I12" s="1931"/>
      <c r="J12" s="1932"/>
      <c r="K12" s="1932"/>
      <c r="L12" s="1932"/>
      <c r="M12" s="303"/>
    </row>
    <row r="13" spans="1:13" ht="30" customHeight="1">
      <c r="A13" s="296"/>
      <c r="B13" s="1944"/>
      <c r="C13" s="1945"/>
      <c r="D13" s="302"/>
      <c r="E13" s="1922"/>
      <c r="F13" s="1923" t="s">
        <v>1300</v>
      </c>
      <c r="G13" s="1924"/>
      <c r="H13" s="1925"/>
      <c r="I13" s="1932"/>
      <c r="J13" s="1932"/>
      <c r="K13" s="1932"/>
      <c r="L13" s="1932"/>
      <c r="M13" s="303"/>
    </row>
    <row r="14" spans="1:13" ht="30" customHeight="1">
      <c r="A14" s="296"/>
      <c r="B14" s="1944"/>
      <c r="C14" s="1945"/>
      <c r="D14" s="302"/>
      <c r="E14" s="1922" t="s">
        <v>1298</v>
      </c>
      <c r="F14" s="1926" t="s">
        <v>1301</v>
      </c>
      <c r="G14" s="1927"/>
      <c r="H14" s="1927"/>
      <c r="I14" s="1932"/>
      <c r="J14" s="1932"/>
      <c r="K14" s="1932"/>
      <c r="L14" s="1932"/>
      <c r="M14" s="303"/>
    </row>
    <row r="15" spans="1:13" ht="30" customHeight="1">
      <c r="A15" s="296"/>
      <c r="B15" s="1944"/>
      <c r="C15" s="1945"/>
      <c r="D15" s="302"/>
      <c r="E15" s="1922"/>
      <c r="F15" s="1926" t="s">
        <v>1302</v>
      </c>
      <c r="G15" s="1927"/>
      <c r="H15" s="1927"/>
      <c r="I15" s="1931"/>
      <c r="J15" s="1932"/>
      <c r="K15" s="1932"/>
      <c r="L15" s="1932"/>
      <c r="M15" s="303"/>
    </row>
    <row r="16" spans="1:13" ht="30" customHeight="1">
      <c r="A16" s="296"/>
      <c r="B16" s="1944"/>
      <c r="C16" s="1945"/>
      <c r="D16" s="302"/>
      <c r="E16" s="738" t="s">
        <v>217</v>
      </c>
      <c r="F16" s="1927" t="s">
        <v>1303</v>
      </c>
      <c r="G16" s="1927"/>
      <c r="H16" s="1927"/>
      <c r="I16" s="1932"/>
      <c r="J16" s="1932"/>
      <c r="K16" s="1932"/>
      <c r="L16" s="1932"/>
      <c r="M16" s="303"/>
    </row>
    <row r="17" spans="1:13" ht="32.25" customHeight="1">
      <c r="A17" s="296"/>
      <c r="B17" s="1944"/>
      <c r="C17" s="1945"/>
      <c r="D17" s="302"/>
      <c r="E17" s="1928" t="s">
        <v>627</v>
      </c>
      <c r="F17" s="1929"/>
      <c r="G17" s="1929"/>
      <c r="H17" s="1930"/>
      <c r="I17" s="1933">
        <f>SUM(I12:J16)</f>
        <v>0</v>
      </c>
      <c r="J17" s="1933"/>
      <c r="K17" s="1933">
        <f>SUM(K12:L16)</f>
        <v>0</v>
      </c>
      <c r="L17" s="1933"/>
      <c r="M17" s="303"/>
    </row>
    <row r="18" spans="1:13" ht="32.25" customHeight="1">
      <c r="A18" s="296"/>
      <c r="B18" s="1944"/>
      <c r="C18" s="1945"/>
      <c r="D18" s="302"/>
      <c r="E18" s="1918" t="s">
        <v>1294</v>
      </c>
      <c r="F18" s="1918"/>
      <c r="G18" s="1918"/>
      <c r="H18" s="1918"/>
      <c r="I18" s="1918"/>
      <c r="J18" s="1918"/>
      <c r="K18" s="1918"/>
      <c r="L18" s="1918"/>
      <c r="M18" s="303"/>
    </row>
    <row r="19" spans="1:13" ht="49.9" customHeight="1">
      <c r="A19" s="296"/>
      <c r="B19" s="1944"/>
      <c r="C19" s="1945"/>
      <c r="D19" s="302"/>
      <c r="E19" s="1928" t="s">
        <v>1304</v>
      </c>
      <c r="F19" s="1929"/>
      <c r="G19" s="1929"/>
      <c r="H19" s="1930"/>
      <c r="I19" s="1951" t="s">
        <v>1314</v>
      </c>
      <c r="J19" s="1952"/>
      <c r="K19" s="1951" t="s">
        <v>1314</v>
      </c>
      <c r="L19" s="1952"/>
      <c r="M19" s="303"/>
    </row>
    <row r="20" spans="1:13" ht="15" customHeight="1">
      <c r="A20" s="296"/>
      <c r="B20" s="1946"/>
      <c r="C20" s="1947"/>
      <c r="D20" s="305"/>
      <c r="E20" s="306"/>
      <c r="F20" s="306"/>
      <c r="G20" s="306"/>
      <c r="H20" s="306"/>
      <c r="I20" s="306"/>
      <c r="J20" s="306"/>
      <c r="K20" s="306"/>
      <c r="L20" s="306"/>
      <c r="M20" s="307"/>
    </row>
    <row r="21" spans="1:13" ht="13.5" customHeight="1">
      <c r="A21" s="296"/>
      <c r="B21" s="296"/>
      <c r="C21" s="296"/>
      <c r="D21" s="296"/>
      <c r="E21" s="296"/>
      <c r="F21" s="296"/>
      <c r="G21" s="296"/>
      <c r="H21" s="296"/>
      <c r="I21" s="296"/>
      <c r="J21" s="296"/>
      <c r="K21" s="296"/>
      <c r="L21" s="296"/>
      <c r="M21" s="296"/>
    </row>
    <row r="22" spans="1:13" ht="18.75" customHeight="1">
      <c r="A22" s="296"/>
      <c r="B22" s="308" t="s">
        <v>587</v>
      </c>
      <c r="C22" s="1953" t="s">
        <v>1308</v>
      </c>
      <c r="D22" s="1953"/>
      <c r="E22" s="1953"/>
      <c r="F22" s="1953"/>
      <c r="G22" s="1953"/>
      <c r="H22" s="1953"/>
      <c r="I22" s="1953"/>
      <c r="J22" s="1953"/>
      <c r="K22" s="1953"/>
      <c r="L22" s="1953"/>
      <c r="M22" s="1953"/>
    </row>
    <row r="23" spans="1:13" ht="15" customHeight="1">
      <c r="A23" s="296"/>
      <c r="B23" s="308" t="s">
        <v>588</v>
      </c>
      <c r="C23" s="1954" t="s">
        <v>589</v>
      </c>
      <c r="D23" s="1954"/>
      <c r="E23" s="1954"/>
      <c r="F23" s="1954"/>
      <c r="G23" s="1954"/>
      <c r="H23" s="1954"/>
      <c r="I23" s="1954"/>
      <c r="J23" s="1954"/>
      <c r="K23" s="1954"/>
      <c r="L23" s="1954"/>
      <c r="M23" s="1954"/>
    </row>
    <row r="24" spans="1:13" ht="31.15" customHeight="1">
      <c r="A24" s="296"/>
      <c r="B24" s="308" t="s">
        <v>590</v>
      </c>
      <c r="C24" s="1953" t="s">
        <v>591</v>
      </c>
      <c r="D24" s="1953"/>
      <c r="E24" s="1953"/>
      <c r="F24" s="1953"/>
      <c r="G24" s="1953"/>
      <c r="H24" s="1953"/>
      <c r="I24" s="1953"/>
      <c r="J24" s="1953"/>
      <c r="K24" s="1953"/>
      <c r="L24" s="1953"/>
      <c r="M24" s="1953"/>
    </row>
    <row r="25" spans="1:13" ht="68.25" customHeight="1">
      <c r="A25" s="296"/>
      <c r="B25" s="308" t="s">
        <v>592</v>
      </c>
      <c r="C25" s="1953" t="s">
        <v>1309</v>
      </c>
      <c r="D25" s="1953"/>
      <c r="E25" s="1953"/>
      <c r="F25" s="1953"/>
      <c r="G25" s="1953"/>
      <c r="H25" s="1953"/>
      <c r="I25" s="1953"/>
      <c r="J25" s="1953"/>
      <c r="K25" s="1953"/>
      <c r="L25" s="1953"/>
      <c r="M25" s="1953"/>
    </row>
    <row r="26" spans="1:13" ht="68.25" customHeight="1">
      <c r="A26" s="296"/>
      <c r="B26" s="308" t="s">
        <v>593</v>
      </c>
      <c r="C26" s="1953" t="s">
        <v>1310</v>
      </c>
      <c r="D26" s="1953"/>
      <c r="E26" s="1953"/>
      <c r="F26" s="1953"/>
      <c r="G26" s="1953"/>
      <c r="H26" s="1953"/>
      <c r="I26" s="1953"/>
      <c r="J26" s="1953"/>
      <c r="K26" s="1953"/>
      <c r="L26" s="1953"/>
      <c r="M26" s="1953"/>
    </row>
    <row r="27" spans="1:13" ht="16.5" customHeight="1">
      <c r="A27" s="296"/>
      <c r="B27" s="308" t="s">
        <v>594</v>
      </c>
      <c r="C27" s="1953" t="s">
        <v>1311</v>
      </c>
      <c r="D27" s="1953"/>
      <c r="E27" s="1953"/>
      <c r="F27" s="1953"/>
      <c r="G27" s="1953"/>
      <c r="H27" s="1953"/>
      <c r="I27" s="1953"/>
      <c r="J27" s="1953"/>
      <c r="K27" s="1953"/>
      <c r="L27" s="1953"/>
      <c r="M27" s="1953"/>
    </row>
    <row r="28" spans="1:13" ht="16.5" customHeight="1">
      <c r="A28" s="296"/>
      <c r="B28" s="308" t="s">
        <v>595</v>
      </c>
      <c r="C28" s="1953" t="s">
        <v>1312</v>
      </c>
      <c r="D28" s="1953"/>
      <c r="E28" s="1953"/>
      <c r="F28" s="1953"/>
      <c r="G28" s="1953"/>
      <c r="H28" s="1953"/>
      <c r="I28" s="1953"/>
      <c r="J28" s="1953"/>
      <c r="K28" s="1953"/>
      <c r="L28" s="1953"/>
      <c r="M28" s="1953"/>
    </row>
    <row r="29" spans="1:13" ht="32.25" customHeight="1">
      <c r="A29" s="296"/>
      <c r="B29" s="308" t="s">
        <v>597</v>
      </c>
      <c r="C29" s="1955" t="s">
        <v>596</v>
      </c>
      <c r="D29" s="1955"/>
      <c r="E29" s="1955"/>
      <c r="F29" s="1955"/>
      <c r="G29" s="1955"/>
      <c r="H29" s="1955"/>
      <c r="I29" s="1955"/>
      <c r="J29" s="1955"/>
      <c r="K29" s="1955"/>
      <c r="L29" s="1955"/>
      <c r="M29" s="1955"/>
    </row>
    <row r="30" spans="1:13" ht="18" customHeight="1">
      <c r="A30" s="296"/>
      <c r="B30" s="308" t="s">
        <v>599</v>
      </c>
      <c r="C30" s="1955" t="s">
        <v>598</v>
      </c>
      <c r="D30" s="1955"/>
      <c r="E30" s="1955"/>
      <c r="F30" s="1955"/>
      <c r="G30" s="1955"/>
      <c r="H30" s="1955"/>
      <c r="I30" s="1955"/>
      <c r="J30" s="1955"/>
      <c r="K30" s="1955"/>
      <c r="L30" s="1955"/>
      <c r="M30" s="1955"/>
    </row>
    <row r="31" spans="1:13" ht="18" customHeight="1">
      <c r="A31" s="296"/>
      <c r="B31" s="308">
        <v>10</v>
      </c>
      <c r="C31" s="1955" t="s">
        <v>1313</v>
      </c>
      <c r="D31" s="1955"/>
      <c r="E31" s="1955"/>
      <c r="F31" s="1955"/>
      <c r="G31" s="1955"/>
      <c r="H31" s="1955"/>
      <c r="I31" s="1955"/>
      <c r="J31" s="1955"/>
      <c r="K31" s="1955"/>
      <c r="L31" s="1955"/>
      <c r="M31" s="1955"/>
    </row>
    <row r="32" spans="1:13" ht="30" customHeight="1">
      <c r="A32" s="296"/>
      <c r="B32" s="308">
        <v>11</v>
      </c>
      <c r="C32" s="1953" t="s">
        <v>600</v>
      </c>
      <c r="D32" s="1953"/>
      <c r="E32" s="1953"/>
      <c r="F32" s="1953"/>
      <c r="G32" s="1953"/>
      <c r="H32" s="1953"/>
      <c r="I32" s="1953"/>
      <c r="J32" s="1953"/>
      <c r="K32" s="1953"/>
      <c r="L32" s="1953"/>
      <c r="M32" s="1953"/>
    </row>
    <row r="33" spans="2:13" ht="62.25" customHeight="1">
      <c r="B33" s="308">
        <v>12</v>
      </c>
      <c r="C33" s="1955" t="s">
        <v>601</v>
      </c>
      <c r="D33" s="1955"/>
      <c r="E33" s="1955"/>
      <c r="F33" s="1955"/>
      <c r="G33" s="1955"/>
      <c r="H33" s="1955"/>
      <c r="I33" s="1955"/>
      <c r="J33" s="1955"/>
      <c r="K33" s="1955"/>
      <c r="L33" s="1955"/>
      <c r="M33" s="1955"/>
    </row>
    <row r="34" spans="2:13">
      <c r="D34" s="210" t="s">
        <v>602</v>
      </c>
    </row>
  </sheetData>
  <mergeCells count="52">
    <mergeCell ref="C31:M31"/>
    <mergeCell ref="C32:M32"/>
    <mergeCell ref="C33:M33"/>
    <mergeCell ref="C24:M24"/>
    <mergeCell ref="C25:M25"/>
    <mergeCell ref="C26:M26"/>
    <mergeCell ref="C29:M29"/>
    <mergeCell ref="C30:M30"/>
    <mergeCell ref="C28:M28"/>
    <mergeCell ref="K19:L19"/>
    <mergeCell ref="C27:M27"/>
    <mergeCell ref="E19:H19"/>
    <mergeCell ref="I19:J19"/>
    <mergeCell ref="C22:M22"/>
    <mergeCell ref="C23:M23"/>
    <mergeCell ref="B7:C7"/>
    <mergeCell ref="D7:M7"/>
    <mergeCell ref="B8:C20"/>
    <mergeCell ref="E9:H9"/>
    <mergeCell ref="I9:J9"/>
    <mergeCell ref="K9:L9"/>
    <mergeCell ref="E10:H10"/>
    <mergeCell ref="I10:J10"/>
    <mergeCell ref="K10:L10"/>
    <mergeCell ref="F12:H12"/>
    <mergeCell ref="I12:J12"/>
    <mergeCell ref="K12:L12"/>
    <mergeCell ref="I14:J14"/>
    <mergeCell ref="K14:L14"/>
    <mergeCell ref="I13:J13"/>
    <mergeCell ref="K13:L13"/>
    <mergeCell ref="L2:M2"/>
    <mergeCell ref="A3:M3"/>
    <mergeCell ref="B5:C5"/>
    <mergeCell ref="D5:M5"/>
    <mergeCell ref="B6:C6"/>
    <mergeCell ref="D6:M6"/>
    <mergeCell ref="E18:L18"/>
    <mergeCell ref="E11:L11"/>
    <mergeCell ref="E14:E15"/>
    <mergeCell ref="E12:E13"/>
    <mergeCell ref="F13:H13"/>
    <mergeCell ref="F14:H14"/>
    <mergeCell ref="F15:H15"/>
    <mergeCell ref="F16:H16"/>
    <mergeCell ref="E17:H17"/>
    <mergeCell ref="I15:J15"/>
    <mergeCell ref="K15:L15"/>
    <mergeCell ref="I16:J16"/>
    <mergeCell ref="K16:L16"/>
    <mergeCell ref="I17:J17"/>
    <mergeCell ref="K17:L17"/>
  </mergeCells>
  <phoneticPr fontId="4"/>
  <conditionalFormatting sqref="D6:M6">
    <cfRule type="expression" dxfId="184" priority="1">
      <formula>$D$6="該当する事業はありません"</formula>
    </cfRule>
  </conditionalFormatting>
  <conditionalFormatting sqref="D7:M7">
    <cfRule type="expression" dxfId="183" priority="4">
      <formula>OR($D$7="選択下さい。",$D$7="")</formula>
    </cfRule>
  </conditionalFormatting>
  <conditionalFormatting sqref="I10:L10">
    <cfRule type="expression" dxfId="182" priority="3">
      <formula>I10=""</formula>
    </cfRule>
  </conditionalFormatting>
  <conditionalFormatting sqref="I19:L19">
    <cfRule type="expression" dxfId="181" priority="2">
      <formula>OR(I19="",I19="選択してください。")</formula>
    </cfRule>
  </conditionalFormatting>
  <dataValidations count="5">
    <dataValidation type="list" allowBlank="1" showInputMessage="1" showErrorMessage="1" sqref="D7:M7" xr:uid="{00000000-0002-0000-0F00-000000000000}">
      <formula1>"選択下さい。,１　新規,２　変更,３　終了"</formula1>
    </dataValidation>
    <dataValidation type="list" allowBlank="1" showInputMessage="1" showErrorMessage="1" sqref="I10:L10" xr:uid="{00000000-0002-0000-0F00-000001000000}">
      <formula1>"○"</formula1>
    </dataValidation>
    <dataValidation type="decimal" operator="greaterThanOrEqual" allowBlank="1" showInputMessage="1" showErrorMessage="1" errorTitle="数値が正しくありません。" error="数字を入力してください。" sqref="I14:L16" xr:uid="{00000000-0002-0000-0F00-000002000000}">
      <formula1>0</formula1>
    </dataValidation>
    <dataValidation type="whole" operator="greaterThanOrEqual" allowBlank="1" showInputMessage="1" showErrorMessage="1" errorTitle="数値が正しくありません。" error="整数を入力してください。" sqref="I12:L13" xr:uid="{00000000-0002-0000-0F00-000003000000}">
      <formula1>0</formula1>
    </dataValidation>
    <dataValidation type="list" allowBlank="1" showInputMessage="1" showErrorMessage="1" sqref="I19:L19" xr:uid="{00000000-0002-0000-0F00-000004000000}">
      <formula1>"選択してください。,ア　児童指導員等（常勤専従・経験５年以上）,イ　児童指導員等（常勤専従）,ウ　児童指導員等（常勤換算・経験５年以上）,エ　児童指導員等（常勤換算）,オ　その他従業者"</formula1>
    </dataValidation>
  </dataValidations>
  <printOptions horizontalCentered="1"/>
  <pageMargins left="0.31496062992125984" right="0.31496062992125984" top="0.35433070866141736" bottom="0.35433070866141736" header="0.11811023622047245" footer="0.11811023622047245"/>
  <pageSetup paperSize="9" scale="77" orientation="portrait"/>
  <headerFooter>
    <oddHeader>&amp;R&amp;"BIZ UDPゴシック,標準"&amp;A</oddHeader>
    <oddFooter>&amp;RR8.4月版</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M27"/>
  <sheetViews>
    <sheetView workbookViewId="0"/>
  </sheetViews>
  <sheetFormatPr defaultRowHeight="18.75"/>
  <cols>
    <col min="1" max="1" width="2.625" customWidth="1"/>
    <col min="2" max="3" width="10.125" customWidth="1"/>
    <col min="4" max="7" width="3.5" customWidth="1"/>
    <col min="8" max="8" width="20.625" customWidth="1"/>
    <col min="9" max="9" width="4.625" customWidth="1"/>
    <col min="10" max="10" width="20.625" customWidth="1"/>
    <col min="11" max="11" width="4.625" customWidth="1"/>
    <col min="12" max="12" width="20.625" customWidth="1"/>
    <col min="13" max="13" width="4.625" customWidth="1"/>
    <col min="14" max="14" width="3.25" customWidth="1"/>
  </cols>
  <sheetData>
    <row r="1" spans="1:13" s="210" customFormat="1" ht="17.25" customHeight="1">
      <c r="A1" s="295"/>
      <c r="B1" s="296" t="s">
        <v>687</v>
      </c>
      <c r="C1" s="296"/>
      <c r="D1" s="296"/>
      <c r="E1" s="296"/>
      <c r="F1" s="296"/>
      <c r="G1" s="296"/>
      <c r="H1" s="296"/>
      <c r="I1" s="296"/>
      <c r="J1" s="296"/>
      <c r="K1" s="296"/>
      <c r="L1" s="297"/>
      <c r="M1" s="296"/>
    </row>
    <row r="2" spans="1:13" s="210" customFormat="1" ht="19.5" customHeight="1">
      <c r="A2" s="295"/>
      <c r="B2" s="296"/>
      <c r="C2" s="296"/>
      <c r="D2" s="296"/>
      <c r="E2" s="296"/>
      <c r="F2" s="296"/>
      <c r="G2" s="296"/>
      <c r="H2" s="296"/>
      <c r="I2" s="296"/>
      <c r="J2" s="296"/>
      <c r="K2" s="296"/>
      <c r="L2" s="1839" t="s">
        <v>1537</v>
      </c>
      <c r="M2" s="1839"/>
    </row>
    <row r="3" spans="1:13" s="210" customFormat="1" ht="24" customHeight="1">
      <c r="A3" s="1934" t="s">
        <v>688</v>
      </c>
      <c r="B3" s="1934"/>
      <c r="C3" s="1934"/>
      <c r="D3" s="1934"/>
      <c r="E3" s="1934"/>
      <c r="F3" s="1934"/>
      <c r="G3" s="1934"/>
      <c r="H3" s="1934"/>
      <c r="I3" s="1934"/>
      <c r="J3" s="1934"/>
      <c r="K3" s="1934"/>
      <c r="L3" s="1934"/>
      <c r="M3" s="1934"/>
    </row>
    <row r="4" spans="1:13" s="210" customFormat="1" ht="17.25" customHeight="1">
      <c r="A4" s="298"/>
      <c r="B4" s="298"/>
      <c r="C4" s="298"/>
      <c r="D4" s="298"/>
      <c r="E4" s="298"/>
      <c r="F4" s="298"/>
      <c r="G4" s="298"/>
      <c r="H4" s="298"/>
      <c r="I4" s="298"/>
      <c r="J4" s="298"/>
      <c r="K4" s="298"/>
      <c r="L4" s="298"/>
      <c r="M4" s="298"/>
    </row>
    <row r="5" spans="1:13" s="210" customFormat="1" ht="36" customHeight="1">
      <c r="A5" s="298"/>
      <c r="B5" s="1935" t="s">
        <v>580</v>
      </c>
      <c r="C5" s="1936"/>
      <c r="D5" s="1937">
        <f>基本情報入力シート!L45</f>
        <v>0</v>
      </c>
      <c r="E5" s="1937"/>
      <c r="F5" s="1937"/>
      <c r="G5" s="1937"/>
      <c r="H5" s="1937"/>
      <c r="I5" s="1937"/>
      <c r="J5" s="1937"/>
      <c r="K5" s="1937"/>
      <c r="L5" s="1937"/>
      <c r="M5" s="1937"/>
    </row>
    <row r="6" spans="1:13" s="210" customFormat="1" ht="36" customHeight="1">
      <c r="A6" s="298"/>
      <c r="B6" s="1935" t="s">
        <v>581</v>
      </c>
      <c r="C6" s="1936"/>
      <c r="D6" s="1956" t="str">
        <f>IF(AND(OR(COUNTIF(基本情報入力シート!L50:Z55,"児童発達支援センター")&gt;0,COUNTIF(基本情報入力シート!L50:Z55,"*児童発達支援（重心*")&gt;0),COUNTIF(基本情報入力シート!L50:Z55,"*放課後等デイサービス*")&gt;0),"児童発達支援・放課後等デイサービスの多機能",IF(OR(COUNTIF(基本情報入力シート!L50:Z55,"*児童発達支援センター*")&gt;0,COUNTIF(基本情報入力シート!L50:Z55,"*児童発達支援（重心*")&gt;0),"児童発達支援",IF(COUNTIF(基本情報入力シート!L50:Z55,"*放課後等デイサービス*")&gt;0,"放課後等デイサービス","該当する事業はありません")))</f>
        <v>該当する事業はありません</v>
      </c>
      <c r="E6" s="1920"/>
      <c r="F6" s="1920"/>
      <c r="G6" s="1920"/>
      <c r="H6" s="1920"/>
      <c r="I6" s="1920"/>
      <c r="J6" s="1920"/>
      <c r="K6" s="1920"/>
      <c r="L6" s="1920"/>
      <c r="M6" s="1921"/>
    </row>
    <row r="7" spans="1:13" s="210" customFormat="1" ht="46.5" customHeight="1">
      <c r="A7" s="296"/>
      <c r="B7" s="1941" t="s">
        <v>582</v>
      </c>
      <c r="C7" s="1941"/>
      <c r="D7" s="1845" t="s">
        <v>1453</v>
      </c>
      <c r="E7" s="1845"/>
      <c r="F7" s="1845"/>
      <c r="G7" s="1845"/>
      <c r="H7" s="1845"/>
      <c r="I7" s="1845"/>
      <c r="J7" s="1845"/>
      <c r="K7" s="1845"/>
      <c r="L7" s="1845"/>
      <c r="M7" s="1846"/>
    </row>
    <row r="8" spans="1:13" s="210" customFormat="1" ht="15" customHeight="1">
      <c r="A8" s="296"/>
      <c r="B8" s="1942" t="s">
        <v>583</v>
      </c>
      <c r="C8" s="1943"/>
      <c r="D8" s="299"/>
      <c r="E8" s="300"/>
      <c r="F8" s="300"/>
      <c r="G8" s="300"/>
      <c r="H8" s="300"/>
      <c r="I8" s="300"/>
      <c r="J8" s="300"/>
      <c r="K8" s="300"/>
      <c r="L8" s="300"/>
      <c r="M8" s="301"/>
    </row>
    <row r="9" spans="1:13" s="210" customFormat="1" ht="33" customHeight="1">
      <c r="A9" s="296"/>
      <c r="B9" s="1944"/>
      <c r="C9" s="1945"/>
      <c r="D9" s="302"/>
      <c r="E9" s="1960"/>
      <c r="F9" s="1960"/>
      <c r="G9" s="1960"/>
      <c r="H9" s="1960"/>
      <c r="I9" s="1961" t="s">
        <v>586</v>
      </c>
      <c r="J9" s="1961"/>
      <c r="K9" s="1961" t="s">
        <v>585</v>
      </c>
      <c r="L9" s="1961"/>
      <c r="M9" s="303"/>
    </row>
    <row r="10" spans="1:13" s="210" customFormat="1" ht="32.25" customHeight="1">
      <c r="A10" s="296"/>
      <c r="B10" s="1944"/>
      <c r="C10" s="1945"/>
      <c r="D10" s="302"/>
      <c r="E10" s="1962" t="s">
        <v>1315</v>
      </c>
      <c r="F10" s="1962"/>
      <c r="G10" s="1962"/>
      <c r="H10" s="1962"/>
      <c r="I10" s="1963"/>
      <c r="J10" s="1963"/>
      <c r="K10" s="1963"/>
      <c r="L10" s="1963"/>
      <c r="M10" s="303"/>
    </row>
    <row r="11" spans="1:13" s="210" customFormat="1" ht="32.25" customHeight="1">
      <c r="A11" s="296"/>
      <c r="B11" s="1944"/>
      <c r="C11" s="1945"/>
      <c r="D11" s="302"/>
      <c r="E11" s="1958" t="s">
        <v>1316</v>
      </c>
      <c r="F11" s="1958"/>
      <c r="G11" s="1958"/>
      <c r="H11" s="1958"/>
      <c r="I11" s="1963"/>
      <c r="J11" s="1963"/>
      <c r="K11" s="1963"/>
      <c r="L11" s="1963"/>
      <c r="M11" s="303"/>
    </row>
    <row r="12" spans="1:13" s="210" customFormat="1" ht="31.15" customHeight="1">
      <c r="A12" s="296"/>
      <c r="B12" s="1944"/>
      <c r="C12" s="1945"/>
      <c r="D12" s="302"/>
      <c r="E12" s="1959" t="s">
        <v>1320</v>
      </c>
      <c r="F12" s="1959"/>
      <c r="G12" s="1959"/>
      <c r="H12" s="1959"/>
      <c r="I12" s="1959"/>
      <c r="J12" s="1959"/>
      <c r="K12" s="1959"/>
      <c r="L12" s="1959"/>
      <c r="M12" s="303"/>
    </row>
    <row r="13" spans="1:13" s="210" customFormat="1" ht="43.9" customHeight="1">
      <c r="A13" s="296"/>
      <c r="B13" s="1944"/>
      <c r="C13" s="1945"/>
      <c r="D13" s="302"/>
      <c r="E13" s="1957" t="s">
        <v>1321</v>
      </c>
      <c r="F13" s="1927" t="s">
        <v>1317</v>
      </c>
      <c r="G13" s="1927"/>
      <c r="H13" s="1927"/>
      <c r="I13" s="1932"/>
      <c r="J13" s="1932"/>
      <c r="K13" s="1932"/>
      <c r="L13" s="1932"/>
      <c r="M13" s="303"/>
    </row>
    <row r="14" spans="1:13" s="210" customFormat="1" ht="31.9" customHeight="1">
      <c r="A14" s="296"/>
      <c r="B14" s="1944"/>
      <c r="C14" s="1945"/>
      <c r="D14" s="302"/>
      <c r="E14" s="1957"/>
      <c r="F14" s="1927" t="s">
        <v>1318</v>
      </c>
      <c r="G14" s="1927"/>
      <c r="H14" s="1927"/>
      <c r="I14" s="1932"/>
      <c r="J14" s="1932"/>
      <c r="K14" s="1932"/>
      <c r="L14" s="1932"/>
      <c r="M14" s="303"/>
    </row>
    <row r="15" spans="1:13" s="210" customFormat="1" ht="32.25" customHeight="1">
      <c r="A15" s="296"/>
      <c r="B15" s="1944"/>
      <c r="C15" s="1945"/>
      <c r="D15" s="302"/>
      <c r="E15" s="1957"/>
      <c r="F15" s="1958" t="s">
        <v>1319</v>
      </c>
      <c r="G15" s="1958"/>
      <c r="H15" s="1958"/>
      <c r="I15" s="1932"/>
      <c r="J15" s="1932"/>
      <c r="K15" s="1932"/>
      <c r="L15" s="1932"/>
      <c r="M15" s="303"/>
    </row>
    <row r="16" spans="1:13" s="210" customFormat="1" ht="31.15" customHeight="1">
      <c r="A16" s="296"/>
      <c r="B16" s="1944"/>
      <c r="C16" s="1945"/>
      <c r="D16" s="302"/>
      <c r="E16" s="1959" t="s">
        <v>627</v>
      </c>
      <c r="F16" s="1959"/>
      <c r="G16" s="1959"/>
      <c r="H16" s="1959"/>
      <c r="I16" s="1933">
        <f>SUM(I13:J15)</f>
        <v>0</v>
      </c>
      <c r="J16" s="1933"/>
      <c r="K16" s="1933">
        <f>SUM(K13:L15)</f>
        <v>0</v>
      </c>
      <c r="L16" s="1933"/>
      <c r="M16" s="303"/>
    </row>
    <row r="17" spans="1:13" s="210" customFormat="1" ht="15" customHeight="1">
      <c r="A17" s="296"/>
      <c r="B17" s="1946"/>
      <c r="C17" s="1947"/>
      <c r="D17" s="305"/>
      <c r="E17" s="306"/>
      <c r="F17" s="306"/>
      <c r="G17" s="306"/>
      <c r="H17" s="306"/>
      <c r="I17" s="306"/>
      <c r="J17" s="306"/>
      <c r="K17" s="306"/>
      <c r="L17" s="306"/>
      <c r="M17" s="307"/>
    </row>
    <row r="18" spans="1:13" s="210" customFormat="1" ht="13.5" customHeight="1">
      <c r="A18" s="296"/>
      <c r="B18" s="296"/>
      <c r="C18" s="296"/>
      <c r="D18" s="296"/>
      <c r="E18" s="296"/>
      <c r="F18" s="296"/>
      <c r="G18" s="296"/>
      <c r="H18" s="296"/>
      <c r="I18" s="296"/>
      <c r="J18" s="296"/>
      <c r="K18" s="296"/>
      <c r="L18" s="296"/>
      <c r="M18" s="296"/>
    </row>
    <row r="19" spans="1:13" s="210" customFormat="1" ht="18.75" customHeight="1">
      <c r="A19" s="296"/>
      <c r="B19" s="308" t="s">
        <v>587</v>
      </c>
      <c r="C19" s="1953" t="s">
        <v>1308</v>
      </c>
      <c r="D19" s="1953"/>
      <c r="E19" s="1953"/>
      <c r="F19" s="1953"/>
      <c r="G19" s="1953"/>
      <c r="H19" s="1953"/>
      <c r="I19" s="1953"/>
      <c r="J19" s="1953"/>
      <c r="K19" s="1953"/>
      <c r="L19" s="1953"/>
      <c r="M19" s="1953"/>
    </row>
    <row r="20" spans="1:13" s="210" customFormat="1" ht="31.5" customHeight="1">
      <c r="A20" s="296"/>
      <c r="B20" s="308" t="s">
        <v>588</v>
      </c>
      <c r="C20" s="1953" t="s">
        <v>689</v>
      </c>
      <c r="D20" s="1953"/>
      <c r="E20" s="1953"/>
      <c r="F20" s="1953"/>
      <c r="G20" s="1953"/>
      <c r="H20" s="1953"/>
      <c r="I20" s="1953"/>
      <c r="J20" s="1953"/>
      <c r="K20" s="1953"/>
      <c r="L20" s="1953"/>
      <c r="M20" s="1953"/>
    </row>
    <row r="21" spans="1:13" s="210" customFormat="1" ht="36" customHeight="1">
      <c r="A21" s="296"/>
      <c r="B21" s="308" t="s">
        <v>590</v>
      </c>
      <c r="C21" s="1953" t="s">
        <v>690</v>
      </c>
      <c r="D21" s="1953"/>
      <c r="E21" s="1953"/>
      <c r="F21" s="1953"/>
      <c r="G21" s="1953"/>
      <c r="H21" s="1953"/>
      <c r="I21" s="1953"/>
      <c r="J21" s="1953"/>
      <c r="K21" s="1953"/>
      <c r="L21" s="1953"/>
      <c r="M21" s="1953"/>
    </row>
    <row r="22" spans="1:13" s="210" customFormat="1" ht="48" customHeight="1">
      <c r="A22" s="296"/>
      <c r="B22" s="308" t="s">
        <v>592</v>
      </c>
      <c r="C22" s="1953" t="s">
        <v>1322</v>
      </c>
      <c r="D22" s="1953"/>
      <c r="E22" s="1953"/>
      <c r="F22" s="1953"/>
      <c r="G22" s="1953"/>
      <c r="H22" s="1953"/>
      <c r="I22" s="1953"/>
      <c r="J22" s="1953"/>
      <c r="K22" s="1953"/>
      <c r="L22" s="1953"/>
      <c r="M22" s="1953"/>
    </row>
    <row r="23" spans="1:13" s="210" customFormat="1" ht="36" customHeight="1">
      <c r="A23" s="296"/>
      <c r="B23" s="308" t="s">
        <v>691</v>
      </c>
      <c r="C23" s="1953" t="s">
        <v>1323</v>
      </c>
      <c r="D23" s="1953"/>
      <c r="E23" s="1953"/>
      <c r="F23" s="1953"/>
      <c r="G23" s="1953"/>
      <c r="H23" s="1953"/>
      <c r="I23" s="1953"/>
      <c r="J23" s="1953"/>
      <c r="K23" s="1953"/>
      <c r="L23" s="1953"/>
      <c r="M23" s="1953"/>
    </row>
    <row r="24" spans="1:13" s="210" customFormat="1" ht="36.75" customHeight="1">
      <c r="A24" s="296"/>
      <c r="B24" s="308" t="s">
        <v>692</v>
      </c>
      <c r="C24" s="1953" t="s">
        <v>1324</v>
      </c>
      <c r="D24" s="1953"/>
      <c r="E24" s="1953"/>
      <c r="F24" s="1953"/>
      <c r="G24" s="1953"/>
      <c r="H24" s="1953"/>
      <c r="I24" s="1953"/>
      <c r="J24" s="1953"/>
      <c r="K24" s="1953"/>
      <c r="L24" s="1953"/>
      <c r="M24" s="1953"/>
    </row>
    <row r="25" spans="1:13" s="210" customFormat="1" ht="21.75" customHeight="1">
      <c r="A25" s="296"/>
      <c r="B25" s="308" t="s">
        <v>595</v>
      </c>
      <c r="C25" s="1955" t="s">
        <v>693</v>
      </c>
      <c r="D25" s="1955"/>
      <c r="E25" s="1955"/>
      <c r="F25" s="1955"/>
      <c r="G25" s="1955"/>
      <c r="H25" s="1955"/>
      <c r="I25" s="1955"/>
      <c r="J25" s="1955"/>
      <c r="K25" s="1955"/>
      <c r="L25" s="1955"/>
      <c r="M25" s="1955"/>
    </row>
    <row r="26" spans="1:13" s="210" customFormat="1" ht="14.25" customHeight="1">
      <c r="A26" s="296"/>
      <c r="B26" s="308" t="s">
        <v>597</v>
      </c>
      <c r="C26" s="1953" t="s">
        <v>694</v>
      </c>
      <c r="D26" s="1953"/>
      <c r="E26" s="1953"/>
      <c r="F26" s="1953"/>
      <c r="G26" s="1953"/>
      <c r="H26" s="1953"/>
      <c r="I26" s="1953"/>
      <c r="J26" s="1953"/>
      <c r="K26" s="1953"/>
      <c r="L26" s="1953"/>
      <c r="M26" s="1953"/>
    </row>
    <row r="27" spans="1:13" s="210" customFormat="1" ht="56.25" customHeight="1">
      <c r="B27" s="308" t="s">
        <v>599</v>
      </c>
      <c r="C27" s="1955" t="s">
        <v>695</v>
      </c>
      <c r="D27" s="1955"/>
      <c r="E27" s="1955"/>
      <c r="F27" s="1955"/>
      <c r="G27" s="1955"/>
      <c r="H27" s="1955"/>
      <c r="I27" s="1955"/>
      <c r="J27" s="1955"/>
      <c r="K27" s="1955"/>
      <c r="L27" s="1955"/>
      <c r="M27" s="1955"/>
    </row>
  </sheetData>
  <mergeCells count="41">
    <mergeCell ref="B7:C7"/>
    <mergeCell ref="D7:M7"/>
    <mergeCell ref="B8:C17"/>
    <mergeCell ref="E9:H9"/>
    <mergeCell ref="I9:J9"/>
    <mergeCell ref="K9:L9"/>
    <mergeCell ref="E10:H10"/>
    <mergeCell ref="I10:J10"/>
    <mergeCell ref="K10:L10"/>
    <mergeCell ref="E12:L12"/>
    <mergeCell ref="E11:H11"/>
    <mergeCell ref="I11:J11"/>
    <mergeCell ref="K11:L11"/>
    <mergeCell ref="C27:M27"/>
    <mergeCell ref="C22:M22"/>
    <mergeCell ref="C23:M23"/>
    <mergeCell ref="C24:M24"/>
    <mergeCell ref="C25:M25"/>
    <mergeCell ref="C26:M26"/>
    <mergeCell ref="C21:M21"/>
    <mergeCell ref="F14:H14"/>
    <mergeCell ref="I14:J14"/>
    <mergeCell ref="K14:L14"/>
    <mergeCell ref="I15:J15"/>
    <mergeCell ref="K15:L15"/>
    <mergeCell ref="K16:L16"/>
    <mergeCell ref="E13:E15"/>
    <mergeCell ref="F15:H15"/>
    <mergeCell ref="K13:L13"/>
    <mergeCell ref="F13:H13"/>
    <mergeCell ref="I13:J13"/>
    <mergeCell ref="E16:H16"/>
    <mergeCell ref="I16:J16"/>
    <mergeCell ref="C19:M19"/>
    <mergeCell ref="C20:M20"/>
    <mergeCell ref="L2:M2"/>
    <mergeCell ref="A3:M3"/>
    <mergeCell ref="B5:C5"/>
    <mergeCell ref="D5:M5"/>
    <mergeCell ref="B6:C6"/>
    <mergeCell ref="D6:M6"/>
  </mergeCells>
  <phoneticPr fontId="4"/>
  <conditionalFormatting sqref="D6:M6">
    <cfRule type="expression" dxfId="180" priority="1">
      <formula>$D$6="該当する事業はありません"</formula>
    </cfRule>
  </conditionalFormatting>
  <conditionalFormatting sqref="D7:M7">
    <cfRule type="expression" dxfId="179" priority="3">
      <formula>OR($D$7="選択下さい。",$D$7="")</formula>
    </cfRule>
  </conditionalFormatting>
  <conditionalFormatting sqref="I10:L11">
    <cfRule type="expression" dxfId="178" priority="2">
      <formula>I10=""</formula>
    </cfRule>
  </conditionalFormatting>
  <dataValidations count="3">
    <dataValidation type="list" allowBlank="1" showInputMessage="1" showErrorMessage="1" sqref="D7:M7" xr:uid="{00000000-0002-0000-1000-000000000000}">
      <formula1>"選択下さい。,１　新規,２　変更,３　終了"</formula1>
    </dataValidation>
    <dataValidation type="list" allowBlank="1" showInputMessage="1" showErrorMessage="1" sqref="I10:L11" xr:uid="{00000000-0002-0000-1000-000001000000}">
      <formula1>"○"</formula1>
    </dataValidation>
    <dataValidation type="decimal" operator="greaterThanOrEqual" allowBlank="1" showInputMessage="1" showErrorMessage="1" errorTitle="数値が正しくありません。" error="数字を入力してください。" sqref="I13:L15" xr:uid="{00000000-0002-0000-1000-000002000000}">
      <formula1>0</formula1>
    </dataValidation>
  </dataValidations>
  <printOptions horizontalCentered="1"/>
  <pageMargins left="0.31496062992125984" right="0.31496062992125984" top="0.35433070866141736" bottom="0.35433070866141736" header="0.11811023622047245" footer="0.11811023622047245"/>
  <pageSetup paperSize="9" scale="77" orientation="portrait"/>
  <headerFooter>
    <oddHeader>&amp;R&amp;"BIZ UDPゴシック,標準"&amp;A</oddHeader>
    <oddFooter>&amp;RR8.4月版</odd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M50"/>
  <sheetViews>
    <sheetView workbookViewId="0"/>
  </sheetViews>
  <sheetFormatPr defaultRowHeight="18.75"/>
  <cols>
    <col min="1" max="1" width="1.5" style="509" customWidth="1"/>
    <col min="2" max="2" width="8.75" style="509"/>
    <col min="3" max="3" width="13.125" style="509" customWidth="1"/>
    <col min="4" max="8" width="10.625" style="509" customWidth="1"/>
    <col min="9" max="9" width="12" style="509" customWidth="1"/>
    <col min="10" max="10" width="2.125" style="509" customWidth="1"/>
    <col min="11" max="11" width="8.75" style="509"/>
    <col min="12" max="12" width="1.5" style="509" customWidth="1"/>
    <col min="13" max="256" width="8.75" style="509"/>
    <col min="257" max="263" width="10.625" style="509" customWidth="1"/>
    <col min="264" max="512" width="8.75" style="509"/>
    <col min="513" max="519" width="10.625" style="509" customWidth="1"/>
    <col min="520" max="768" width="8.75" style="509"/>
    <col min="769" max="775" width="10.625" style="509" customWidth="1"/>
    <col min="776" max="1024" width="8.75" style="509"/>
    <col min="1025" max="1031" width="10.625" style="509" customWidth="1"/>
    <col min="1032" max="1280" width="8.75" style="509"/>
    <col min="1281" max="1287" width="10.625" style="509" customWidth="1"/>
    <col min="1288" max="1536" width="8.75" style="509"/>
    <col min="1537" max="1543" width="10.625" style="509" customWidth="1"/>
    <col min="1544" max="1792" width="8.75" style="509"/>
    <col min="1793" max="1799" width="10.625" style="509" customWidth="1"/>
    <col min="1800" max="2048" width="8.75" style="509"/>
    <col min="2049" max="2055" width="10.625" style="509" customWidth="1"/>
    <col min="2056" max="2304" width="8.75" style="509"/>
    <col min="2305" max="2311" width="10.625" style="509" customWidth="1"/>
    <col min="2312" max="2560" width="8.75" style="509"/>
    <col min="2561" max="2567" width="10.625" style="509" customWidth="1"/>
    <col min="2568" max="2816" width="8.75" style="509"/>
    <col min="2817" max="2823" width="10.625" style="509" customWidth="1"/>
    <col min="2824" max="3072" width="8.75" style="509"/>
    <col min="3073" max="3079" width="10.625" style="509" customWidth="1"/>
    <col min="3080" max="3328" width="8.75" style="509"/>
    <col min="3329" max="3335" width="10.625" style="509" customWidth="1"/>
    <col min="3336" max="3584" width="8.75" style="509"/>
    <col min="3585" max="3591" width="10.625" style="509" customWidth="1"/>
    <col min="3592" max="3840" width="8.75" style="509"/>
    <col min="3841" max="3847" width="10.625" style="509" customWidth="1"/>
    <col min="3848" max="4096" width="8.75" style="509"/>
    <col min="4097" max="4103" width="10.625" style="509" customWidth="1"/>
    <col min="4104" max="4352" width="8.75" style="509"/>
    <col min="4353" max="4359" width="10.625" style="509" customWidth="1"/>
    <col min="4360" max="4608" width="8.75" style="509"/>
    <col min="4609" max="4615" width="10.625" style="509" customWidth="1"/>
    <col min="4616" max="4864" width="8.75" style="509"/>
    <col min="4865" max="4871" width="10.625" style="509" customWidth="1"/>
    <col min="4872" max="5120" width="8.75" style="509"/>
    <col min="5121" max="5127" width="10.625" style="509" customWidth="1"/>
    <col min="5128" max="5376" width="8.75" style="509"/>
    <col min="5377" max="5383" width="10.625" style="509" customWidth="1"/>
    <col min="5384" max="5632" width="8.75" style="509"/>
    <col min="5633" max="5639" width="10.625" style="509" customWidth="1"/>
    <col min="5640" max="5888" width="8.75" style="509"/>
    <col min="5889" max="5895" width="10.625" style="509" customWidth="1"/>
    <col min="5896" max="6144" width="8.75" style="509"/>
    <col min="6145" max="6151" width="10.625" style="509" customWidth="1"/>
    <col min="6152" max="6400" width="8.75" style="509"/>
    <col min="6401" max="6407" width="10.625" style="509" customWidth="1"/>
    <col min="6408" max="6656" width="8.75" style="509"/>
    <col min="6657" max="6663" width="10.625" style="509" customWidth="1"/>
    <col min="6664" max="6912" width="8.75" style="509"/>
    <col min="6913" max="6919" width="10.625" style="509" customWidth="1"/>
    <col min="6920" max="7168" width="8.75" style="509"/>
    <col min="7169" max="7175" width="10.625" style="509" customWidth="1"/>
    <col min="7176" max="7424" width="8.75" style="509"/>
    <col min="7425" max="7431" width="10.625" style="509" customWidth="1"/>
    <col min="7432" max="7680" width="8.75" style="509"/>
    <col min="7681" max="7687" width="10.625" style="509" customWidth="1"/>
    <col min="7688" max="7936" width="8.75" style="509"/>
    <col min="7937" max="7943" width="10.625" style="509" customWidth="1"/>
    <col min="7944" max="8192" width="8.75" style="509"/>
    <col min="8193" max="8199" width="10.625" style="509" customWidth="1"/>
    <col min="8200" max="8448" width="8.75" style="509"/>
    <col min="8449" max="8455" width="10.625" style="509" customWidth="1"/>
    <col min="8456" max="8704" width="8.75" style="509"/>
    <col min="8705" max="8711" width="10.625" style="509" customWidth="1"/>
    <col min="8712" max="8960" width="8.75" style="509"/>
    <col min="8961" max="8967" width="10.625" style="509" customWidth="1"/>
    <col min="8968" max="9216" width="8.75" style="509"/>
    <col min="9217" max="9223" width="10.625" style="509" customWidth="1"/>
    <col min="9224" max="9472" width="8.75" style="509"/>
    <col min="9473" max="9479" width="10.625" style="509" customWidth="1"/>
    <col min="9480" max="9728" width="8.75" style="509"/>
    <col min="9729" max="9735" width="10.625" style="509" customWidth="1"/>
    <col min="9736" max="9984" width="8.75" style="509"/>
    <col min="9985" max="9991" width="10.625" style="509" customWidth="1"/>
    <col min="9992" max="10240" width="8.75" style="509"/>
    <col min="10241" max="10247" width="10.625" style="509" customWidth="1"/>
    <col min="10248" max="10496" width="8.75" style="509"/>
    <col min="10497" max="10503" width="10.625" style="509" customWidth="1"/>
    <col min="10504" max="10752" width="8.75" style="509"/>
    <col min="10753" max="10759" width="10.625" style="509" customWidth="1"/>
    <col min="10760" max="11008" width="8.75" style="509"/>
    <col min="11009" max="11015" width="10.625" style="509" customWidth="1"/>
    <col min="11016" max="11264" width="8.75" style="509"/>
    <col min="11265" max="11271" width="10.625" style="509" customWidth="1"/>
    <col min="11272" max="11520" width="8.75" style="509"/>
    <col min="11521" max="11527" width="10.625" style="509" customWidth="1"/>
    <col min="11528" max="11776" width="8.75" style="509"/>
    <col min="11777" max="11783" width="10.625" style="509" customWidth="1"/>
    <col min="11784" max="12032" width="8.75" style="509"/>
    <col min="12033" max="12039" width="10.625" style="509" customWidth="1"/>
    <col min="12040" max="12288" width="8.75" style="509"/>
    <col min="12289" max="12295" width="10.625" style="509" customWidth="1"/>
    <col min="12296" max="12544" width="8.75" style="509"/>
    <col min="12545" max="12551" width="10.625" style="509" customWidth="1"/>
    <col min="12552" max="12800" width="8.75" style="509"/>
    <col min="12801" max="12807" width="10.625" style="509" customWidth="1"/>
    <col min="12808" max="13056" width="8.75" style="509"/>
    <col min="13057" max="13063" width="10.625" style="509" customWidth="1"/>
    <col min="13064" max="13312" width="8.75" style="509"/>
    <col min="13313" max="13319" width="10.625" style="509" customWidth="1"/>
    <col min="13320" max="13568" width="8.75" style="509"/>
    <col min="13569" max="13575" width="10.625" style="509" customWidth="1"/>
    <col min="13576" max="13824" width="8.75" style="509"/>
    <col min="13825" max="13831" width="10.625" style="509" customWidth="1"/>
    <col min="13832" max="14080" width="8.75" style="509"/>
    <col min="14081" max="14087" width="10.625" style="509" customWidth="1"/>
    <col min="14088" max="14336" width="8.75" style="509"/>
    <col min="14337" max="14343" width="10.625" style="509" customWidth="1"/>
    <col min="14344" max="14592" width="8.75" style="509"/>
    <col min="14593" max="14599" width="10.625" style="509" customWidth="1"/>
    <col min="14600" max="14848" width="8.75" style="509"/>
    <col min="14849" max="14855" width="10.625" style="509" customWidth="1"/>
    <col min="14856" max="15104" width="8.75" style="509"/>
    <col min="15105" max="15111" width="10.625" style="509" customWidth="1"/>
    <col min="15112" max="15360" width="8.75" style="509"/>
    <col min="15361" max="15367" width="10.625" style="509" customWidth="1"/>
    <col min="15368" max="15616" width="8.75" style="509"/>
    <col min="15617" max="15623" width="10.625" style="509" customWidth="1"/>
    <col min="15624" max="15872" width="8.75" style="509"/>
    <col min="15873" max="15879" width="10.625" style="509" customWidth="1"/>
    <col min="15880" max="16128" width="8.75" style="509"/>
    <col min="16129" max="16135" width="10.625" style="509" customWidth="1"/>
    <col min="16136" max="16384" width="8.75" style="509"/>
  </cols>
  <sheetData>
    <row r="1" spans="2:13" ht="30.95" customHeight="1">
      <c r="B1" s="310" t="s">
        <v>696</v>
      </c>
      <c r="C1" s="311"/>
      <c r="D1" s="311"/>
      <c r="E1" s="311"/>
      <c r="F1" s="311"/>
      <c r="G1" s="311"/>
      <c r="H1" s="1964" t="s">
        <v>1537</v>
      </c>
      <c r="I1" s="1964"/>
    </row>
    <row r="2" spans="2:13" ht="30.95" customHeight="1">
      <c r="B2" s="1965" t="s">
        <v>697</v>
      </c>
      <c r="C2" s="1965"/>
      <c r="D2" s="1965"/>
      <c r="E2" s="1965"/>
      <c r="F2" s="1965"/>
      <c r="G2" s="1965"/>
      <c r="H2" s="1965"/>
      <c r="I2" s="1965"/>
      <c r="J2" s="510"/>
      <c r="K2" s="510"/>
    </row>
    <row r="3" spans="2:13" ht="12.75" customHeight="1">
      <c r="B3" s="312"/>
      <c r="C3" s="312"/>
      <c r="D3" s="312"/>
      <c r="E3" s="312"/>
      <c r="F3" s="312"/>
      <c r="G3" s="312"/>
      <c r="H3" s="312"/>
      <c r="I3" s="312"/>
      <c r="J3" s="510"/>
      <c r="K3" s="510"/>
    </row>
    <row r="4" spans="2:13" s="313" customFormat="1" ht="38.25" customHeight="1">
      <c r="B4" s="1966" t="s">
        <v>698</v>
      </c>
      <c r="C4" s="1966"/>
      <c r="D4" s="1967">
        <f>基本情報入力シート!L45</f>
        <v>0</v>
      </c>
      <c r="E4" s="1967"/>
      <c r="F4" s="1967"/>
      <c r="G4" s="1967"/>
      <c r="H4" s="1967"/>
      <c r="I4" s="1968"/>
    </row>
    <row r="5" spans="2:13" s="313" customFormat="1" ht="38.25" customHeight="1">
      <c r="B5" s="1966" t="s">
        <v>699</v>
      </c>
      <c r="C5" s="1966"/>
      <c r="D5" s="1919" t="s">
        <v>1284</v>
      </c>
      <c r="E5" s="1920"/>
      <c r="F5" s="1920"/>
      <c r="G5" s="1920"/>
      <c r="H5" s="1920"/>
      <c r="I5" s="1921"/>
      <c r="J5" s="296"/>
      <c r="K5" s="296"/>
      <c r="L5" s="296"/>
      <c r="M5" s="296"/>
    </row>
    <row r="6" spans="2:13" s="313" customFormat="1" ht="25.5" customHeight="1">
      <c r="B6" s="314"/>
      <c r="C6" s="310"/>
      <c r="D6" s="310"/>
      <c r="E6" s="310"/>
      <c r="F6" s="310"/>
      <c r="G6" s="310"/>
      <c r="H6" s="310"/>
      <c r="I6" s="310"/>
    </row>
    <row r="7" spans="2:13" s="313" customFormat="1" ht="25.5" customHeight="1">
      <c r="B7" s="1969" t="s">
        <v>700</v>
      </c>
      <c r="C7" s="1970"/>
      <c r="D7" s="1975" t="s">
        <v>701</v>
      </c>
      <c r="E7" s="1975"/>
      <c r="F7" s="1975"/>
      <c r="G7" s="1975"/>
      <c r="H7" s="739"/>
      <c r="I7" s="315" t="s">
        <v>702</v>
      </c>
    </row>
    <row r="8" spans="2:13" s="313" customFormat="1" ht="25.5" customHeight="1">
      <c r="B8" s="1971"/>
      <c r="C8" s="1972"/>
      <c r="D8" s="1975" t="s">
        <v>703</v>
      </c>
      <c r="E8" s="1975"/>
      <c r="F8" s="1975"/>
      <c r="G8" s="1975"/>
      <c r="H8" s="739"/>
      <c r="I8" s="315" t="s">
        <v>702</v>
      </c>
    </row>
    <row r="9" spans="2:13" s="313" customFormat="1" ht="25.5" customHeight="1">
      <c r="B9" s="1971"/>
      <c r="C9" s="1972"/>
      <c r="D9" s="1975" t="s">
        <v>704</v>
      </c>
      <c r="E9" s="1975"/>
      <c r="F9" s="1975"/>
      <c r="G9" s="1975"/>
      <c r="H9" s="739"/>
      <c r="I9" s="315" t="s">
        <v>702</v>
      </c>
    </row>
    <row r="10" spans="2:13" s="313" customFormat="1" ht="25.5" customHeight="1">
      <c r="B10" s="1971"/>
      <c r="C10" s="1972"/>
      <c r="D10" s="1975" t="s">
        <v>705</v>
      </c>
      <c r="E10" s="1975"/>
      <c r="F10" s="1975"/>
      <c r="G10" s="1975"/>
      <c r="H10" s="739"/>
      <c r="I10" s="315" t="s">
        <v>702</v>
      </c>
    </row>
    <row r="11" spans="2:13" s="313" customFormat="1" ht="25.5" customHeight="1">
      <c r="B11" s="1971"/>
      <c r="C11" s="1972"/>
      <c r="D11" s="1975" t="s">
        <v>706</v>
      </c>
      <c r="E11" s="1975"/>
      <c r="F11" s="1975"/>
      <c r="G11" s="1975"/>
      <c r="H11" s="739"/>
      <c r="I11" s="315" t="s">
        <v>702</v>
      </c>
    </row>
    <row r="12" spans="2:13" s="313" customFormat="1" ht="25.5" customHeight="1">
      <c r="B12" s="1971"/>
      <c r="C12" s="1972"/>
      <c r="D12" s="1975" t="s">
        <v>707</v>
      </c>
      <c r="E12" s="1975"/>
      <c r="F12" s="1975"/>
      <c r="G12" s="1975"/>
      <c r="H12" s="739"/>
      <c r="I12" s="315" t="s">
        <v>702</v>
      </c>
    </row>
    <row r="13" spans="2:13" s="313" customFormat="1" ht="35.25" customHeight="1">
      <c r="B13" s="1973"/>
      <c r="C13" s="1974"/>
      <c r="D13" s="1976" t="s">
        <v>708</v>
      </c>
      <c r="E13" s="1976"/>
      <c r="F13" s="1976"/>
      <c r="G13" s="1976"/>
      <c r="H13" s="739"/>
      <c r="I13" s="315" t="s">
        <v>702</v>
      </c>
    </row>
    <row r="14" spans="2:13" ht="12.75" customHeight="1">
      <c r="B14" s="311"/>
      <c r="C14" s="311"/>
      <c r="D14" s="311"/>
      <c r="E14" s="311"/>
      <c r="F14" s="311"/>
      <c r="G14" s="311"/>
      <c r="H14" s="311"/>
      <c r="I14" s="311"/>
    </row>
    <row r="15" spans="2:13" s="313" customFormat="1" ht="20.100000000000001" customHeight="1">
      <c r="B15" s="1977" t="s">
        <v>1325</v>
      </c>
      <c r="C15" s="1977"/>
      <c r="D15" s="1977"/>
      <c r="E15" s="1977"/>
      <c r="F15" s="1977"/>
      <c r="G15" s="1977"/>
      <c r="H15" s="1977"/>
      <c r="I15" s="1977"/>
    </row>
    <row r="16" spans="2:13" s="313" customFormat="1" ht="20.100000000000001" customHeight="1">
      <c r="B16" s="1977" t="s">
        <v>709</v>
      </c>
      <c r="C16" s="1977"/>
      <c r="D16" s="1977"/>
      <c r="E16" s="1977"/>
      <c r="F16" s="1977"/>
      <c r="G16" s="1977"/>
      <c r="H16" s="1977"/>
      <c r="I16" s="1977"/>
    </row>
    <row r="17" spans="2:11" s="313" customFormat="1" ht="20.100000000000001" customHeight="1">
      <c r="B17" s="1977" t="s">
        <v>710</v>
      </c>
      <c r="C17" s="1977"/>
      <c r="D17" s="1977"/>
      <c r="E17" s="1977"/>
      <c r="F17" s="1977"/>
      <c r="G17" s="1977"/>
      <c r="H17" s="1977"/>
      <c r="I17" s="1977"/>
    </row>
    <row r="18" spans="2:11" s="313" customFormat="1" ht="38.25" customHeight="1">
      <c r="B18" s="1978" t="s">
        <v>711</v>
      </c>
      <c r="C18" s="1977"/>
      <c r="D18" s="1977"/>
      <c r="E18" s="1977"/>
      <c r="F18" s="1977"/>
      <c r="G18" s="1977"/>
      <c r="H18" s="1977"/>
      <c r="I18" s="1977"/>
    </row>
    <row r="19" spans="2:11" ht="26.25" customHeight="1">
      <c r="B19" s="1979" t="s">
        <v>712</v>
      </c>
      <c r="C19" s="1979"/>
      <c r="D19" s="1979"/>
      <c r="E19" s="1979"/>
      <c r="F19" s="1979"/>
      <c r="G19" s="1979"/>
      <c r="H19" s="1979"/>
      <c r="I19" s="1979"/>
      <c r="J19" s="316"/>
      <c r="K19" s="316"/>
    </row>
    <row r="20" spans="2:11" ht="12.75" customHeight="1"/>
    <row r="50" spans="2:2">
      <c r="B50" s="512"/>
    </row>
  </sheetData>
  <mergeCells count="19">
    <mergeCell ref="B15:I15"/>
    <mergeCell ref="B16:I16"/>
    <mergeCell ref="B17:I17"/>
    <mergeCell ref="B18:I18"/>
    <mergeCell ref="B19:I19"/>
    <mergeCell ref="B7:C13"/>
    <mergeCell ref="D7:G7"/>
    <mergeCell ref="D8:G8"/>
    <mergeCell ref="D9:G9"/>
    <mergeCell ref="D10:G10"/>
    <mergeCell ref="D11:G11"/>
    <mergeCell ref="D12:G12"/>
    <mergeCell ref="D13:G13"/>
    <mergeCell ref="H1:I1"/>
    <mergeCell ref="B2:I2"/>
    <mergeCell ref="B4:C4"/>
    <mergeCell ref="D4:I4"/>
    <mergeCell ref="B5:C5"/>
    <mergeCell ref="D5:I5"/>
  </mergeCells>
  <phoneticPr fontId="4"/>
  <conditionalFormatting sqref="D5 J5:M5">
    <cfRule type="expression" dxfId="177" priority="3">
      <formula>OR($D$7="選択下さい。",$D$7="")</formula>
    </cfRule>
  </conditionalFormatting>
  <conditionalFormatting sqref="D5:I5">
    <cfRule type="expression" dxfId="176" priority="2">
      <formula>OR($D$5="",$D$5="選択下さい。")</formula>
    </cfRule>
  </conditionalFormatting>
  <conditionalFormatting sqref="H7:H13">
    <cfRule type="expression" dxfId="175" priority="1">
      <formula>H7=""</formula>
    </cfRule>
  </conditionalFormatting>
  <dataValidations count="2">
    <dataValidation type="list" allowBlank="1" showInputMessage="1" showErrorMessage="1" sqref="D5 J5:M5" xr:uid="{00000000-0002-0000-1100-000000000000}">
      <formula1>"選択下さい。,１　新規,２　変更,３　終了"</formula1>
    </dataValidation>
    <dataValidation type="whole" operator="greaterThanOrEqual" allowBlank="1" showInputMessage="1" showErrorMessage="1" errorTitle="数値が正しくありません。" error="整数を入力してください。" sqref="H7:H13" xr:uid="{00000000-0002-0000-1100-000001000000}">
      <formula1>0</formula1>
    </dataValidation>
  </dataValidations>
  <printOptions horizontalCentered="1"/>
  <pageMargins left="0.31496062992125984" right="0.31496062992125984" top="0.35433070866141736" bottom="0.35433070866141736" header="0.11811023622047245" footer="0.11811023622047245"/>
  <pageSetup paperSize="9" scale="98" orientation="portrait"/>
  <headerFooter>
    <oddHeader>&amp;R&amp;"BIZ UDPゴシック,標準"&amp;A</oddHeader>
    <oddFooter>&amp;RR8.4月版</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52"/>
  <sheetViews>
    <sheetView workbookViewId="0"/>
  </sheetViews>
  <sheetFormatPr defaultRowHeight="13.5"/>
  <cols>
    <col min="1" max="1" width="2.5" style="210" customWidth="1"/>
    <col min="2" max="2" width="19" style="210" customWidth="1"/>
    <col min="3" max="3" width="4.625" style="210" customWidth="1"/>
    <col min="4" max="4" width="4.375" style="210" customWidth="1"/>
    <col min="5" max="5" width="17.875" style="210" customWidth="1"/>
    <col min="6" max="6" width="4.625" style="210" customWidth="1"/>
    <col min="7" max="7" width="25" style="210" customWidth="1"/>
    <col min="8" max="8" width="4.625" style="210" customWidth="1"/>
    <col min="9" max="9" width="24.25" style="210" customWidth="1"/>
    <col min="10" max="10" width="4.75" style="210" customWidth="1"/>
    <col min="11" max="11" width="2" style="210" customWidth="1"/>
    <col min="12" max="256" width="8.75" style="210"/>
    <col min="257" max="257" width="3.5" style="210" customWidth="1"/>
    <col min="258" max="258" width="19" style="210" customWidth="1"/>
    <col min="259" max="259" width="4.625" style="210" customWidth="1"/>
    <col min="260" max="260" width="4.375" style="210" customWidth="1"/>
    <col min="261" max="261" width="17.875" style="210" customWidth="1"/>
    <col min="262" max="262" width="4.625" style="210" customWidth="1"/>
    <col min="263" max="263" width="25" style="210" customWidth="1"/>
    <col min="264" max="264" width="4.625" style="210" customWidth="1"/>
    <col min="265" max="265" width="24.25" style="210" customWidth="1"/>
    <col min="266" max="266" width="4.75" style="210" customWidth="1"/>
    <col min="267" max="512" width="8.75" style="210"/>
    <col min="513" max="513" width="3.5" style="210" customWidth="1"/>
    <col min="514" max="514" width="19" style="210" customWidth="1"/>
    <col min="515" max="515" width="4.625" style="210" customWidth="1"/>
    <col min="516" max="516" width="4.375" style="210" customWidth="1"/>
    <col min="517" max="517" width="17.875" style="210" customWidth="1"/>
    <col min="518" max="518" width="4.625" style="210" customWidth="1"/>
    <col min="519" max="519" width="25" style="210" customWidth="1"/>
    <col min="520" max="520" width="4.625" style="210" customWidth="1"/>
    <col min="521" max="521" width="24.25" style="210" customWidth="1"/>
    <col min="522" max="522" width="4.75" style="210" customWidth="1"/>
    <col min="523" max="768" width="8.75" style="210"/>
    <col min="769" max="769" width="3.5" style="210" customWidth="1"/>
    <col min="770" max="770" width="19" style="210" customWidth="1"/>
    <col min="771" max="771" width="4.625" style="210" customWidth="1"/>
    <col min="772" max="772" width="4.375" style="210" customWidth="1"/>
    <col min="773" max="773" width="17.875" style="210" customWidth="1"/>
    <col min="774" max="774" width="4.625" style="210" customWidth="1"/>
    <col min="775" max="775" width="25" style="210" customWidth="1"/>
    <col min="776" max="776" width="4.625" style="210" customWidth="1"/>
    <col min="777" max="777" width="24.25" style="210" customWidth="1"/>
    <col min="778" max="778" width="4.75" style="210" customWidth="1"/>
    <col min="779" max="1024" width="8.75" style="210"/>
    <col min="1025" max="1025" width="3.5" style="210" customWidth="1"/>
    <col min="1026" max="1026" width="19" style="210" customWidth="1"/>
    <col min="1027" max="1027" width="4.625" style="210" customWidth="1"/>
    <col min="1028" max="1028" width="4.375" style="210" customWidth="1"/>
    <col min="1029" max="1029" width="17.875" style="210" customWidth="1"/>
    <col min="1030" max="1030" width="4.625" style="210" customWidth="1"/>
    <col min="1031" max="1031" width="25" style="210" customWidth="1"/>
    <col min="1032" max="1032" width="4.625" style="210" customWidth="1"/>
    <col min="1033" max="1033" width="24.25" style="210" customWidth="1"/>
    <col min="1034" max="1034" width="4.75" style="210" customWidth="1"/>
    <col min="1035" max="1280" width="8.75" style="210"/>
    <col min="1281" max="1281" width="3.5" style="210" customWidth="1"/>
    <col min="1282" max="1282" width="19" style="210" customWidth="1"/>
    <col min="1283" max="1283" width="4.625" style="210" customWidth="1"/>
    <col min="1284" max="1284" width="4.375" style="210" customWidth="1"/>
    <col min="1285" max="1285" width="17.875" style="210" customWidth="1"/>
    <col min="1286" max="1286" width="4.625" style="210" customWidth="1"/>
    <col min="1287" max="1287" width="25" style="210" customWidth="1"/>
    <col min="1288" max="1288" width="4.625" style="210" customWidth="1"/>
    <col min="1289" max="1289" width="24.25" style="210" customWidth="1"/>
    <col min="1290" max="1290" width="4.75" style="210" customWidth="1"/>
    <col min="1291" max="1536" width="8.75" style="210"/>
    <col min="1537" max="1537" width="3.5" style="210" customWidth="1"/>
    <col min="1538" max="1538" width="19" style="210" customWidth="1"/>
    <col min="1539" max="1539" width="4.625" style="210" customWidth="1"/>
    <col min="1540" max="1540" width="4.375" style="210" customWidth="1"/>
    <col min="1541" max="1541" width="17.875" style="210" customWidth="1"/>
    <col min="1542" max="1542" width="4.625" style="210" customWidth="1"/>
    <col min="1543" max="1543" width="25" style="210" customWidth="1"/>
    <col min="1544" max="1544" width="4.625" style="210" customWidth="1"/>
    <col min="1545" max="1545" width="24.25" style="210" customWidth="1"/>
    <col min="1546" max="1546" width="4.75" style="210" customWidth="1"/>
    <col min="1547" max="1792" width="8.75" style="210"/>
    <col min="1793" max="1793" width="3.5" style="210" customWidth="1"/>
    <col min="1794" max="1794" width="19" style="210" customWidth="1"/>
    <col min="1795" max="1795" width="4.625" style="210" customWidth="1"/>
    <col min="1796" max="1796" width="4.375" style="210" customWidth="1"/>
    <col min="1797" max="1797" width="17.875" style="210" customWidth="1"/>
    <col min="1798" max="1798" width="4.625" style="210" customWidth="1"/>
    <col min="1799" max="1799" width="25" style="210" customWidth="1"/>
    <col min="1800" max="1800" width="4.625" style="210" customWidth="1"/>
    <col min="1801" max="1801" width="24.25" style="210" customWidth="1"/>
    <col min="1802" max="1802" width="4.75" style="210" customWidth="1"/>
    <col min="1803" max="2048" width="8.75" style="210"/>
    <col min="2049" max="2049" width="3.5" style="210" customWidth="1"/>
    <col min="2050" max="2050" width="19" style="210" customWidth="1"/>
    <col min="2051" max="2051" width="4.625" style="210" customWidth="1"/>
    <col min="2052" max="2052" width="4.375" style="210" customWidth="1"/>
    <col min="2053" max="2053" width="17.875" style="210" customWidth="1"/>
    <col min="2054" max="2054" width="4.625" style="210" customWidth="1"/>
    <col min="2055" max="2055" width="25" style="210" customWidth="1"/>
    <col min="2056" max="2056" width="4.625" style="210" customWidth="1"/>
    <col min="2057" max="2057" width="24.25" style="210" customWidth="1"/>
    <col min="2058" max="2058" width="4.75" style="210" customWidth="1"/>
    <col min="2059" max="2304" width="8.75" style="210"/>
    <col min="2305" max="2305" width="3.5" style="210" customWidth="1"/>
    <col min="2306" max="2306" width="19" style="210" customWidth="1"/>
    <col min="2307" max="2307" width="4.625" style="210" customWidth="1"/>
    <col min="2308" max="2308" width="4.375" style="210" customWidth="1"/>
    <col min="2309" max="2309" width="17.875" style="210" customWidth="1"/>
    <col min="2310" max="2310" width="4.625" style="210" customWidth="1"/>
    <col min="2311" max="2311" width="25" style="210" customWidth="1"/>
    <col min="2312" max="2312" width="4.625" style="210" customWidth="1"/>
    <col min="2313" max="2313" width="24.25" style="210" customWidth="1"/>
    <col min="2314" max="2314" width="4.75" style="210" customWidth="1"/>
    <col min="2315" max="2560" width="8.75" style="210"/>
    <col min="2561" max="2561" width="3.5" style="210" customWidth="1"/>
    <col min="2562" max="2562" width="19" style="210" customWidth="1"/>
    <col min="2563" max="2563" width="4.625" style="210" customWidth="1"/>
    <col min="2564" max="2564" width="4.375" style="210" customWidth="1"/>
    <col min="2565" max="2565" width="17.875" style="210" customWidth="1"/>
    <col min="2566" max="2566" width="4.625" style="210" customWidth="1"/>
    <col min="2567" max="2567" width="25" style="210" customWidth="1"/>
    <col min="2568" max="2568" width="4.625" style="210" customWidth="1"/>
    <col min="2569" max="2569" width="24.25" style="210" customWidth="1"/>
    <col min="2570" max="2570" width="4.75" style="210" customWidth="1"/>
    <col min="2571" max="2816" width="8.75" style="210"/>
    <col min="2817" max="2817" width="3.5" style="210" customWidth="1"/>
    <col min="2818" max="2818" width="19" style="210" customWidth="1"/>
    <col min="2819" max="2819" width="4.625" style="210" customWidth="1"/>
    <col min="2820" max="2820" width="4.375" style="210" customWidth="1"/>
    <col min="2821" max="2821" width="17.875" style="210" customWidth="1"/>
    <col min="2822" max="2822" width="4.625" style="210" customWidth="1"/>
    <col min="2823" max="2823" width="25" style="210" customWidth="1"/>
    <col min="2824" max="2824" width="4.625" style="210" customWidth="1"/>
    <col min="2825" max="2825" width="24.25" style="210" customWidth="1"/>
    <col min="2826" max="2826" width="4.75" style="210" customWidth="1"/>
    <col min="2827" max="3072" width="8.75" style="210"/>
    <col min="3073" max="3073" width="3.5" style="210" customWidth="1"/>
    <col min="3074" max="3074" width="19" style="210" customWidth="1"/>
    <col min="3075" max="3075" width="4.625" style="210" customWidth="1"/>
    <col min="3076" max="3076" width="4.375" style="210" customWidth="1"/>
    <col min="3077" max="3077" width="17.875" style="210" customWidth="1"/>
    <col min="3078" max="3078" width="4.625" style="210" customWidth="1"/>
    <col min="3079" max="3079" width="25" style="210" customWidth="1"/>
    <col min="3080" max="3080" width="4.625" style="210" customWidth="1"/>
    <col min="3081" max="3081" width="24.25" style="210" customWidth="1"/>
    <col min="3082" max="3082" width="4.75" style="210" customWidth="1"/>
    <col min="3083" max="3328" width="8.75" style="210"/>
    <col min="3329" max="3329" width="3.5" style="210" customWidth="1"/>
    <col min="3330" max="3330" width="19" style="210" customWidth="1"/>
    <col min="3331" max="3331" width="4.625" style="210" customWidth="1"/>
    <col min="3332" max="3332" width="4.375" style="210" customWidth="1"/>
    <col min="3333" max="3333" width="17.875" style="210" customWidth="1"/>
    <col min="3334" max="3334" width="4.625" style="210" customWidth="1"/>
    <col min="3335" max="3335" width="25" style="210" customWidth="1"/>
    <col min="3336" max="3336" width="4.625" style="210" customWidth="1"/>
    <col min="3337" max="3337" width="24.25" style="210" customWidth="1"/>
    <col min="3338" max="3338" width="4.75" style="210" customWidth="1"/>
    <col min="3339" max="3584" width="8.75" style="210"/>
    <col min="3585" max="3585" width="3.5" style="210" customWidth="1"/>
    <col min="3586" max="3586" width="19" style="210" customWidth="1"/>
    <col min="3587" max="3587" width="4.625" style="210" customWidth="1"/>
    <col min="3588" max="3588" width="4.375" style="210" customWidth="1"/>
    <col min="3589" max="3589" width="17.875" style="210" customWidth="1"/>
    <col min="3590" max="3590" width="4.625" style="210" customWidth="1"/>
    <col min="3591" max="3591" width="25" style="210" customWidth="1"/>
    <col min="3592" max="3592" width="4.625" style="210" customWidth="1"/>
    <col min="3593" max="3593" width="24.25" style="210" customWidth="1"/>
    <col min="3594" max="3594" width="4.75" style="210" customWidth="1"/>
    <col min="3595" max="3840" width="8.75" style="210"/>
    <col min="3841" max="3841" width="3.5" style="210" customWidth="1"/>
    <col min="3842" max="3842" width="19" style="210" customWidth="1"/>
    <col min="3843" max="3843" width="4.625" style="210" customWidth="1"/>
    <col min="3844" max="3844" width="4.375" style="210" customWidth="1"/>
    <col min="3845" max="3845" width="17.875" style="210" customWidth="1"/>
    <col min="3846" max="3846" width="4.625" style="210" customWidth="1"/>
    <col min="3847" max="3847" width="25" style="210" customWidth="1"/>
    <col min="3848" max="3848" width="4.625" style="210" customWidth="1"/>
    <col min="3849" max="3849" width="24.25" style="210" customWidth="1"/>
    <col min="3850" max="3850" width="4.75" style="210" customWidth="1"/>
    <col min="3851" max="4096" width="8.75" style="210"/>
    <col min="4097" max="4097" width="3.5" style="210" customWidth="1"/>
    <col min="4098" max="4098" width="19" style="210" customWidth="1"/>
    <col min="4099" max="4099" width="4.625" style="210" customWidth="1"/>
    <col min="4100" max="4100" width="4.375" style="210" customWidth="1"/>
    <col min="4101" max="4101" width="17.875" style="210" customWidth="1"/>
    <col min="4102" max="4102" width="4.625" style="210" customWidth="1"/>
    <col min="4103" max="4103" width="25" style="210" customWidth="1"/>
    <col min="4104" max="4104" width="4.625" style="210" customWidth="1"/>
    <col min="4105" max="4105" width="24.25" style="210" customWidth="1"/>
    <col min="4106" max="4106" width="4.75" style="210" customWidth="1"/>
    <col min="4107" max="4352" width="8.75" style="210"/>
    <col min="4353" max="4353" width="3.5" style="210" customWidth="1"/>
    <col min="4354" max="4354" width="19" style="210" customWidth="1"/>
    <col min="4355" max="4355" width="4.625" style="210" customWidth="1"/>
    <col min="4356" max="4356" width="4.375" style="210" customWidth="1"/>
    <col min="4357" max="4357" width="17.875" style="210" customWidth="1"/>
    <col min="4358" max="4358" width="4.625" style="210" customWidth="1"/>
    <col min="4359" max="4359" width="25" style="210" customWidth="1"/>
    <col min="4360" max="4360" width="4.625" style="210" customWidth="1"/>
    <col min="4361" max="4361" width="24.25" style="210" customWidth="1"/>
    <col min="4362" max="4362" width="4.75" style="210" customWidth="1"/>
    <col min="4363" max="4608" width="8.75" style="210"/>
    <col min="4609" max="4609" width="3.5" style="210" customWidth="1"/>
    <col min="4610" max="4610" width="19" style="210" customWidth="1"/>
    <col min="4611" max="4611" width="4.625" style="210" customWidth="1"/>
    <col min="4612" max="4612" width="4.375" style="210" customWidth="1"/>
    <col min="4613" max="4613" width="17.875" style="210" customWidth="1"/>
    <col min="4614" max="4614" width="4.625" style="210" customWidth="1"/>
    <col min="4615" max="4615" width="25" style="210" customWidth="1"/>
    <col min="4616" max="4616" width="4.625" style="210" customWidth="1"/>
    <col min="4617" max="4617" width="24.25" style="210" customWidth="1"/>
    <col min="4618" max="4618" width="4.75" style="210" customWidth="1"/>
    <col min="4619" max="4864" width="8.75" style="210"/>
    <col min="4865" max="4865" width="3.5" style="210" customWidth="1"/>
    <col min="4866" max="4866" width="19" style="210" customWidth="1"/>
    <col min="4867" max="4867" width="4.625" style="210" customWidth="1"/>
    <col min="4868" max="4868" width="4.375" style="210" customWidth="1"/>
    <col min="4869" max="4869" width="17.875" style="210" customWidth="1"/>
    <col min="4870" max="4870" width="4.625" style="210" customWidth="1"/>
    <col min="4871" max="4871" width="25" style="210" customWidth="1"/>
    <col min="4872" max="4872" width="4.625" style="210" customWidth="1"/>
    <col min="4873" max="4873" width="24.25" style="210" customWidth="1"/>
    <col min="4874" max="4874" width="4.75" style="210" customWidth="1"/>
    <col min="4875" max="5120" width="8.75" style="210"/>
    <col min="5121" max="5121" width="3.5" style="210" customWidth="1"/>
    <col min="5122" max="5122" width="19" style="210" customWidth="1"/>
    <col min="5123" max="5123" width="4.625" style="210" customWidth="1"/>
    <col min="5124" max="5124" width="4.375" style="210" customWidth="1"/>
    <col min="5125" max="5125" width="17.875" style="210" customWidth="1"/>
    <col min="5126" max="5126" width="4.625" style="210" customWidth="1"/>
    <col min="5127" max="5127" width="25" style="210" customWidth="1"/>
    <col min="5128" max="5128" width="4.625" style="210" customWidth="1"/>
    <col min="5129" max="5129" width="24.25" style="210" customWidth="1"/>
    <col min="5130" max="5130" width="4.75" style="210" customWidth="1"/>
    <col min="5131" max="5376" width="8.75" style="210"/>
    <col min="5377" max="5377" width="3.5" style="210" customWidth="1"/>
    <col min="5378" max="5378" width="19" style="210" customWidth="1"/>
    <col min="5379" max="5379" width="4.625" style="210" customWidth="1"/>
    <col min="5380" max="5380" width="4.375" style="210" customWidth="1"/>
    <col min="5381" max="5381" width="17.875" style="210" customWidth="1"/>
    <col min="5382" max="5382" width="4.625" style="210" customWidth="1"/>
    <col min="5383" max="5383" width="25" style="210" customWidth="1"/>
    <col min="5384" max="5384" width="4.625" style="210" customWidth="1"/>
    <col min="5385" max="5385" width="24.25" style="210" customWidth="1"/>
    <col min="5386" max="5386" width="4.75" style="210" customWidth="1"/>
    <col min="5387" max="5632" width="8.75" style="210"/>
    <col min="5633" max="5633" width="3.5" style="210" customWidth="1"/>
    <col min="5634" max="5634" width="19" style="210" customWidth="1"/>
    <col min="5635" max="5635" width="4.625" style="210" customWidth="1"/>
    <col min="5636" max="5636" width="4.375" style="210" customWidth="1"/>
    <col min="5637" max="5637" width="17.875" style="210" customWidth="1"/>
    <col min="5638" max="5638" width="4.625" style="210" customWidth="1"/>
    <col min="5639" max="5639" width="25" style="210" customWidth="1"/>
    <col min="5640" max="5640" width="4.625" style="210" customWidth="1"/>
    <col min="5641" max="5641" width="24.25" style="210" customWidth="1"/>
    <col min="5642" max="5642" width="4.75" style="210" customWidth="1"/>
    <col min="5643" max="5888" width="8.75" style="210"/>
    <col min="5889" max="5889" width="3.5" style="210" customWidth="1"/>
    <col min="5890" max="5890" width="19" style="210" customWidth="1"/>
    <col min="5891" max="5891" width="4.625" style="210" customWidth="1"/>
    <col min="5892" max="5892" width="4.375" style="210" customWidth="1"/>
    <col min="5893" max="5893" width="17.875" style="210" customWidth="1"/>
    <col min="5894" max="5894" width="4.625" style="210" customWidth="1"/>
    <col min="5895" max="5895" width="25" style="210" customWidth="1"/>
    <col min="5896" max="5896" width="4.625" style="210" customWidth="1"/>
    <col min="5897" max="5897" width="24.25" style="210" customWidth="1"/>
    <col min="5898" max="5898" width="4.75" style="210" customWidth="1"/>
    <col min="5899" max="6144" width="8.75" style="210"/>
    <col min="6145" max="6145" width="3.5" style="210" customWidth="1"/>
    <col min="6146" max="6146" width="19" style="210" customWidth="1"/>
    <col min="6147" max="6147" width="4.625" style="210" customWidth="1"/>
    <col min="6148" max="6148" width="4.375" style="210" customWidth="1"/>
    <col min="6149" max="6149" width="17.875" style="210" customWidth="1"/>
    <col min="6150" max="6150" width="4.625" style="210" customWidth="1"/>
    <col min="6151" max="6151" width="25" style="210" customWidth="1"/>
    <col min="6152" max="6152" width="4.625" style="210" customWidth="1"/>
    <col min="6153" max="6153" width="24.25" style="210" customWidth="1"/>
    <col min="6154" max="6154" width="4.75" style="210" customWidth="1"/>
    <col min="6155" max="6400" width="8.75" style="210"/>
    <col min="6401" max="6401" width="3.5" style="210" customWidth="1"/>
    <col min="6402" max="6402" width="19" style="210" customWidth="1"/>
    <col min="6403" max="6403" width="4.625" style="210" customWidth="1"/>
    <col min="6404" max="6404" width="4.375" style="210" customWidth="1"/>
    <col min="6405" max="6405" width="17.875" style="210" customWidth="1"/>
    <col min="6406" max="6406" width="4.625" style="210" customWidth="1"/>
    <col min="6407" max="6407" width="25" style="210" customWidth="1"/>
    <col min="6408" max="6408" width="4.625" style="210" customWidth="1"/>
    <col min="6409" max="6409" width="24.25" style="210" customWidth="1"/>
    <col min="6410" max="6410" width="4.75" style="210" customWidth="1"/>
    <col min="6411" max="6656" width="8.75" style="210"/>
    <col min="6657" max="6657" width="3.5" style="210" customWidth="1"/>
    <col min="6658" max="6658" width="19" style="210" customWidth="1"/>
    <col min="6659" max="6659" width="4.625" style="210" customWidth="1"/>
    <col min="6660" max="6660" width="4.375" style="210" customWidth="1"/>
    <col min="6661" max="6661" width="17.875" style="210" customWidth="1"/>
    <col min="6662" max="6662" width="4.625" style="210" customWidth="1"/>
    <col min="6663" max="6663" width="25" style="210" customWidth="1"/>
    <col min="6664" max="6664" width="4.625" style="210" customWidth="1"/>
    <col min="6665" max="6665" width="24.25" style="210" customWidth="1"/>
    <col min="6666" max="6666" width="4.75" style="210" customWidth="1"/>
    <col min="6667" max="6912" width="8.75" style="210"/>
    <col min="6913" max="6913" width="3.5" style="210" customWidth="1"/>
    <col min="6914" max="6914" width="19" style="210" customWidth="1"/>
    <col min="6915" max="6915" width="4.625" style="210" customWidth="1"/>
    <col min="6916" max="6916" width="4.375" style="210" customWidth="1"/>
    <col min="6917" max="6917" width="17.875" style="210" customWidth="1"/>
    <col min="6918" max="6918" width="4.625" style="210" customWidth="1"/>
    <col min="6919" max="6919" width="25" style="210" customWidth="1"/>
    <col min="6920" max="6920" width="4.625" style="210" customWidth="1"/>
    <col min="6921" max="6921" width="24.25" style="210" customWidth="1"/>
    <col min="6922" max="6922" width="4.75" style="210" customWidth="1"/>
    <col min="6923" max="7168" width="8.75" style="210"/>
    <col min="7169" max="7169" width="3.5" style="210" customWidth="1"/>
    <col min="7170" max="7170" width="19" style="210" customWidth="1"/>
    <col min="7171" max="7171" width="4.625" style="210" customWidth="1"/>
    <col min="7172" max="7172" width="4.375" style="210" customWidth="1"/>
    <col min="7173" max="7173" width="17.875" style="210" customWidth="1"/>
    <col min="7174" max="7174" width="4.625" style="210" customWidth="1"/>
    <col min="7175" max="7175" width="25" style="210" customWidth="1"/>
    <col min="7176" max="7176" width="4.625" style="210" customWidth="1"/>
    <col min="7177" max="7177" width="24.25" style="210" customWidth="1"/>
    <col min="7178" max="7178" width="4.75" style="210" customWidth="1"/>
    <col min="7179" max="7424" width="8.75" style="210"/>
    <col min="7425" max="7425" width="3.5" style="210" customWidth="1"/>
    <col min="7426" max="7426" width="19" style="210" customWidth="1"/>
    <col min="7427" max="7427" width="4.625" style="210" customWidth="1"/>
    <col min="7428" max="7428" width="4.375" style="210" customWidth="1"/>
    <col min="7429" max="7429" width="17.875" style="210" customWidth="1"/>
    <col min="7430" max="7430" width="4.625" style="210" customWidth="1"/>
    <col min="7431" max="7431" width="25" style="210" customWidth="1"/>
    <col min="7432" max="7432" width="4.625" style="210" customWidth="1"/>
    <col min="7433" max="7433" width="24.25" style="210" customWidth="1"/>
    <col min="7434" max="7434" width="4.75" style="210" customWidth="1"/>
    <col min="7435" max="7680" width="8.75" style="210"/>
    <col min="7681" max="7681" width="3.5" style="210" customWidth="1"/>
    <col min="7682" max="7682" width="19" style="210" customWidth="1"/>
    <col min="7683" max="7683" width="4.625" style="210" customWidth="1"/>
    <col min="7684" max="7684" width="4.375" style="210" customWidth="1"/>
    <col min="7685" max="7685" width="17.875" style="210" customWidth="1"/>
    <col min="7686" max="7686" width="4.625" style="210" customWidth="1"/>
    <col min="7687" max="7687" width="25" style="210" customWidth="1"/>
    <col min="7688" max="7688" width="4.625" style="210" customWidth="1"/>
    <col min="7689" max="7689" width="24.25" style="210" customWidth="1"/>
    <col min="7690" max="7690" width="4.75" style="210" customWidth="1"/>
    <col min="7691" max="7936" width="8.75" style="210"/>
    <col min="7937" max="7937" width="3.5" style="210" customWidth="1"/>
    <col min="7938" max="7938" width="19" style="210" customWidth="1"/>
    <col min="7939" max="7939" width="4.625" style="210" customWidth="1"/>
    <col min="7940" max="7940" width="4.375" style="210" customWidth="1"/>
    <col min="7941" max="7941" width="17.875" style="210" customWidth="1"/>
    <col min="7942" max="7942" width="4.625" style="210" customWidth="1"/>
    <col min="7943" max="7943" width="25" style="210" customWidth="1"/>
    <col min="7944" max="7944" width="4.625" style="210" customWidth="1"/>
    <col min="7945" max="7945" width="24.25" style="210" customWidth="1"/>
    <col min="7946" max="7946" width="4.75" style="210" customWidth="1"/>
    <col min="7947" max="8192" width="8.75" style="210"/>
    <col min="8193" max="8193" width="3.5" style="210" customWidth="1"/>
    <col min="8194" max="8194" width="19" style="210" customWidth="1"/>
    <col min="8195" max="8195" width="4.625" style="210" customWidth="1"/>
    <col min="8196" max="8196" width="4.375" style="210" customWidth="1"/>
    <col min="8197" max="8197" width="17.875" style="210" customWidth="1"/>
    <col min="8198" max="8198" width="4.625" style="210" customWidth="1"/>
    <col min="8199" max="8199" width="25" style="210" customWidth="1"/>
    <col min="8200" max="8200" width="4.625" style="210" customWidth="1"/>
    <col min="8201" max="8201" width="24.25" style="210" customWidth="1"/>
    <col min="8202" max="8202" width="4.75" style="210" customWidth="1"/>
    <col min="8203" max="8448" width="8.75" style="210"/>
    <col min="8449" max="8449" width="3.5" style="210" customWidth="1"/>
    <col min="8450" max="8450" width="19" style="210" customWidth="1"/>
    <col min="8451" max="8451" width="4.625" style="210" customWidth="1"/>
    <col min="8452" max="8452" width="4.375" style="210" customWidth="1"/>
    <col min="8453" max="8453" width="17.875" style="210" customWidth="1"/>
    <col min="8454" max="8454" width="4.625" style="210" customWidth="1"/>
    <col min="8455" max="8455" width="25" style="210" customWidth="1"/>
    <col min="8456" max="8456" width="4.625" style="210" customWidth="1"/>
    <col min="8457" max="8457" width="24.25" style="210" customWidth="1"/>
    <col min="8458" max="8458" width="4.75" style="210" customWidth="1"/>
    <col min="8459" max="8704" width="8.75" style="210"/>
    <col min="8705" max="8705" width="3.5" style="210" customWidth="1"/>
    <col min="8706" max="8706" width="19" style="210" customWidth="1"/>
    <col min="8707" max="8707" width="4.625" style="210" customWidth="1"/>
    <col min="8708" max="8708" width="4.375" style="210" customWidth="1"/>
    <col min="8709" max="8709" width="17.875" style="210" customWidth="1"/>
    <col min="8710" max="8710" width="4.625" style="210" customWidth="1"/>
    <col min="8711" max="8711" width="25" style="210" customWidth="1"/>
    <col min="8712" max="8712" width="4.625" style="210" customWidth="1"/>
    <col min="8713" max="8713" width="24.25" style="210" customWidth="1"/>
    <col min="8714" max="8714" width="4.75" style="210" customWidth="1"/>
    <col min="8715" max="8960" width="8.75" style="210"/>
    <col min="8961" max="8961" width="3.5" style="210" customWidth="1"/>
    <col min="8962" max="8962" width="19" style="210" customWidth="1"/>
    <col min="8963" max="8963" width="4.625" style="210" customWidth="1"/>
    <col min="8964" max="8964" width="4.375" style="210" customWidth="1"/>
    <col min="8965" max="8965" width="17.875" style="210" customWidth="1"/>
    <col min="8966" max="8966" width="4.625" style="210" customWidth="1"/>
    <col min="8967" max="8967" width="25" style="210" customWidth="1"/>
    <col min="8968" max="8968" width="4.625" style="210" customWidth="1"/>
    <col min="8969" max="8969" width="24.25" style="210" customWidth="1"/>
    <col min="8970" max="8970" width="4.75" style="210" customWidth="1"/>
    <col min="8971" max="9216" width="8.75" style="210"/>
    <col min="9217" max="9217" width="3.5" style="210" customWidth="1"/>
    <col min="9218" max="9218" width="19" style="210" customWidth="1"/>
    <col min="9219" max="9219" width="4.625" style="210" customWidth="1"/>
    <col min="9220" max="9220" width="4.375" style="210" customWidth="1"/>
    <col min="9221" max="9221" width="17.875" style="210" customWidth="1"/>
    <col min="9222" max="9222" width="4.625" style="210" customWidth="1"/>
    <col min="9223" max="9223" width="25" style="210" customWidth="1"/>
    <col min="9224" max="9224" width="4.625" style="210" customWidth="1"/>
    <col min="9225" max="9225" width="24.25" style="210" customWidth="1"/>
    <col min="9226" max="9226" width="4.75" style="210" customWidth="1"/>
    <col min="9227" max="9472" width="8.75" style="210"/>
    <col min="9473" max="9473" width="3.5" style="210" customWidth="1"/>
    <col min="9474" max="9474" width="19" style="210" customWidth="1"/>
    <col min="9475" max="9475" width="4.625" style="210" customWidth="1"/>
    <col min="9476" max="9476" width="4.375" style="210" customWidth="1"/>
    <col min="9477" max="9477" width="17.875" style="210" customWidth="1"/>
    <col min="9478" max="9478" width="4.625" style="210" customWidth="1"/>
    <col min="9479" max="9479" width="25" style="210" customWidth="1"/>
    <col min="9480" max="9480" width="4.625" style="210" customWidth="1"/>
    <col min="9481" max="9481" width="24.25" style="210" customWidth="1"/>
    <col min="9482" max="9482" width="4.75" style="210" customWidth="1"/>
    <col min="9483" max="9728" width="8.75" style="210"/>
    <col min="9729" max="9729" width="3.5" style="210" customWidth="1"/>
    <col min="9730" max="9730" width="19" style="210" customWidth="1"/>
    <col min="9731" max="9731" width="4.625" style="210" customWidth="1"/>
    <col min="9732" max="9732" width="4.375" style="210" customWidth="1"/>
    <col min="9733" max="9733" width="17.875" style="210" customWidth="1"/>
    <col min="9734" max="9734" width="4.625" style="210" customWidth="1"/>
    <col min="9735" max="9735" width="25" style="210" customWidth="1"/>
    <col min="9736" max="9736" width="4.625" style="210" customWidth="1"/>
    <col min="9737" max="9737" width="24.25" style="210" customWidth="1"/>
    <col min="9738" max="9738" width="4.75" style="210" customWidth="1"/>
    <col min="9739" max="9984" width="8.75" style="210"/>
    <col min="9985" max="9985" width="3.5" style="210" customWidth="1"/>
    <col min="9986" max="9986" width="19" style="210" customWidth="1"/>
    <col min="9987" max="9987" width="4.625" style="210" customWidth="1"/>
    <col min="9988" max="9988" width="4.375" style="210" customWidth="1"/>
    <col min="9989" max="9989" width="17.875" style="210" customWidth="1"/>
    <col min="9990" max="9990" width="4.625" style="210" customWidth="1"/>
    <col min="9991" max="9991" width="25" style="210" customWidth="1"/>
    <col min="9992" max="9992" width="4.625" style="210" customWidth="1"/>
    <col min="9993" max="9993" width="24.25" style="210" customWidth="1"/>
    <col min="9994" max="9994" width="4.75" style="210" customWidth="1"/>
    <col min="9995" max="10240" width="8.75" style="210"/>
    <col min="10241" max="10241" width="3.5" style="210" customWidth="1"/>
    <col min="10242" max="10242" width="19" style="210" customWidth="1"/>
    <col min="10243" max="10243" width="4.625" style="210" customWidth="1"/>
    <col min="10244" max="10244" width="4.375" style="210" customWidth="1"/>
    <col min="10245" max="10245" width="17.875" style="210" customWidth="1"/>
    <col min="10246" max="10246" width="4.625" style="210" customWidth="1"/>
    <col min="10247" max="10247" width="25" style="210" customWidth="1"/>
    <col min="10248" max="10248" width="4.625" style="210" customWidth="1"/>
    <col min="10249" max="10249" width="24.25" style="210" customWidth="1"/>
    <col min="10250" max="10250" width="4.75" style="210" customWidth="1"/>
    <col min="10251" max="10496" width="8.75" style="210"/>
    <col min="10497" max="10497" width="3.5" style="210" customWidth="1"/>
    <col min="10498" max="10498" width="19" style="210" customWidth="1"/>
    <col min="10499" max="10499" width="4.625" style="210" customWidth="1"/>
    <col min="10500" max="10500" width="4.375" style="210" customWidth="1"/>
    <col min="10501" max="10501" width="17.875" style="210" customWidth="1"/>
    <col min="10502" max="10502" width="4.625" style="210" customWidth="1"/>
    <col min="10503" max="10503" width="25" style="210" customWidth="1"/>
    <col min="10504" max="10504" width="4.625" style="210" customWidth="1"/>
    <col min="10505" max="10505" width="24.25" style="210" customWidth="1"/>
    <col min="10506" max="10506" width="4.75" style="210" customWidth="1"/>
    <col min="10507" max="10752" width="8.75" style="210"/>
    <col min="10753" max="10753" width="3.5" style="210" customWidth="1"/>
    <col min="10754" max="10754" width="19" style="210" customWidth="1"/>
    <col min="10755" max="10755" width="4.625" style="210" customWidth="1"/>
    <col min="10756" max="10756" width="4.375" style="210" customWidth="1"/>
    <col min="10757" max="10757" width="17.875" style="210" customWidth="1"/>
    <col min="10758" max="10758" width="4.625" style="210" customWidth="1"/>
    <col min="10759" max="10759" width="25" style="210" customWidth="1"/>
    <col min="10760" max="10760" width="4.625" style="210" customWidth="1"/>
    <col min="10761" max="10761" width="24.25" style="210" customWidth="1"/>
    <col min="10762" max="10762" width="4.75" style="210" customWidth="1"/>
    <col min="10763" max="11008" width="8.75" style="210"/>
    <col min="11009" max="11009" width="3.5" style="210" customWidth="1"/>
    <col min="11010" max="11010" width="19" style="210" customWidth="1"/>
    <col min="11011" max="11011" width="4.625" style="210" customWidth="1"/>
    <col min="11012" max="11012" width="4.375" style="210" customWidth="1"/>
    <col min="11013" max="11013" width="17.875" style="210" customWidth="1"/>
    <col min="11014" max="11014" width="4.625" style="210" customWidth="1"/>
    <col min="11015" max="11015" width="25" style="210" customWidth="1"/>
    <col min="11016" max="11016" width="4.625" style="210" customWidth="1"/>
    <col min="11017" max="11017" width="24.25" style="210" customWidth="1"/>
    <col min="11018" max="11018" width="4.75" style="210" customWidth="1"/>
    <col min="11019" max="11264" width="8.75" style="210"/>
    <col min="11265" max="11265" width="3.5" style="210" customWidth="1"/>
    <col min="11266" max="11266" width="19" style="210" customWidth="1"/>
    <col min="11267" max="11267" width="4.625" style="210" customWidth="1"/>
    <col min="11268" max="11268" width="4.375" style="210" customWidth="1"/>
    <col min="11269" max="11269" width="17.875" style="210" customWidth="1"/>
    <col min="11270" max="11270" width="4.625" style="210" customWidth="1"/>
    <col min="11271" max="11271" width="25" style="210" customWidth="1"/>
    <col min="11272" max="11272" width="4.625" style="210" customWidth="1"/>
    <col min="11273" max="11273" width="24.25" style="210" customWidth="1"/>
    <col min="11274" max="11274" width="4.75" style="210" customWidth="1"/>
    <col min="11275" max="11520" width="8.75" style="210"/>
    <col min="11521" max="11521" width="3.5" style="210" customWidth="1"/>
    <col min="11522" max="11522" width="19" style="210" customWidth="1"/>
    <col min="11523" max="11523" width="4.625" style="210" customWidth="1"/>
    <col min="11524" max="11524" width="4.375" style="210" customWidth="1"/>
    <col min="11525" max="11525" width="17.875" style="210" customWidth="1"/>
    <col min="11526" max="11526" width="4.625" style="210" customWidth="1"/>
    <col min="11527" max="11527" width="25" style="210" customWidth="1"/>
    <col min="11528" max="11528" width="4.625" style="210" customWidth="1"/>
    <col min="11529" max="11529" width="24.25" style="210" customWidth="1"/>
    <col min="11530" max="11530" width="4.75" style="210" customWidth="1"/>
    <col min="11531" max="11776" width="8.75" style="210"/>
    <col min="11777" max="11777" width="3.5" style="210" customWidth="1"/>
    <col min="11778" max="11778" width="19" style="210" customWidth="1"/>
    <col min="11779" max="11779" width="4.625" style="210" customWidth="1"/>
    <col min="11780" max="11780" width="4.375" style="210" customWidth="1"/>
    <col min="11781" max="11781" width="17.875" style="210" customWidth="1"/>
    <col min="11782" max="11782" width="4.625" style="210" customWidth="1"/>
    <col min="11783" max="11783" width="25" style="210" customWidth="1"/>
    <col min="11784" max="11784" width="4.625" style="210" customWidth="1"/>
    <col min="11785" max="11785" width="24.25" style="210" customWidth="1"/>
    <col min="11786" max="11786" width="4.75" style="210" customWidth="1"/>
    <col min="11787" max="12032" width="8.75" style="210"/>
    <col min="12033" max="12033" width="3.5" style="210" customWidth="1"/>
    <col min="12034" max="12034" width="19" style="210" customWidth="1"/>
    <col min="12035" max="12035" width="4.625" style="210" customWidth="1"/>
    <col min="12036" max="12036" width="4.375" style="210" customWidth="1"/>
    <col min="12037" max="12037" width="17.875" style="210" customWidth="1"/>
    <col min="12038" max="12038" width="4.625" style="210" customWidth="1"/>
    <col min="12039" max="12039" width="25" style="210" customWidth="1"/>
    <col min="12040" max="12040" width="4.625" style="210" customWidth="1"/>
    <col min="12041" max="12041" width="24.25" style="210" customWidth="1"/>
    <col min="12042" max="12042" width="4.75" style="210" customWidth="1"/>
    <col min="12043" max="12288" width="8.75" style="210"/>
    <col min="12289" max="12289" width="3.5" style="210" customWidth="1"/>
    <col min="12290" max="12290" width="19" style="210" customWidth="1"/>
    <col min="12291" max="12291" width="4.625" style="210" customWidth="1"/>
    <col min="12292" max="12292" width="4.375" style="210" customWidth="1"/>
    <col min="12293" max="12293" width="17.875" style="210" customWidth="1"/>
    <col min="12294" max="12294" width="4.625" style="210" customWidth="1"/>
    <col min="12295" max="12295" width="25" style="210" customWidth="1"/>
    <col min="12296" max="12296" width="4.625" style="210" customWidth="1"/>
    <col min="12297" max="12297" width="24.25" style="210" customWidth="1"/>
    <col min="12298" max="12298" width="4.75" style="210" customWidth="1"/>
    <col min="12299" max="12544" width="8.75" style="210"/>
    <col min="12545" max="12545" width="3.5" style="210" customWidth="1"/>
    <col min="12546" max="12546" width="19" style="210" customWidth="1"/>
    <col min="12547" max="12547" width="4.625" style="210" customWidth="1"/>
    <col min="12548" max="12548" width="4.375" style="210" customWidth="1"/>
    <col min="12549" max="12549" width="17.875" style="210" customWidth="1"/>
    <col min="12550" max="12550" width="4.625" style="210" customWidth="1"/>
    <col min="12551" max="12551" width="25" style="210" customWidth="1"/>
    <col min="12552" max="12552" width="4.625" style="210" customWidth="1"/>
    <col min="12553" max="12553" width="24.25" style="210" customWidth="1"/>
    <col min="12554" max="12554" width="4.75" style="210" customWidth="1"/>
    <col min="12555" max="12800" width="8.75" style="210"/>
    <col min="12801" max="12801" width="3.5" style="210" customWidth="1"/>
    <col min="12802" max="12802" width="19" style="210" customWidth="1"/>
    <col min="12803" max="12803" width="4.625" style="210" customWidth="1"/>
    <col min="12804" max="12804" width="4.375" style="210" customWidth="1"/>
    <col min="12805" max="12805" width="17.875" style="210" customWidth="1"/>
    <col min="12806" max="12806" width="4.625" style="210" customWidth="1"/>
    <col min="12807" max="12807" width="25" style="210" customWidth="1"/>
    <col min="12808" max="12808" width="4.625" style="210" customWidth="1"/>
    <col min="12809" max="12809" width="24.25" style="210" customWidth="1"/>
    <col min="12810" max="12810" width="4.75" style="210" customWidth="1"/>
    <col min="12811" max="13056" width="8.75" style="210"/>
    <col min="13057" max="13057" width="3.5" style="210" customWidth="1"/>
    <col min="13058" max="13058" width="19" style="210" customWidth="1"/>
    <col min="13059" max="13059" width="4.625" style="210" customWidth="1"/>
    <col min="13060" max="13060" width="4.375" style="210" customWidth="1"/>
    <col min="13061" max="13061" width="17.875" style="210" customWidth="1"/>
    <col min="13062" max="13062" width="4.625" style="210" customWidth="1"/>
    <col min="13063" max="13063" width="25" style="210" customWidth="1"/>
    <col min="13064" max="13064" width="4.625" style="210" customWidth="1"/>
    <col min="13065" max="13065" width="24.25" style="210" customWidth="1"/>
    <col min="13066" max="13066" width="4.75" style="210" customWidth="1"/>
    <col min="13067" max="13312" width="8.75" style="210"/>
    <col min="13313" max="13313" width="3.5" style="210" customWidth="1"/>
    <col min="13314" max="13314" width="19" style="210" customWidth="1"/>
    <col min="13315" max="13315" width="4.625" style="210" customWidth="1"/>
    <col min="13316" max="13316" width="4.375" style="210" customWidth="1"/>
    <col min="13317" max="13317" width="17.875" style="210" customWidth="1"/>
    <col min="13318" max="13318" width="4.625" style="210" customWidth="1"/>
    <col min="13319" max="13319" width="25" style="210" customWidth="1"/>
    <col min="13320" max="13320" width="4.625" style="210" customWidth="1"/>
    <col min="13321" max="13321" width="24.25" style="210" customWidth="1"/>
    <col min="13322" max="13322" width="4.75" style="210" customWidth="1"/>
    <col min="13323" max="13568" width="8.75" style="210"/>
    <col min="13569" max="13569" width="3.5" style="210" customWidth="1"/>
    <col min="13570" max="13570" width="19" style="210" customWidth="1"/>
    <col min="13571" max="13571" width="4.625" style="210" customWidth="1"/>
    <col min="13572" max="13572" width="4.375" style="210" customWidth="1"/>
    <col min="13573" max="13573" width="17.875" style="210" customWidth="1"/>
    <col min="13574" max="13574" width="4.625" style="210" customWidth="1"/>
    <col min="13575" max="13575" width="25" style="210" customWidth="1"/>
    <col min="13576" max="13576" width="4.625" style="210" customWidth="1"/>
    <col min="13577" max="13577" width="24.25" style="210" customWidth="1"/>
    <col min="13578" max="13578" width="4.75" style="210" customWidth="1"/>
    <col min="13579" max="13824" width="8.75" style="210"/>
    <col min="13825" max="13825" width="3.5" style="210" customWidth="1"/>
    <col min="13826" max="13826" width="19" style="210" customWidth="1"/>
    <col min="13827" max="13827" width="4.625" style="210" customWidth="1"/>
    <col min="13828" max="13828" width="4.375" style="210" customWidth="1"/>
    <col min="13829" max="13829" width="17.875" style="210" customWidth="1"/>
    <col min="13830" max="13830" width="4.625" style="210" customWidth="1"/>
    <col min="13831" max="13831" width="25" style="210" customWidth="1"/>
    <col min="13832" max="13832" width="4.625" style="210" customWidth="1"/>
    <col min="13833" max="13833" width="24.25" style="210" customWidth="1"/>
    <col min="13834" max="13834" width="4.75" style="210" customWidth="1"/>
    <col min="13835" max="14080" width="8.75" style="210"/>
    <col min="14081" max="14081" width="3.5" style="210" customWidth="1"/>
    <col min="14082" max="14082" width="19" style="210" customWidth="1"/>
    <col min="14083" max="14083" width="4.625" style="210" customWidth="1"/>
    <col min="14084" max="14084" width="4.375" style="210" customWidth="1"/>
    <col min="14085" max="14085" width="17.875" style="210" customWidth="1"/>
    <col min="14086" max="14086" width="4.625" style="210" customWidth="1"/>
    <col min="14087" max="14087" width="25" style="210" customWidth="1"/>
    <col min="14088" max="14088" width="4.625" style="210" customWidth="1"/>
    <col min="14089" max="14089" width="24.25" style="210" customWidth="1"/>
    <col min="14090" max="14090" width="4.75" style="210" customWidth="1"/>
    <col min="14091" max="14336" width="8.75" style="210"/>
    <col min="14337" max="14337" width="3.5" style="210" customWidth="1"/>
    <col min="14338" max="14338" width="19" style="210" customWidth="1"/>
    <col min="14339" max="14339" width="4.625" style="210" customWidth="1"/>
    <col min="14340" max="14340" width="4.375" style="210" customWidth="1"/>
    <col min="14341" max="14341" width="17.875" style="210" customWidth="1"/>
    <col min="14342" max="14342" width="4.625" style="210" customWidth="1"/>
    <col min="14343" max="14343" width="25" style="210" customWidth="1"/>
    <col min="14344" max="14344" width="4.625" style="210" customWidth="1"/>
    <col min="14345" max="14345" width="24.25" style="210" customWidth="1"/>
    <col min="14346" max="14346" width="4.75" style="210" customWidth="1"/>
    <col min="14347" max="14592" width="8.75" style="210"/>
    <col min="14593" max="14593" width="3.5" style="210" customWidth="1"/>
    <col min="14594" max="14594" width="19" style="210" customWidth="1"/>
    <col min="14595" max="14595" width="4.625" style="210" customWidth="1"/>
    <col min="14596" max="14596" width="4.375" style="210" customWidth="1"/>
    <col min="14597" max="14597" width="17.875" style="210" customWidth="1"/>
    <col min="14598" max="14598" width="4.625" style="210" customWidth="1"/>
    <col min="14599" max="14599" width="25" style="210" customWidth="1"/>
    <col min="14600" max="14600" width="4.625" style="210" customWidth="1"/>
    <col min="14601" max="14601" width="24.25" style="210" customWidth="1"/>
    <col min="14602" max="14602" width="4.75" style="210" customWidth="1"/>
    <col min="14603" max="14848" width="8.75" style="210"/>
    <col min="14849" max="14849" width="3.5" style="210" customWidth="1"/>
    <col min="14850" max="14850" width="19" style="210" customWidth="1"/>
    <col min="14851" max="14851" width="4.625" style="210" customWidth="1"/>
    <col min="14852" max="14852" width="4.375" style="210" customWidth="1"/>
    <col min="14853" max="14853" width="17.875" style="210" customWidth="1"/>
    <col min="14854" max="14854" width="4.625" style="210" customWidth="1"/>
    <col min="14855" max="14855" width="25" style="210" customWidth="1"/>
    <col min="14856" max="14856" width="4.625" style="210" customWidth="1"/>
    <col min="14857" max="14857" width="24.25" style="210" customWidth="1"/>
    <col min="14858" max="14858" width="4.75" style="210" customWidth="1"/>
    <col min="14859" max="15104" width="8.75" style="210"/>
    <col min="15105" max="15105" width="3.5" style="210" customWidth="1"/>
    <col min="15106" max="15106" width="19" style="210" customWidth="1"/>
    <col min="15107" max="15107" width="4.625" style="210" customWidth="1"/>
    <col min="15108" max="15108" width="4.375" style="210" customWidth="1"/>
    <col min="15109" max="15109" width="17.875" style="210" customWidth="1"/>
    <col min="15110" max="15110" width="4.625" style="210" customWidth="1"/>
    <col min="15111" max="15111" width="25" style="210" customWidth="1"/>
    <col min="15112" max="15112" width="4.625" style="210" customWidth="1"/>
    <col min="15113" max="15113" width="24.25" style="210" customWidth="1"/>
    <col min="15114" max="15114" width="4.75" style="210" customWidth="1"/>
    <col min="15115" max="15360" width="8.75" style="210"/>
    <col min="15361" max="15361" width="3.5" style="210" customWidth="1"/>
    <col min="15362" max="15362" width="19" style="210" customWidth="1"/>
    <col min="15363" max="15363" width="4.625" style="210" customWidth="1"/>
    <col min="15364" max="15364" width="4.375" style="210" customWidth="1"/>
    <col min="15365" max="15365" width="17.875" style="210" customWidth="1"/>
    <col min="15366" max="15366" width="4.625" style="210" customWidth="1"/>
    <col min="15367" max="15367" width="25" style="210" customWidth="1"/>
    <col min="15368" max="15368" width="4.625" style="210" customWidth="1"/>
    <col min="15369" max="15369" width="24.25" style="210" customWidth="1"/>
    <col min="15370" max="15370" width="4.75" style="210" customWidth="1"/>
    <col min="15371" max="15616" width="8.75" style="210"/>
    <col min="15617" max="15617" width="3.5" style="210" customWidth="1"/>
    <col min="15618" max="15618" width="19" style="210" customWidth="1"/>
    <col min="15619" max="15619" width="4.625" style="210" customWidth="1"/>
    <col min="15620" max="15620" width="4.375" style="210" customWidth="1"/>
    <col min="15621" max="15621" width="17.875" style="210" customWidth="1"/>
    <col min="15622" max="15622" width="4.625" style="210" customWidth="1"/>
    <col min="15623" max="15623" width="25" style="210" customWidth="1"/>
    <col min="15624" max="15624" width="4.625" style="210" customWidth="1"/>
    <col min="15625" max="15625" width="24.25" style="210" customWidth="1"/>
    <col min="15626" max="15626" width="4.75" style="210" customWidth="1"/>
    <col min="15627" max="15872" width="8.75" style="210"/>
    <col min="15873" max="15873" width="3.5" style="210" customWidth="1"/>
    <col min="15874" max="15874" width="19" style="210" customWidth="1"/>
    <col min="15875" max="15875" width="4.625" style="210" customWidth="1"/>
    <col min="15876" max="15876" width="4.375" style="210" customWidth="1"/>
    <col min="15877" max="15877" width="17.875" style="210" customWidth="1"/>
    <col min="15878" max="15878" width="4.625" style="210" customWidth="1"/>
    <col min="15879" max="15879" width="25" style="210" customWidth="1"/>
    <col min="15880" max="15880" width="4.625" style="210" customWidth="1"/>
    <col min="15881" max="15881" width="24.25" style="210" customWidth="1"/>
    <col min="15882" max="15882" width="4.75" style="210" customWidth="1"/>
    <col min="15883" max="16128" width="8.75" style="210"/>
    <col min="16129" max="16129" width="3.5" style="210" customWidth="1"/>
    <col min="16130" max="16130" width="19" style="210" customWidth="1"/>
    <col min="16131" max="16131" width="4.625" style="210" customWidth="1"/>
    <col min="16132" max="16132" width="4.375" style="210" customWidth="1"/>
    <col min="16133" max="16133" width="17.875" style="210" customWidth="1"/>
    <col min="16134" max="16134" width="4.625" style="210" customWidth="1"/>
    <col min="16135" max="16135" width="25" style="210" customWidth="1"/>
    <col min="16136" max="16136" width="4.625" style="210" customWidth="1"/>
    <col min="16137" max="16137" width="24.25" style="210" customWidth="1"/>
    <col min="16138" max="16138" width="4.75" style="210" customWidth="1"/>
    <col min="16139" max="16384" width="8.75" style="210"/>
  </cols>
  <sheetData>
    <row r="1" spans="1:10" ht="11.25" customHeight="1">
      <c r="A1" s="209"/>
      <c r="I1" s="211"/>
    </row>
    <row r="2" spans="1:10" ht="18" customHeight="1">
      <c r="A2" s="295"/>
      <c r="B2" s="296" t="s">
        <v>603</v>
      </c>
      <c r="C2" s="296"/>
      <c r="D2" s="296"/>
      <c r="E2" s="296"/>
      <c r="F2" s="296"/>
      <c r="G2" s="296"/>
      <c r="H2" s="296"/>
      <c r="I2" s="1839" t="s">
        <v>1537</v>
      </c>
      <c r="J2" s="1839"/>
    </row>
    <row r="3" spans="1:10" ht="26.25" customHeight="1">
      <c r="A3" s="1934" t="s">
        <v>604</v>
      </c>
      <c r="B3" s="1934"/>
      <c r="C3" s="1934"/>
      <c r="D3" s="1934"/>
      <c r="E3" s="1934"/>
      <c r="F3" s="1934"/>
      <c r="G3" s="1934"/>
      <c r="H3" s="1934"/>
      <c r="I3" s="1934"/>
      <c r="J3" s="1934"/>
    </row>
    <row r="4" spans="1:10" ht="11.25" customHeight="1">
      <c r="A4" s="298"/>
      <c r="B4" s="298"/>
      <c r="C4" s="298"/>
      <c r="D4" s="298"/>
      <c r="E4" s="298"/>
      <c r="F4" s="298"/>
      <c r="G4" s="298"/>
      <c r="H4" s="298"/>
      <c r="I4" s="298"/>
      <c r="J4" s="298"/>
    </row>
    <row r="5" spans="1:10" ht="23.25" customHeight="1">
      <c r="A5" s="298"/>
      <c r="B5" s="331" t="s">
        <v>580</v>
      </c>
      <c r="C5" s="1984">
        <f>基本情報入力シート!L45</f>
        <v>0</v>
      </c>
      <c r="D5" s="1985"/>
      <c r="E5" s="1985"/>
      <c r="F5" s="1985"/>
      <c r="G5" s="1985"/>
      <c r="H5" s="1985"/>
      <c r="I5" s="1985"/>
      <c r="J5" s="1986"/>
    </row>
    <row r="6" spans="1:10" ht="23.25" customHeight="1">
      <c r="A6" s="298"/>
      <c r="B6" s="317" t="s">
        <v>547</v>
      </c>
      <c r="C6" s="1919" t="str">
        <f>IF(AND(OR(COUNTIF(基本情報入力シート!L50:Z55,"児童発達支援センター")&gt;0,COUNTIF(基本情報入力シート!L50:Z55,"*児童発達支援（重心*")&gt;0),COUNTIF(基本情報入力シート!L50:Z55,"*放課後等デイサービス*")&gt;0),"児童発達支援・放課後等デイサービスの多機能",IF(OR(COUNTIF(基本情報入力シート!L50:Z55,"児童発達支援センター")&gt;0,COUNTIF(基本情報入力シート!L50:Z55,"*児童発達支援（重心*")&gt;0),"児童発達支援",IF(COUNTIF(基本情報入力シート!L50:Z55,"*放課後等デイサービス*")&gt;0,"放課後等デイサービス","該当する事業はありません")))</f>
        <v>該当する事業はありません</v>
      </c>
      <c r="D6" s="1920"/>
      <c r="E6" s="1920"/>
      <c r="F6" s="1920"/>
      <c r="G6" s="1920"/>
      <c r="H6" s="1920"/>
      <c r="I6" s="1920"/>
      <c r="J6" s="1921"/>
    </row>
    <row r="7" spans="1:10" ht="23.25" customHeight="1">
      <c r="A7" s="296"/>
      <c r="B7" s="318" t="s">
        <v>582</v>
      </c>
      <c r="C7" s="1987" t="s">
        <v>1453</v>
      </c>
      <c r="D7" s="1988"/>
      <c r="E7" s="1988"/>
      <c r="F7" s="1988"/>
      <c r="G7" s="1988"/>
      <c r="H7" s="1988"/>
      <c r="I7" s="1988"/>
      <c r="J7" s="1846"/>
    </row>
    <row r="8" spans="1:10" ht="18.75" customHeight="1" thickBot="1">
      <c r="A8" s="296"/>
      <c r="B8" s="1980" t="s">
        <v>605</v>
      </c>
      <c r="C8" s="299"/>
      <c r="D8" s="300"/>
      <c r="E8" s="300"/>
      <c r="F8" s="300"/>
      <c r="G8" s="300"/>
      <c r="H8" s="300"/>
      <c r="I8" s="300"/>
      <c r="J8" s="301"/>
    </row>
    <row r="9" spans="1:10" ht="22.15" customHeight="1" thickBot="1">
      <c r="A9" s="296"/>
      <c r="B9" s="1981"/>
      <c r="C9" s="302"/>
      <c r="D9" s="743"/>
      <c r="E9" s="740" t="s">
        <v>1326</v>
      </c>
      <c r="F9" s="741"/>
      <c r="G9" s="742"/>
      <c r="H9" s="296"/>
      <c r="I9" s="296"/>
      <c r="J9" s="303"/>
    </row>
    <row r="10" spans="1:10" ht="18.75" customHeight="1">
      <c r="A10" s="296"/>
      <c r="B10" s="1981"/>
      <c r="C10" s="302"/>
      <c r="D10" s="306"/>
      <c r="E10" s="306"/>
      <c r="F10" s="306"/>
      <c r="G10" s="306"/>
      <c r="H10" s="306"/>
      <c r="I10" s="306"/>
      <c r="J10" s="303"/>
    </row>
    <row r="11" spans="1:10" ht="23.25" customHeight="1">
      <c r="A11" s="296"/>
      <c r="B11" s="1982"/>
      <c r="C11" s="302"/>
      <c r="D11" s="1960"/>
      <c r="E11" s="1960"/>
      <c r="F11" s="1961" t="s">
        <v>586</v>
      </c>
      <c r="G11" s="1961"/>
      <c r="H11" s="1961" t="s">
        <v>585</v>
      </c>
      <c r="I11" s="1961"/>
      <c r="J11" s="303"/>
    </row>
    <row r="12" spans="1:10" ht="23.25" customHeight="1">
      <c r="A12" s="296"/>
      <c r="B12" s="1982"/>
      <c r="C12" s="302"/>
      <c r="D12" s="1962" t="s">
        <v>606</v>
      </c>
      <c r="E12" s="1962"/>
      <c r="F12" s="1983"/>
      <c r="G12" s="1983"/>
      <c r="H12" s="1983"/>
      <c r="I12" s="1983"/>
      <c r="J12" s="303"/>
    </row>
    <row r="13" spans="1:10" ht="59.25" customHeight="1">
      <c r="A13" s="296"/>
      <c r="B13" s="1982"/>
      <c r="C13" s="302"/>
      <c r="D13" s="1958" t="s">
        <v>607</v>
      </c>
      <c r="E13" s="1958"/>
      <c r="F13" s="1983"/>
      <c r="G13" s="1983"/>
      <c r="H13" s="1983"/>
      <c r="I13" s="1983"/>
      <c r="J13" s="303"/>
    </row>
    <row r="14" spans="1:10" ht="30.75" customHeight="1">
      <c r="A14" s="296"/>
      <c r="B14" s="1982"/>
      <c r="C14" s="302"/>
      <c r="D14" s="1994" t="s">
        <v>608</v>
      </c>
      <c r="E14" s="1994"/>
      <c r="F14" s="1990">
        <f>SUM(F15:G18)</f>
        <v>0</v>
      </c>
      <c r="G14" s="1990"/>
      <c r="H14" s="1990">
        <f>SUM(H15:I18)</f>
        <v>0</v>
      </c>
      <c r="I14" s="1990"/>
      <c r="J14" s="303"/>
    </row>
    <row r="15" spans="1:10" ht="30.75" customHeight="1">
      <c r="A15" s="296"/>
      <c r="B15" s="1982"/>
      <c r="C15" s="302"/>
      <c r="D15" s="415"/>
      <c r="E15" s="491" t="s">
        <v>1328</v>
      </c>
      <c r="F15" s="1990"/>
      <c r="G15" s="1990"/>
      <c r="H15" s="1990"/>
      <c r="I15" s="1990"/>
      <c r="J15" s="303"/>
    </row>
    <row r="16" spans="1:10" ht="30.75" customHeight="1">
      <c r="A16" s="296"/>
      <c r="B16" s="1982"/>
      <c r="C16" s="302"/>
      <c r="D16" s="415"/>
      <c r="E16" s="492" t="s">
        <v>1329</v>
      </c>
      <c r="F16" s="1991"/>
      <c r="G16" s="1992"/>
      <c r="H16" s="1993"/>
      <c r="I16" s="1993"/>
      <c r="J16" s="303"/>
    </row>
    <row r="17" spans="1:10" ht="30.75" customHeight="1">
      <c r="A17" s="296"/>
      <c r="B17" s="1982"/>
      <c r="C17" s="302"/>
      <c r="D17" s="415"/>
      <c r="E17" s="493" t="s">
        <v>1330</v>
      </c>
      <c r="F17" s="1993"/>
      <c r="G17" s="1993"/>
      <c r="H17" s="1993"/>
      <c r="I17" s="1993"/>
      <c r="J17" s="303"/>
    </row>
    <row r="18" spans="1:10" ht="30.75" customHeight="1">
      <c r="A18" s="296"/>
      <c r="B18" s="1982"/>
      <c r="C18" s="302"/>
      <c r="D18" s="305"/>
      <c r="E18" s="494" t="s">
        <v>1331</v>
      </c>
      <c r="F18" s="1995"/>
      <c r="G18" s="1995"/>
      <c r="H18" s="1995"/>
      <c r="I18" s="1995"/>
      <c r="J18" s="303"/>
    </row>
    <row r="19" spans="1:10" ht="30.75" customHeight="1">
      <c r="A19" s="296"/>
      <c r="B19" s="1982"/>
      <c r="C19" s="302"/>
      <c r="D19" s="1959" t="s">
        <v>609</v>
      </c>
      <c r="E19" s="1959"/>
      <c r="F19" s="1983" t="str">
        <f>IF(OR(F12="",F13="",F12=0,F13=0,D9=""),"正しく入力してください。",F14-F12-F13)</f>
        <v>正しく入力してください。</v>
      </c>
      <c r="G19" s="1983"/>
      <c r="H19" s="1983" t="str">
        <f>IF(OR(H12="",H13="",H12=0,H13=0,F9=""),"正しく入力してください。",H14-H12-H13)</f>
        <v>正しく入力してください。</v>
      </c>
      <c r="I19" s="1983"/>
      <c r="J19" s="303"/>
    </row>
    <row r="20" spans="1:10" ht="13.5" customHeight="1">
      <c r="A20" s="296"/>
      <c r="B20" s="1982"/>
      <c r="C20" s="305"/>
      <c r="D20" s="306"/>
      <c r="E20" s="306"/>
      <c r="F20" s="306"/>
      <c r="G20" s="306"/>
      <c r="H20" s="306"/>
      <c r="I20" s="306"/>
      <c r="J20" s="307"/>
    </row>
    <row r="21" spans="1:10" ht="21" customHeight="1">
      <c r="A21" s="296"/>
      <c r="B21" s="1980" t="s">
        <v>610</v>
      </c>
      <c r="C21" s="300"/>
      <c r="D21" s="300"/>
      <c r="E21" s="300"/>
      <c r="F21" s="300"/>
      <c r="G21" s="300"/>
      <c r="H21" s="300"/>
      <c r="I21" s="300"/>
      <c r="J21" s="301"/>
    </row>
    <row r="22" spans="1:10" ht="47.25" customHeight="1">
      <c r="A22" s="296"/>
      <c r="B22" s="1982"/>
      <c r="C22" s="296"/>
      <c r="D22" s="331" t="s">
        <v>611</v>
      </c>
      <c r="E22" s="1996" t="s">
        <v>612</v>
      </c>
      <c r="F22" s="1996"/>
      <c r="G22" s="416" t="s">
        <v>613</v>
      </c>
      <c r="H22" s="1996" t="s">
        <v>614</v>
      </c>
      <c r="I22" s="1960"/>
      <c r="J22" s="303"/>
    </row>
    <row r="23" spans="1:10" ht="23.25" customHeight="1">
      <c r="A23" s="296"/>
      <c r="B23" s="1982"/>
      <c r="C23" s="296"/>
      <c r="D23" s="331" t="s">
        <v>615</v>
      </c>
      <c r="E23" s="1989"/>
      <c r="F23" s="1989"/>
      <c r="G23" s="330"/>
      <c r="H23" s="1997"/>
      <c r="I23" s="1846"/>
      <c r="J23" s="303"/>
    </row>
    <row r="24" spans="1:10" ht="23.25" customHeight="1">
      <c r="A24" s="296"/>
      <c r="B24" s="1982"/>
      <c r="C24" s="296"/>
      <c r="D24" s="331" t="s">
        <v>616</v>
      </c>
      <c r="E24" s="1989"/>
      <c r="F24" s="1989"/>
      <c r="G24" s="330"/>
      <c r="H24" s="1998"/>
      <c r="I24" s="1999"/>
      <c r="J24" s="303"/>
    </row>
    <row r="25" spans="1:10" ht="23.25" customHeight="1">
      <c r="A25" s="296"/>
      <c r="B25" s="1982"/>
      <c r="C25" s="296"/>
      <c r="D25" s="331" t="s">
        <v>617</v>
      </c>
      <c r="E25" s="1989"/>
      <c r="F25" s="1989"/>
      <c r="G25" s="330"/>
      <c r="H25" s="1998"/>
      <c r="I25" s="1999"/>
      <c r="J25" s="303"/>
    </row>
    <row r="26" spans="1:10" ht="23.25" customHeight="1">
      <c r="A26" s="296"/>
      <c r="B26" s="1982"/>
      <c r="C26" s="296"/>
      <c r="D26" s="331" t="s">
        <v>618</v>
      </c>
      <c r="E26" s="1989"/>
      <c r="F26" s="1989"/>
      <c r="G26" s="330"/>
      <c r="H26" s="1998"/>
      <c r="I26" s="1999"/>
      <c r="J26" s="303"/>
    </row>
    <row r="27" spans="1:10" ht="23.25" customHeight="1">
      <c r="A27" s="296"/>
      <c r="B27" s="1982"/>
      <c r="C27" s="296"/>
      <c r="D27" s="331" t="s">
        <v>619</v>
      </c>
      <c r="E27" s="1989"/>
      <c r="F27" s="1989"/>
      <c r="G27" s="330"/>
      <c r="H27" s="1998"/>
      <c r="I27" s="1999"/>
      <c r="J27" s="303"/>
    </row>
    <row r="28" spans="1:10" ht="23.25" customHeight="1">
      <c r="A28" s="296"/>
      <c r="B28" s="1982"/>
      <c r="C28" s="296"/>
      <c r="D28" s="331" t="s">
        <v>620</v>
      </c>
      <c r="E28" s="1989"/>
      <c r="F28" s="1989"/>
      <c r="G28" s="330"/>
      <c r="H28" s="1998"/>
      <c r="I28" s="1999"/>
      <c r="J28" s="303"/>
    </row>
    <row r="29" spans="1:10" ht="23.25" customHeight="1">
      <c r="A29" s="296"/>
      <c r="B29" s="1982"/>
      <c r="C29" s="296"/>
      <c r="D29" s="331" t="s">
        <v>621</v>
      </c>
      <c r="E29" s="1989"/>
      <c r="F29" s="1989"/>
      <c r="G29" s="330"/>
      <c r="H29" s="1998"/>
      <c r="I29" s="1999"/>
      <c r="J29" s="303"/>
    </row>
    <row r="30" spans="1:10" ht="23.25" customHeight="1">
      <c r="A30" s="296"/>
      <c r="B30" s="1982"/>
      <c r="C30" s="296"/>
      <c r="D30" s="331" t="s">
        <v>622</v>
      </c>
      <c r="E30" s="1989"/>
      <c r="F30" s="1989"/>
      <c r="G30" s="330"/>
      <c r="H30" s="1998"/>
      <c r="I30" s="1999"/>
      <c r="J30" s="303"/>
    </row>
    <row r="31" spans="1:10" ht="23.25" customHeight="1">
      <c r="A31" s="296"/>
      <c r="B31" s="1982"/>
      <c r="C31" s="296"/>
      <c r="D31" s="331" t="s">
        <v>623</v>
      </c>
      <c r="E31" s="1989"/>
      <c r="F31" s="1989"/>
      <c r="G31" s="330"/>
      <c r="H31" s="1998"/>
      <c r="I31" s="1999"/>
      <c r="J31" s="303"/>
    </row>
    <row r="32" spans="1:10" ht="23.25" customHeight="1">
      <c r="A32" s="296"/>
      <c r="B32" s="1982"/>
      <c r="C32" s="296"/>
      <c r="D32" s="331" t="s">
        <v>624</v>
      </c>
      <c r="E32" s="1989"/>
      <c r="F32" s="1989"/>
      <c r="G32" s="330"/>
      <c r="H32" s="1998"/>
      <c r="I32" s="1999"/>
      <c r="J32" s="303"/>
    </row>
    <row r="33" spans="1:10" ht="23.25" customHeight="1">
      <c r="A33" s="296"/>
      <c r="B33" s="1982"/>
      <c r="C33" s="296"/>
      <c r="D33" s="331" t="s">
        <v>625</v>
      </c>
      <c r="E33" s="1989"/>
      <c r="F33" s="1989"/>
      <c r="G33" s="330"/>
      <c r="H33" s="1998"/>
      <c r="I33" s="1999"/>
      <c r="J33" s="303"/>
    </row>
    <row r="34" spans="1:10" ht="23.25" customHeight="1" thickBot="1">
      <c r="A34" s="296"/>
      <c r="B34" s="1982"/>
      <c r="C34" s="296"/>
      <c r="D34" s="495" t="s">
        <v>626</v>
      </c>
      <c r="E34" s="2002"/>
      <c r="F34" s="2002"/>
      <c r="G34" s="496"/>
      <c r="H34" s="2000"/>
      <c r="I34" s="2001"/>
      <c r="J34" s="303"/>
    </row>
    <row r="35" spans="1:10" ht="23.25" customHeight="1" thickTop="1">
      <c r="A35" s="296"/>
      <c r="B35" s="1982"/>
      <c r="C35" s="296"/>
      <c r="D35" s="497" t="s">
        <v>627</v>
      </c>
      <c r="E35" s="2005">
        <f>SUM(E23:F34)</f>
        <v>0</v>
      </c>
      <c r="F35" s="2009"/>
      <c r="G35" s="744">
        <f>SUM(G23:G34)</f>
        <v>0</v>
      </c>
      <c r="H35" s="2005" t="e">
        <f>E35/G35</f>
        <v>#DIV/0!</v>
      </c>
      <c r="I35" s="2005"/>
      <c r="J35" s="303"/>
    </row>
    <row r="36" spans="1:10" ht="12" customHeight="1">
      <c r="A36" s="296"/>
      <c r="B36" s="1982"/>
      <c r="C36" s="296"/>
      <c r="D36" s="499"/>
      <c r="E36" s="333"/>
      <c r="F36" s="333"/>
      <c r="G36" s="500"/>
      <c r="H36" s="333"/>
      <c r="I36" s="333"/>
      <c r="J36" s="303"/>
    </row>
    <row r="37" spans="1:10" s="233" customFormat="1" ht="19.5" customHeight="1">
      <c r="A37" s="490"/>
      <c r="B37" s="1982"/>
      <c r="C37" s="490"/>
      <c r="D37" s="501"/>
      <c r="E37" s="502"/>
      <c r="F37" s="502"/>
      <c r="G37" s="503"/>
      <c r="H37" s="502"/>
      <c r="I37" s="502"/>
      <c r="J37" s="504"/>
    </row>
    <row r="38" spans="1:10" ht="19.5" customHeight="1">
      <c r="A38" s="296"/>
      <c r="B38" s="1982"/>
      <c r="C38" s="296"/>
      <c r="D38" s="505"/>
      <c r="E38" s="1953"/>
      <c r="F38" s="1953"/>
      <c r="G38" s="1953"/>
      <c r="H38" s="1953"/>
      <c r="I38" s="1953"/>
      <c r="J38" s="2006"/>
    </row>
    <row r="39" spans="1:10" ht="23.25" customHeight="1">
      <c r="A39" s="296"/>
      <c r="B39" s="1982"/>
      <c r="C39" s="296"/>
      <c r="D39" s="505"/>
      <c r="E39" s="1953" t="s">
        <v>303</v>
      </c>
      <c r="F39" s="1953"/>
      <c r="G39" s="1953"/>
      <c r="H39" s="1953"/>
      <c r="I39" s="1953"/>
      <c r="J39" s="2006"/>
    </row>
    <row r="40" spans="1:10" ht="31.5" customHeight="1">
      <c r="A40" s="296"/>
      <c r="B40" s="1982"/>
      <c r="C40" s="296"/>
      <c r="D40" s="503"/>
      <c r="E40" s="1955"/>
      <c r="F40" s="1955"/>
      <c r="G40" s="1955"/>
      <c r="H40" s="1955"/>
      <c r="I40" s="1955"/>
      <c r="J40" s="2007"/>
    </row>
    <row r="41" spans="1:10" ht="6" customHeight="1">
      <c r="A41" s="296"/>
      <c r="B41" s="2010"/>
      <c r="C41" s="306"/>
      <c r="D41" s="506"/>
      <c r="E41" s="306"/>
      <c r="F41" s="481"/>
      <c r="G41" s="507"/>
      <c r="H41" s="481"/>
      <c r="I41" s="481"/>
      <c r="J41" s="307"/>
    </row>
    <row r="42" spans="1:10" ht="13.5" customHeight="1">
      <c r="A42" s="296"/>
      <c r="B42" s="296"/>
      <c r="C42" s="296"/>
      <c r="D42" s="296"/>
      <c r="E42" s="296"/>
      <c r="F42" s="296"/>
      <c r="G42" s="296"/>
      <c r="H42" s="296"/>
      <c r="I42" s="296"/>
      <c r="J42" s="296"/>
    </row>
    <row r="43" spans="1:10" ht="22.5" customHeight="1">
      <c r="A43" s="296"/>
      <c r="B43" s="2008" t="s">
        <v>1327</v>
      </c>
      <c r="C43" s="2008"/>
      <c r="D43" s="2008"/>
      <c r="E43" s="2008"/>
      <c r="F43" s="2008"/>
      <c r="G43" s="2008"/>
      <c r="H43" s="2008"/>
      <c r="I43" s="2008"/>
      <c r="J43" s="2008"/>
    </row>
    <row r="44" spans="1:10" ht="20.25" customHeight="1">
      <c r="A44" s="296"/>
      <c r="B44" s="2003" t="s">
        <v>628</v>
      </c>
      <c r="C44" s="2003"/>
      <c r="D44" s="2003"/>
      <c r="E44" s="2003"/>
      <c r="F44" s="2003"/>
      <c r="G44" s="2003"/>
      <c r="H44" s="2003"/>
      <c r="I44" s="2003"/>
      <c r="J44" s="2003"/>
    </row>
    <row r="45" spans="1:10" ht="33" customHeight="1">
      <c r="A45" s="296"/>
      <c r="B45" s="2003" t="s">
        <v>629</v>
      </c>
      <c r="C45" s="2003"/>
      <c r="D45" s="2003"/>
      <c r="E45" s="2003"/>
      <c r="F45" s="2003"/>
      <c r="G45" s="2003"/>
      <c r="H45" s="2003"/>
      <c r="I45" s="2003"/>
      <c r="J45" s="2003"/>
    </row>
    <row r="46" spans="1:10" ht="21" customHeight="1">
      <c r="A46" s="296"/>
      <c r="B46" s="2004" t="s">
        <v>1332</v>
      </c>
      <c r="C46" s="2004"/>
      <c r="D46" s="2004"/>
      <c r="E46" s="2004"/>
      <c r="F46" s="2004"/>
      <c r="G46" s="2004"/>
      <c r="H46" s="2004"/>
      <c r="I46" s="2004"/>
      <c r="J46" s="2004"/>
    </row>
    <row r="47" spans="1:10" ht="17.25" customHeight="1">
      <c r="A47" s="296"/>
      <c r="B47" s="1906" t="s">
        <v>630</v>
      </c>
      <c r="C47" s="1906"/>
      <c r="D47" s="1906"/>
      <c r="E47" s="1906"/>
      <c r="F47" s="1906"/>
      <c r="G47" s="1906"/>
      <c r="H47" s="1906"/>
      <c r="I47" s="1906"/>
      <c r="J47" s="296"/>
    </row>
    <row r="48" spans="1:10">
      <c r="C48" s="210" t="s">
        <v>602</v>
      </c>
    </row>
    <row r="50" ht="13.5" customHeight="1"/>
    <row r="51" ht="13.5" customHeight="1"/>
    <row r="52" ht="13.5" customHeight="1"/>
  </sheetData>
  <mergeCells count="55">
    <mergeCell ref="E34:F34"/>
    <mergeCell ref="B45:J45"/>
    <mergeCell ref="B46:J46"/>
    <mergeCell ref="B47:I47"/>
    <mergeCell ref="H35:I35"/>
    <mergeCell ref="E38:J38"/>
    <mergeCell ref="E39:J39"/>
    <mergeCell ref="E40:J40"/>
    <mergeCell ref="B43:J43"/>
    <mergeCell ref="B44:J44"/>
    <mergeCell ref="E35:F35"/>
    <mergeCell ref="B21:B41"/>
    <mergeCell ref="E28:F28"/>
    <mergeCell ref="E30:F30"/>
    <mergeCell ref="E31:F31"/>
    <mergeCell ref="E32:F32"/>
    <mergeCell ref="E33:F33"/>
    <mergeCell ref="F17:G17"/>
    <mergeCell ref="H17:I17"/>
    <mergeCell ref="E29:F29"/>
    <mergeCell ref="F18:G18"/>
    <mergeCell ref="H18:I18"/>
    <mergeCell ref="D19:E19"/>
    <mergeCell ref="F19:G19"/>
    <mergeCell ref="H19:I19"/>
    <mergeCell ref="E22:F22"/>
    <mergeCell ref="H22:I22"/>
    <mergeCell ref="E23:F23"/>
    <mergeCell ref="H23:I34"/>
    <mergeCell ref="E24:F24"/>
    <mergeCell ref="E25:F25"/>
    <mergeCell ref="E26:F26"/>
    <mergeCell ref="E27:F27"/>
    <mergeCell ref="F13:G13"/>
    <mergeCell ref="H13:I13"/>
    <mergeCell ref="F15:G15"/>
    <mergeCell ref="H15:I15"/>
    <mergeCell ref="F16:G16"/>
    <mergeCell ref="H16:I16"/>
    <mergeCell ref="D14:E14"/>
    <mergeCell ref="F14:G14"/>
    <mergeCell ref="H14:I14"/>
    <mergeCell ref="I2:J2"/>
    <mergeCell ref="A3:J3"/>
    <mergeCell ref="C5:J5"/>
    <mergeCell ref="C7:J7"/>
    <mergeCell ref="C6:J6"/>
    <mergeCell ref="B8:B20"/>
    <mergeCell ref="D11:E11"/>
    <mergeCell ref="F11:G11"/>
    <mergeCell ref="H11:I11"/>
    <mergeCell ref="D12:E12"/>
    <mergeCell ref="F12:G12"/>
    <mergeCell ref="H12:I12"/>
    <mergeCell ref="D13:E13"/>
  </mergeCells>
  <phoneticPr fontId="4"/>
  <conditionalFormatting sqref="C6:J6">
    <cfRule type="expression" dxfId="174" priority="1">
      <formula>$C$6="該当する事業はありません"</formula>
    </cfRule>
  </conditionalFormatting>
  <conditionalFormatting sqref="C7:J7">
    <cfRule type="expression" dxfId="173" priority="6">
      <formula>OR($C$7="",$C$7="選択下さい。")</formula>
    </cfRule>
  </conditionalFormatting>
  <conditionalFormatting sqref="D9">
    <cfRule type="expression" dxfId="172" priority="5">
      <formula>$D$9=""</formula>
    </cfRule>
  </conditionalFormatting>
  <conditionalFormatting sqref="E23:G34">
    <cfRule type="expression" dxfId="171" priority="2">
      <formula>E23=""</formula>
    </cfRule>
  </conditionalFormatting>
  <conditionalFormatting sqref="F12:I13 F15:I18">
    <cfRule type="expression" dxfId="170" priority="4">
      <formula>F12=""</formula>
    </cfRule>
  </conditionalFormatting>
  <conditionalFormatting sqref="F19:I19">
    <cfRule type="expression" dxfId="169" priority="3">
      <formula>F19="正しく入力してください。"</formula>
    </cfRule>
  </conditionalFormatting>
  <dataValidations count="7">
    <dataValidation type="list" allowBlank="1" showInputMessage="1" showErrorMessage="1" sqref="C7:J7" xr:uid="{00000000-0002-0000-1200-000000000000}">
      <formula1>"選択下さい。,１　新規,２　変更,３　終了"</formula1>
    </dataValidation>
    <dataValidation type="list" allowBlank="1" showInputMessage="1" showErrorMessage="1" sqref="D9" xr:uid="{00000000-0002-0000-1200-000001000000}">
      <formula1>"○"</formula1>
    </dataValidation>
    <dataValidation type="decimal" operator="greaterThanOrEqual" allowBlank="1" showInputMessage="1" showErrorMessage="1" errorTitle="数値が正しくありません。" error="数字を入力してください。" sqref="F12:I13 F15:I18" xr:uid="{00000000-0002-0000-1200-000002000000}">
      <formula1>0</formula1>
    </dataValidation>
    <dataValidation type="whole" allowBlank="1" showInputMessage="1" showErrorMessage="1" sqref="G23 G25 G28 G30" xr:uid="{00000000-0002-0000-1200-000003000000}">
      <formula1>0</formula1>
      <formula2>30</formula2>
    </dataValidation>
    <dataValidation type="whole" allowBlank="1" showInputMessage="1" showErrorMessage="1" sqref="G24 G26 G27 G29 G31 G32 G34" xr:uid="{00000000-0002-0000-1200-000004000000}">
      <formula1>0</formula1>
      <formula2>31</formula2>
    </dataValidation>
    <dataValidation type="whole" allowBlank="1" showInputMessage="1" showErrorMessage="1" sqref="G33" xr:uid="{00000000-0002-0000-1200-000005000000}">
      <formula1>0</formula1>
      <formula2>29</formula2>
    </dataValidation>
    <dataValidation type="whole" operator="greaterThanOrEqual" allowBlank="1" showInputMessage="1" showErrorMessage="1" sqref="E23:F34" xr:uid="{00000000-0002-0000-1200-000006000000}">
      <formula1>0</formula1>
    </dataValidation>
  </dataValidations>
  <printOptions horizontalCentered="1"/>
  <pageMargins left="0.31496062992125984" right="0.31496062992125984" top="0.35433070866141736" bottom="0.35433070866141736" header="0.11811023622047245" footer="0.11811023622047245"/>
  <pageSetup paperSize="9" scale="69" orientation="portrait"/>
  <headerFooter>
    <oddHeader>&amp;R&amp;"BIZ UDPゴシック,標準"&amp;A</oddHeader>
    <oddFooter>&amp;RR8.4月版</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65"/>
  <sheetViews>
    <sheetView topLeftCell="A47" workbookViewId="0">
      <selection activeCell="H6" sqref="H6:L6"/>
    </sheetView>
  </sheetViews>
  <sheetFormatPr defaultColWidth="8.125" defaultRowHeight="14.25"/>
  <cols>
    <col min="1" max="1" width="3.75" style="158" customWidth="1"/>
    <col min="2" max="2" width="10.875" style="158" customWidth="1"/>
    <col min="3" max="3" width="6.125" style="158" customWidth="1"/>
    <col min="4" max="4" width="36.75" style="157" customWidth="1"/>
    <col min="5" max="5" width="3.375" style="157" customWidth="1"/>
    <col min="6" max="6" width="14.625" style="157" bestFit="1" customWidth="1"/>
    <col min="7" max="7" width="10.25" style="157" customWidth="1"/>
    <col min="8" max="8" width="2.75" style="157" customWidth="1"/>
    <col min="9" max="9" width="3.75" style="157" customWidth="1"/>
    <col min="10" max="10" width="1.25" style="157" customWidth="1"/>
    <col min="11" max="11" width="2.25" style="157" customWidth="1"/>
    <col min="12" max="12" width="2.75" style="157" customWidth="1"/>
    <col min="13" max="16384" width="8.125" style="157"/>
  </cols>
  <sheetData>
    <row r="1" spans="1:12" ht="21" customHeight="1">
      <c r="A1" s="899" t="s">
        <v>248</v>
      </c>
      <c r="B1" s="899"/>
      <c r="C1" s="899"/>
      <c r="D1" s="899"/>
      <c r="E1" s="899"/>
      <c r="F1" s="899"/>
      <c r="G1" s="899"/>
      <c r="H1" s="899"/>
      <c r="I1" s="899"/>
      <c r="J1" s="899"/>
      <c r="K1" s="899"/>
      <c r="L1" s="899"/>
    </row>
    <row r="2" spans="1:12" ht="18" customHeight="1">
      <c r="A2" s="900" t="s">
        <v>249</v>
      </c>
      <c r="B2" s="900"/>
      <c r="C2" s="900"/>
      <c r="D2" s="900"/>
      <c r="E2" s="900"/>
      <c r="F2" s="900"/>
      <c r="G2" s="900"/>
      <c r="H2" s="900"/>
      <c r="I2" s="900"/>
      <c r="J2" s="900"/>
      <c r="K2" s="900"/>
      <c r="L2" s="900"/>
    </row>
    <row r="3" spans="1:12" ht="10.5" customHeight="1"/>
    <row r="4" spans="1:12">
      <c r="A4" s="909" t="s">
        <v>298</v>
      </c>
      <c r="B4" s="909"/>
      <c r="C4" s="909"/>
      <c r="D4" s="905" t="s">
        <v>250</v>
      </c>
      <c r="E4" s="905"/>
      <c r="F4" s="905"/>
    </row>
    <row r="5" spans="1:12" ht="10.5" customHeight="1"/>
    <row r="6" spans="1:12" s="159" customFormat="1" ht="29.25" customHeight="1">
      <c r="A6" s="901" t="s">
        <v>251</v>
      </c>
      <c r="B6" s="901"/>
      <c r="C6" s="906">
        <f>基本情報入力シート!L45</f>
        <v>0</v>
      </c>
      <c r="D6" s="907"/>
      <c r="E6" s="907"/>
      <c r="F6" s="908"/>
      <c r="G6" s="286" t="s">
        <v>252</v>
      </c>
      <c r="H6" s="902"/>
      <c r="I6" s="903"/>
      <c r="J6" s="903"/>
      <c r="K6" s="903"/>
      <c r="L6" s="904"/>
    </row>
    <row r="7" spans="1:12" s="159" customFormat="1" ht="11.25" customHeight="1">
      <c r="A7" s="160"/>
      <c r="B7" s="285"/>
      <c r="C7" s="285"/>
      <c r="D7" s="285"/>
      <c r="E7" s="285"/>
      <c r="F7" s="285"/>
    </row>
    <row r="8" spans="1:12" s="159" customFormat="1" ht="21.75" customHeight="1">
      <c r="A8" s="159" t="s">
        <v>253</v>
      </c>
    </row>
    <row r="9" spans="1:12" s="159" customFormat="1" ht="20.25" customHeight="1">
      <c r="A9" s="910" t="s">
        <v>254</v>
      </c>
      <c r="B9" s="911"/>
      <c r="C9" s="911"/>
      <c r="D9" s="911"/>
      <c r="E9" s="911"/>
      <c r="F9" s="912"/>
      <c r="G9" s="290" t="s">
        <v>255</v>
      </c>
      <c r="H9" s="910" t="s">
        <v>299</v>
      </c>
      <c r="I9" s="911"/>
      <c r="J9" s="911"/>
      <c r="K9" s="911"/>
      <c r="L9" s="912"/>
    </row>
    <row r="10" spans="1:12" s="159" customFormat="1" ht="20.25" customHeight="1">
      <c r="A10" s="982"/>
      <c r="B10" s="667" t="s">
        <v>1200</v>
      </c>
      <c r="C10" s="668"/>
      <c r="D10" s="668"/>
      <c r="E10" s="668"/>
      <c r="F10" s="668"/>
      <c r="G10" s="419"/>
      <c r="H10" s="953" t="s">
        <v>300</v>
      </c>
      <c r="I10" s="954"/>
      <c r="J10" s="954"/>
      <c r="K10" s="954"/>
      <c r="L10" s="955"/>
    </row>
    <row r="11" spans="1:12" s="159" customFormat="1" ht="19.5" customHeight="1">
      <c r="A11" s="983"/>
      <c r="B11" s="980" t="s">
        <v>256</v>
      </c>
      <c r="C11" s="981"/>
      <c r="D11" s="981"/>
      <c r="E11" s="669"/>
      <c r="F11" s="669"/>
      <c r="G11" s="420"/>
      <c r="H11" s="959" t="s">
        <v>256</v>
      </c>
      <c r="I11" s="960"/>
      <c r="J11" s="960"/>
      <c r="K11" s="960"/>
      <c r="L11" s="961"/>
    </row>
    <row r="12" spans="1:12" s="159" customFormat="1" ht="19.5" customHeight="1">
      <c r="A12" s="926" t="s">
        <v>257</v>
      </c>
      <c r="B12" s="923" t="s">
        <v>258</v>
      </c>
      <c r="C12" s="924"/>
      <c r="D12" s="924"/>
      <c r="E12" s="670"/>
      <c r="F12" s="670"/>
      <c r="G12" s="423"/>
      <c r="H12" s="950" t="s">
        <v>1465</v>
      </c>
      <c r="I12" s="951"/>
      <c r="J12" s="951"/>
      <c r="K12" s="951"/>
      <c r="L12" s="952"/>
    </row>
    <row r="13" spans="1:12" s="159" customFormat="1" ht="15.75" customHeight="1">
      <c r="A13" s="927"/>
      <c r="B13" s="941" t="s">
        <v>259</v>
      </c>
      <c r="C13" s="942"/>
      <c r="D13" s="988" t="s">
        <v>1345</v>
      </c>
      <c r="E13" s="988"/>
      <c r="F13" s="989"/>
      <c r="G13" s="421"/>
      <c r="H13" s="968" t="s">
        <v>1539</v>
      </c>
      <c r="I13" s="970" t="s">
        <v>1540</v>
      </c>
      <c r="J13" s="970"/>
      <c r="K13" s="970" t="s">
        <v>1541</v>
      </c>
      <c r="L13" s="971"/>
    </row>
    <row r="14" spans="1:12" s="159" customFormat="1" ht="15.75" customHeight="1">
      <c r="A14" s="927"/>
      <c r="B14" s="941"/>
      <c r="C14" s="942"/>
      <c r="D14" s="801" t="s">
        <v>1538</v>
      </c>
      <c r="E14" s="801"/>
      <c r="F14" s="802"/>
      <c r="G14" s="421"/>
      <c r="H14" s="969"/>
      <c r="I14" s="970" t="s">
        <v>1540</v>
      </c>
      <c r="J14" s="970"/>
      <c r="K14" s="970" t="s">
        <v>1541</v>
      </c>
      <c r="L14" s="971"/>
    </row>
    <row r="15" spans="1:12" s="159" customFormat="1" ht="15.75" customHeight="1">
      <c r="A15" s="927"/>
      <c r="B15" s="941"/>
      <c r="C15" s="942"/>
      <c r="D15" s="988" t="s">
        <v>1201</v>
      </c>
      <c r="E15" s="988"/>
      <c r="F15" s="989"/>
      <c r="G15" s="422"/>
      <c r="H15" s="956" t="s">
        <v>1203</v>
      </c>
      <c r="I15" s="957"/>
      <c r="J15" s="957"/>
      <c r="K15" s="957"/>
      <c r="L15" s="958"/>
    </row>
    <row r="16" spans="1:12" s="159" customFormat="1" ht="15.75" customHeight="1">
      <c r="A16" s="928"/>
      <c r="B16" s="943"/>
      <c r="C16" s="944"/>
      <c r="D16" s="990" t="s">
        <v>1202</v>
      </c>
      <c r="E16" s="990"/>
      <c r="F16" s="991"/>
      <c r="G16" s="420"/>
      <c r="H16" s="976" t="s">
        <v>1204</v>
      </c>
      <c r="I16" s="977"/>
      <c r="J16" s="977"/>
      <c r="K16" s="977"/>
      <c r="L16" s="978"/>
    </row>
    <row r="17" spans="1:12" s="159" customFormat="1" ht="20.25" customHeight="1">
      <c r="A17" s="931"/>
      <c r="B17" s="939" t="s">
        <v>260</v>
      </c>
      <c r="C17" s="940"/>
      <c r="D17" s="940"/>
      <c r="E17" s="671"/>
      <c r="F17" s="671"/>
      <c r="G17" s="421"/>
      <c r="H17" s="979" t="s">
        <v>1205</v>
      </c>
      <c r="I17" s="979"/>
      <c r="J17" s="979"/>
      <c r="K17" s="979"/>
      <c r="L17" s="979"/>
    </row>
    <row r="18" spans="1:12" s="159" customFormat="1" ht="20.25" customHeight="1">
      <c r="A18" s="932"/>
      <c r="B18" s="929" t="s">
        <v>261</v>
      </c>
      <c r="C18" s="930"/>
      <c r="D18" s="930"/>
      <c r="E18" s="800"/>
      <c r="F18" s="672"/>
      <c r="G18" s="424"/>
      <c r="H18" s="973" t="s">
        <v>1206</v>
      </c>
      <c r="I18" s="974"/>
      <c r="J18" s="974"/>
      <c r="K18" s="974"/>
      <c r="L18" s="975"/>
    </row>
    <row r="19" spans="1:12" s="137" customFormat="1" ht="20.25" customHeight="1">
      <c r="A19" s="288"/>
      <c r="B19" s="923" t="s">
        <v>301</v>
      </c>
      <c r="C19" s="924"/>
      <c r="D19" s="924"/>
      <c r="E19" s="670"/>
      <c r="F19" s="670"/>
      <c r="G19" s="425"/>
      <c r="H19" s="1003" t="s">
        <v>262</v>
      </c>
      <c r="I19" s="1004"/>
      <c r="J19" s="1004"/>
      <c r="K19" s="1004"/>
      <c r="L19" s="1005"/>
    </row>
    <row r="20" spans="1:12" s="159" customFormat="1" ht="20.25" customHeight="1">
      <c r="A20" s="287"/>
      <c r="B20" s="984" t="s">
        <v>263</v>
      </c>
      <c r="C20" s="984"/>
      <c r="D20" s="984"/>
      <c r="G20" s="420"/>
      <c r="H20" s="1006"/>
      <c r="I20" s="1007"/>
      <c r="J20" s="1007"/>
      <c r="K20" s="1007"/>
      <c r="L20" s="1008"/>
    </row>
    <row r="21" spans="1:12" s="159" customFormat="1" ht="25.5" customHeight="1">
      <c r="A21" s="926" t="s">
        <v>264</v>
      </c>
      <c r="B21" s="933" t="s">
        <v>1207</v>
      </c>
      <c r="C21" s="934"/>
      <c r="D21" s="934"/>
      <c r="E21" s="934"/>
      <c r="F21" s="935"/>
      <c r="G21" s="423"/>
      <c r="H21" s="972"/>
      <c r="I21" s="972"/>
      <c r="J21" s="972"/>
      <c r="K21" s="972"/>
      <c r="L21" s="972"/>
    </row>
    <row r="22" spans="1:12" s="159" customFormat="1" ht="25.5" customHeight="1">
      <c r="A22" s="927"/>
      <c r="B22" s="1011" t="s">
        <v>265</v>
      </c>
      <c r="C22" s="1012"/>
      <c r="D22" s="1012"/>
      <c r="E22" s="673"/>
      <c r="F22" s="673"/>
      <c r="G22" s="422"/>
      <c r="H22" s="1013"/>
      <c r="I22" s="1013"/>
      <c r="J22" s="1013"/>
      <c r="K22" s="1013"/>
      <c r="L22" s="1013"/>
    </row>
    <row r="23" spans="1:12" s="159" customFormat="1" ht="26.25" customHeight="1">
      <c r="A23" s="928"/>
      <c r="B23" s="936" t="s">
        <v>266</v>
      </c>
      <c r="C23" s="937"/>
      <c r="D23" s="937"/>
      <c r="E23" s="937"/>
      <c r="F23" s="938"/>
      <c r="G23" s="424"/>
      <c r="H23" s="1002"/>
      <c r="I23" s="1002"/>
      <c r="J23" s="1002"/>
      <c r="K23" s="1002"/>
      <c r="L23" s="1002"/>
    </row>
    <row r="24" spans="1:12" s="159" customFormat="1" ht="37.5" customHeight="1">
      <c r="A24" s="926" t="s">
        <v>267</v>
      </c>
      <c r="B24" s="1014" t="s">
        <v>1208</v>
      </c>
      <c r="C24" s="1015"/>
      <c r="D24" s="1015"/>
      <c r="E24" s="1015"/>
      <c r="F24" s="1015"/>
      <c r="G24" s="289"/>
      <c r="H24" s="1016"/>
      <c r="I24" s="1016"/>
      <c r="J24" s="1016"/>
      <c r="K24" s="1016"/>
      <c r="L24" s="1016"/>
    </row>
    <row r="25" spans="1:12" s="159" customFormat="1" ht="25.15" customHeight="1">
      <c r="A25" s="927"/>
      <c r="B25" s="985" t="s">
        <v>268</v>
      </c>
      <c r="C25" s="986"/>
      <c r="D25" s="986"/>
      <c r="E25" s="986"/>
      <c r="F25" s="987"/>
      <c r="G25" s="422"/>
      <c r="H25" s="1009" t="s">
        <v>269</v>
      </c>
      <c r="I25" s="1009"/>
      <c r="J25" s="1009"/>
      <c r="K25" s="1009"/>
      <c r="L25" s="1010"/>
    </row>
    <row r="26" spans="1:12" s="159" customFormat="1" ht="18.75" customHeight="1">
      <c r="A26" s="927"/>
      <c r="B26" s="992" t="s">
        <v>270</v>
      </c>
      <c r="C26" s="993"/>
      <c r="D26" s="993"/>
      <c r="E26" s="962" t="s">
        <v>1542</v>
      </c>
      <c r="F26" s="291" t="str">
        <f>IF(基本情報入力シート!L50="児童発達支援センター","センター",IF(基本情報入力シート!L50="児童発達支援（重心外）","児発（重心外）",IF(基本情報入力シート!L50="児童発達支援（重心）","児発（重心）",IF(基本情報入力シート!L50="放課後等デイサービス（重心外）","放デイ（重心外）",IF(基本情報入力シート!L50="放課後等デイサービス（重心）","放デイ（重心）",IF(基本情報入力シート!L50="居宅訪問型児童発達支援","居宅",IF(基本情報入力シート!L50="保育所等訪問支援","保育所等",IF(基本情報入力シート!L50="選択して下さい。","事業①",))))))))</f>
        <v>事業①</v>
      </c>
      <c r="G26" s="422"/>
      <c r="H26" s="965" t="s">
        <v>1543</v>
      </c>
      <c r="I26" s="966"/>
      <c r="J26" s="966"/>
      <c r="K26" s="966"/>
      <c r="L26" s="967"/>
    </row>
    <row r="27" spans="1:12" s="159" customFormat="1" ht="18.75" customHeight="1">
      <c r="A27" s="927"/>
      <c r="B27" s="994" t="s">
        <v>302</v>
      </c>
      <c r="C27" s="995"/>
      <c r="D27" s="995"/>
      <c r="E27" s="963"/>
      <c r="F27" s="291" t="str">
        <f>IF(基本情報入力シート!L51="児童発達支援センター","センター",IF(基本情報入力シート!L51="児童発達支援（重心外）","児発（重心外）",IF(基本情報入力シート!L51="児童発達支援（重心）","児発（重心）",IF(基本情報入力シート!L51="放課後等デイサービス（重心外）","放デイ（重心外）",IF(基本情報入力シート!L51="放課後等デイサービス（重心）","放デイ（重心）",IF(基本情報入力シート!L51="居宅訪問型児童発達支援","居宅",IF(基本情報入力シート!L51="保育所等訪問支援","保育所等",IF(基本情報入力シート!L51="選択して下さい。","事業②",))))))))</f>
        <v>事業②</v>
      </c>
      <c r="G27" s="422"/>
      <c r="H27" s="965" t="s">
        <v>1544</v>
      </c>
      <c r="I27" s="966"/>
      <c r="J27" s="966"/>
      <c r="K27" s="966"/>
      <c r="L27" s="967"/>
    </row>
    <row r="28" spans="1:12" s="159" customFormat="1" ht="18.75" customHeight="1">
      <c r="A28" s="927"/>
      <c r="B28" s="994"/>
      <c r="C28" s="995"/>
      <c r="D28" s="995"/>
      <c r="E28" s="963"/>
      <c r="F28" s="291" t="str">
        <f>IF(基本情報入力シート!L52="児童発達支援センター","センター",IF(基本情報入力シート!L52="児童発達支援（重心外）","児発（重心外）",IF(基本情報入力シート!L52="児童発達支援（重心）","児発（重心）",IF(基本情報入力シート!L52="放課後等デイサービス（重心外）","放デイ（重心外）",IF(基本情報入力シート!L52="放課後等デイサービス（重心）","放デイ（重心）",IF(基本情報入力シート!L52="居宅訪問型児童発達支援","居宅",IF(基本情報入力シート!L52="保育所等訪問支援","保育所等",IF(基本情報入力シート!L52="選択して下さい。","事業③",))))))))</f>
        <v>事業③</v>
      </c>
      <c r="G28" s="422"/>
      <c r="H28" s="965" t="s">
        <v>1545</v>
      </c>
      <c r="I28" s="966"/>
      <c r="J28" s="966"/>
      <c r="K28" s="966"/>
      <c r="L28" s="967"/>
    </row>
    <row r="29" spans="1:12" s="159" customFormat="1" ht="18.75" customHeight="1">
      <c r="A29" s="927"/>
      <c r="B29" s="994"/>
      <c r="C29" s="995"/>
      <c r="D29" s="995"/>
      <c r="E29" s="963"/>
      <c r="F29" s="291" t="str">
        <f>IF(基本情報入力シート!L53="児童発達支援センター","センター",IF(基本情報入力シート!L53="児童発達支援（重心外）","児発（重心外）",IF(基本情報入力シート!L53="児童発達支援（重心）","児発（重心）",IF(基本情報入力シート!L53="放課後等デイサービス（重心外）","放デイ（重心外）",IF(基本情報入力シート!L53="放課後等デイサービス（重心）","放デイ（重心）",IF(基本情報入力シート!L53="居宅訪問型児童発達支援","居宅",IF(基本情報入力シート!L53="保育所等訪問支援","保育所等",IF(基本情報入力シート!L53="選択して下さい。","事業④",))))))))</f>
        <v>事業④</v>
      </c>
      <c r="G29" s="422"/>
      <c r="H29" s="965" t="s">
        <v>1546</v>
      </c>
      <c r="I29" s="966"/>
      <c r="J29" s="966"/>
      <c r="K29" s="966"/>
      <c r="L29" s="967"/>
    </row>
    <row r="30" spans="1:12" s="159" customFormat="1" ht="18.75" customHeight="1">
      <c r="A30" s="927"/>
      <c r="B30" s="994"/>
      <c r="C30" s="995"/>
      <c r="D30" s="995"/>
      <c r="E30" s="963"/>
      <c r="F30" s="291" t="str">
        <f>IF(基本情報入力シート!L54="児童発達支援センター","センター",IF(基本情報入力シート!L54="児童発達支援（重心外）","児発（重心外）",IF(基本情報入力シート!L54="児童発達支援（重心）","児発（重心）",IF(基本情報入力シート!L54="放課後等デイサービス（重心外）","放デイ（重心外）",IF(基本情報入力シート!L54="放課後等デイサービス（重心）","放デイ（重心）",IF(基本情報入力シート!L54="居宅訪問型児童発達支援","居宅",IF(基本情報入力シート!L54="保育所等訪問支援","保育所等",IF(基本情報入力シート!L54="選択して下さい。","事業⑤",))))))))</f>
        <v>事業⑤</v>
      </c>
      <c r="G30" s="422"/>
      <c r="H30" s="965" t="s">
        <v>1547</v>
      </c>
      <c r="I30" s="966"/>
      <c r="J30" s="966"/>
      <c r="K30" s="966"/>
      <c r="L30" s="967"/>
    </row>
    <row r="31" spans="1:12" s="159" customFormat="1" ht="18.75" customHeight="1">
      <c r="A31" s="927"/>
      <c r="B31" s="996"/>
      <c r="C31" s="997"/>
      <c r="D31" s="997"/>
      <c r="E31" s="964"/>
      <c r="F31" s="291" t="str">
        <f>IF(基本情報入力シート!L55="児童発達支援センター","センター",IF(基本情報入力シート!L55="児童発達支援（重心外）","児発（重心外）",IF(基本情報入力シート!L55="児童発達支援（重心）","児発（重心）",IF(基本情報入力シート!L55="放課後等デイサービス（重心外）","放デイ（重心外）",IF(基本情報入力シート!L55="放課後等デイサービス（重心）","放デイ（重心）",IF(基本情報入力シート!L55="居宅訪問型児童発達支援","居宅",IF(基本情報入力シート!L55="保育所等訪問支援","保育所等",IF(基本情報入力シート!L55="選択して下さい。","事業⑥",))))))))</f>
        <v>事業⑥</v>
      </c>
      <c r="G31" s="422"/>
      <c r="H31" s="965" t="s">
        <v>1548</v>
      </c>
      <c r="I31" s="966"/>
      <c r="J31" s="966"/>
      <c r="K31" s="966"/>
      <c r="L31" s="967"/>
    </row>
    <row r="32" spans="1:12" s="159" customFormat="1" ht="20.25" customHeight="1">
      <c r="A32" s="927"/>
      <c r="B32" s="985" t="s">
        <v>272</v>
      </c>
      <c r="C32" s="986"/>
      <c r="D32" s="986"/>
      <c r="E32" s="986"/>
      <c r="F32" s="987"/>
      <c r="G32" s="422"/>
      <c r="H32" s="1041"/>
      <c r="I32" s="1042"/>
      <c r="J32" s="1042"/>
      <c r="K32" s="1042"/>
      <c r="L32" s="1043"/>
    </row>
    <row r="33" spans="1:13" s="159" customFormat="1" ht="20.25" customHeight="1">
      <c r="A33" s="927"/>
      <c r="B33" s="985" t="s">
        <v>273</v>
      </c>
      <c r="C33" s="986"/>
      <c r="D33" s="986"/>
      <c r="E33" s="986"/>
      <c r="F33" s="987"/>
      <c r="G33" s="422"/>
      <c r="H33" s="1041"/>
      <c r="I33" s="1042"/>
      <c r="J33" s="1042"/>
      <c r="K33" s="1042"/>
      <c r="L33" s="1043"/>
    </row>
    <row r="34" spans="1:13" s="159" customFormat="1" ht="30" customHeight="1">
      <c r="A34" s="928"/>
      <c r="B34" s="936" t="s">
        <v>1209</v>
      </c>
      <c r="C34" s="915"/>
      <c r="D34" s="915"/>
      <c r="E34" s="915"/>
      <c r="F34" s="915"/>
      <c r="G34" s="424"/>
      <c r="H34" s="998" t="s">
        <v>274</v>
      </c>
      <c r="I34" s="998"/>
      <c r="J34" s="998"/>
      <c r="K34" s="998"/>
      <c r="L34" s="998"/>
    </row>
    <row r="35" spans="1:13" s="159" customFormat="1" ht="20.25" customHeight="1">
      <c r="A35" s="926" t="s">
        <v>275</v>
      </c>
      <c r="B35" s="1038" t="s">
        <v>276</v>
      </c>
      <c r="C35" s="1039"/>
      <c r="D35" s="1039"/>
      <c r="E35" s="1039"/>
      <c r="F35" s="1040"/>
      <c r="G35" s="423"/>
      <c r="H35" s="1044"/>
      <c r="I35" s="1044"/>
      <c r="J35" s="1044"/>
      <c r="K35" s="1044"/>
      <c r="L35" s="1044"/>
    </row>
    <row r="36" spans="1:13" s="159" customFormat="1" ht="20.25" customHeight="1">
      <c r="A36" s="927"/>
      <c r="B36" s="915" t="s">
        <v>277</v>
      </c>
      <c r="C36" s="915"/>
      <c r="D36" s="915"/>
      <c r="E36" s="799"/>
      <c r="F36" s="674"/>
      <c r="G36" s="424"/>
      <c r="H36" s="998" t="s">
        <v>278</v>
      </c>
      <c r="I36" s="998"/>
      <c r="J36" s="998"/>
      <c r="K36" s="998"/>
      <c r="L36" s="998"/>
      <c r="M36" s="159" t="s">
        <v>303</v>
      </c>
    </row>
    <row r="37" spans="1:13" s="159" customFormat="1" ht="20.25" customHeight="1">
      <c r="A37" s="927"/>
      <c r="B37" s="923" t="s">
        <v>279</v>
      </c>
      <c r="C37" s="924"/>
      <c r="D37" s="924"/>
      <c r="E37" s="670"/>
      <c r="F37" s="675"/>
      <c r="G37" s="423"/>
      <c r="H37" s="999" t="s">
        <v>1211</v>
      </c>
      <c r="I37" s="1000"/>
      <c r="J37" s="1000"/>
      <c r="K37" s="1000"/>
      <c r="L37" s="1001"/>
    </row>
    <row r="38" spans="1:13" s="159" customFormat="1" ht="20.25" customHeight="1">
      <c r="A38" s="927"/>
      <c r="B38" s="920" t="s">
        <v>280</v>
      </c>
      <c r="C38" s="921"/>
      <c r="D38" s="921"/>
      <c r="E38" s="921"/>
      <c r="F38" s="922"/>
      <c r="G38" s="422"/>
      <c r="H38" s="1018"/>
      <c r="I38" s="1019"/>
      <c r="J38" s="1019"/>
      <c r="K38" s="1019"/>
      <c r="L38" s="1020"/>
    </row>
    <row r="39" spans="1:13" s="159" customFormat="1" ht="25.5" customHeight="1">
      <c r="A39" s="927"/>
      <c r="B39" s="917" t="s">
        <v>1210</v>
      </c>
      <c r="C39" s="918"/>
      <c r="D39" s="918"/>
      <c r="E39" s="918"/>
      <c r="F39" s="919"/>
      <c r="G39" s="426"/>
      <c r="H39" s="1021" t="s">
        <v>281</v>
      </c>
      <c r="I39" s="1021"/>
      <c r="J39" s="1021"/>
      <c r="K39" s="1021"/>
      <c r="L39" s="1021"/>
    </row>
    <row r="40" spans="1:13" s="159" customFormat="1" ht="20.25" customHeight="1">
      <c r="A40" s="927"/>
      <c r="B40" s="923" t="s">
        <v>282</v>
      </c>
      <c r="C40" s="924"/>
      <c r="D40" s="924"/>
      <c r="E40" s="924"/>
      <c r="F40" s="925"/>
      <c r="G40" s="423"/>
      <c r="H40" s="1037" t="s">
        <v>283</v>
      </c>
      <c r="I40" s="1037"/>
      <c r="J40" s="1037"/>
      <c r="K40" s="1037"/>
      <c r="L40" s="1037"/>
    </row>
    <row r="41" spans="1:13" s="159" customFormat="1" ht="20.25" customHeight="1">
      <c r="A41" s="927"/>
      <c r="B41" s="914" t="s">
        <v>284</v>
      </c>
      <c r="C41" s="915"/>
      <c r="D41" s="915"/>
      <c r="E41" s="915"/>
      <c r="F41" s="916"/>
      <c r="G41" s="427"/>
      <c r="H41" s="1017"/>
      <c r="I41" s="1017"/>
      <c r="J41" s="1017"/>
      <c r="K41" s="1017"/>
      <c r="L41" s="1017"/>
    </row>
    <row r="42" spans="1:13" s="159" customFormat="1" ht="20.25" customHeight="1">
      <c r="A42" s="927"/>
      <c r="B42" s="1034" t="s">
        <v>285</v>
      </c>
      <c r="C42" s="1035"/>
      <c r="D42" s="1035"/>
      <c r="E42" s="1035"/>
      <c r="F42" s="1036"/>
      <c r="G42" s="423"/>
      <c r="H42" s="1028"/>
      <c r="I42" s="1029"/>
      <c r="J42" s="1029"/>
      <c r="K42" s="1029"/>
      <c r="L42" s="1030"/>
    </row>
    <row r="43" spans="1:13" s="159" customFormat="1" ht="20.25" customHeight="1">
      <c r="A43" s="927"/>
      <c r="B43" s="1022" t="s">
        <v>286</v>
      </c>
      <c r="C43" s="1023"/>
      <c r="D43" s="1023"/>
      <c r="E43" s="803"/>
      <c r="F43" s="676"/>
      <c r="G43" s="422"/>
      <c r="H43" s="1024" t="s">
        <v>287</v>
      </c>
      <c r="I43" s="1024"/>
      <c r="J43" s="1024"/>
      <c r="K43" s="1024"/>
      <c r="L43" s="1024"/>
    </row>
    <row r="44" spans="1:13" s="159" customFormat="1" ht="20.25" customHeight="1">
      <c r="A44" s="927"/>
      <c r="B44" s="804" t="s">
        <v>1551</v>
      </c>
      <c r="C44" s="803"/>
      <c r="D44" s="803"/>
      <c r="E44" s="803"/>
      <c r="F44" s="676"/>
      <c r="G44" s="422"/>
      <c r="H44" s="1031" t="s">
        <v>1551</v>
      </c>
      <c r="I44" s="1032"/>
      <c r="J44" s="1032"/>
      <c r="K44" s="1032"/>
      <c r="L44" s="1033"/>
    </row>
    <row r="45" spans="1:13" s="159" customFormat="1" ht="20.25" customHeight="1">
      <c r="A45" s="927"/>
      <c r="B45" s="1022" t="s">
        <v>288</v>
      </c>
      <c r="C45" s="1023"/>
      <c r="D45" s="1023"/>
      <c r="E45" s="803"/>
      <c r="F45" s="676"/>
      <c r="G45" s="422"/>
      <c r="H45" s="1031" t="s">
        <v>288</v>
      </c>
      <c r="I45" s="1032"/>
      <c r="J45" s="1032"/>
      <c r="K45" s="1032"/>
      <c r="L45" s="1033"/>
    </row>
    <row r="46" spans="1:13" s="159" customFormat="1" ht="20.25" customHeight="1">
      <c r="A46" s="928"/>
      <c r="B46" s="914" t="s">
        <v>289</v>
      </c>
      <c r="C46" s="915"/>
      <c r="D46" s="915"/>
      <c r="E46" s="799"/>
      <c r="F46" s="677"/>
      <c r="G46" s="424"/>
      <c r="H46" s="1025" t="s">
        <v>290</v>
      </c>
      <c r="I46" s="1026"/>
      <c r="J46" s="1026"/>
      <c r="K46" s="1026"/>
      <c r="L46" s="1027"/>
    </row>
    <row r="47" spans="1:13" ht="20.25" customHeight="1">
      <c r="B47" s="212" t="s">
        <v>291</v>
      </c>
    </row>
    <row r="48" spans="1:13" s="159" customFormat="1" ht="15" customHeight="1">
      <c r="B48" s="159" t="s">
        <v>292</v>
      </c>
    </row>
    <row r="49" spans="1:12" s="159" customFormat="1" ht="19.5" customHeight="1">
      <c r="B49" s="913" t="s">
        <v>293</v>
      </c>
      <c r="C49" s="913"/>
      <c r="D49" s="913"/>
      <c r="E49" s="913"/>
      <c r="F49" s="913"/>
      <c r="G49" s="913"/>
      <c r="H49" s="913"/>
      <c r="I49" s="798"/>
      <c r="J49" s="798"/>
      <c r="K49" s="798"/>
      <c r="L49" s="161"/>
    </row>
    <row r="50" spans="1:12" s="159" customFormat="1" ht="23.25" customHeight="1">
      <c r="B50" s="902" t="s">
        <v>294</v>
      </c>
      <c r="C50" s="904"/>
      <c r="D50" s="906" t="str">
        <f>TEXT(基本情報入力シート!L45,"#")</f>
        <v/>
      </c>
      <c r="E50" s="907"/>
      <c r="F50" s="907"/>
      <c r="G50" s="907"/>
      <c r="H50" s="907"/>
      <c r="I50" s="907"/>
      <c r="J50" s="907"/>
      <c r="K50" s="908"/>
    </row>
    <row r="51" spans="1:12" s="159" customFormat="1" ht="23.25" customHeight="1">
      <c r="B51" s="901" t="s">
        <v>295</v>
      </c>
      <c r="C51" s="901"/>
      <c r="D51" s="906"/>
      <c r="E51" s="907"/>
      <c r="F51" s="907"/>
      <c r="G51" s="907"/>
      <c r="H51" s="907"/>
      <c r="I51" s="907"/>
      <c r="J51" s="907"/>
      <c r="K51" s="908"/>
    </row>
    <row r="52" spans="1:12" s="159" customFormat="1" ht="23.25" customHeight="1">
      <c r="A52" s="162"/>
      <c r="B52" s="901" t="s">
        <v>296</v>
      </c>
      <c r="C52" s="901"/>
      <c r="D52" s="906"/>
      <c r="E52" s="907"/>
      <c r="F52" s="907"/>
      <c r="G52" s="907"/>
      <c r="H52" s="907"/>
      <c r="I52" s="907"/>
      <c r="J52" s="907"/>
      <c r="K52" s="908"/>
    </row>
    <row r="53" spans="1:12" ht="23.25" customHeight="1">
      <c r="B53" s="945" t="s">
        <v>304</v>
      </c>
      <c r="C53" s="946"/>
      <c r="D53" s="947"/>
      <c r="E53" s="948"/>
      <c r="F53" s="948"/>
      <c r="G53" s="948"/>
      <c r="H53" s="948"/>
      <c r="I53" s="948"/>
      <c r="J53" s="948"/>
      <c r="K53" s="949"/>
    </row>
    <row r="54" spans="1:12">
      <c r="D54" s="163"/>
      <c r="E54" s="163"/>
      <c r="F54" s="163"/>
    </row>
    <row r="55" spans="1:12">
      <c r="D55" s="163"/>
      <c r="E55" s="163"/>
      <c r="F55" s="163"/>
    </row>
    <row r="56" spans="1:12">
      <c r="D56" s="163" t="s">
        <v>297</v>
      </c>
      <c r="E56" s="163"/>
      <c r="F56" s="163"/>
    </row>
    <row r="57" spans="1:12">
      <c r="D57" s="163" t="s">
        <v>297</v>
      </c>
      <c r="E57" s="163"/>
      <c r="F57" s="163"/>
    </row>
    <row r="58" spans="1:12">
      <c r="D58" s="163"/>
      <c r="E58" s="163"/>
      <c r="F58" s="163"/>
    </row>
    <row r="59" spans="1:12">
      <c r="D59" s="163"/>
      <c r="E59" s="163"/>
      <c r="F59" s="163"/>
    </row>
    <row r="60" spans="1:12">
      <c r="D60" s="163"/>
      <c r="E60" s="163"/>
      <c r="F60" s="163"/>
    </row>
    <row r="61" spans="1:12">
      <c r="D61" s="163"/>
      <c r="E61" s="163"/>
      <c r="F61" s="163"/>
    </row>
    <row r="62" spans="1:12">
      <c r="D62" s="163"/>
      <c r="E62" s="163"/>
      <c r="F62" s="163"/>
    </row>
    <row r="63" spans="1:12">
      <c r="A63" s="157"/>
      <c r="B63" s="157"/>
      <c r="C63" s="157"/>
      <c r="D63" s="163"/>
      <c r="E63" s="163"/>
      <c r="F63" s="163"/>
    </row>
    <row r="64" spans="1:12">
      <c r="A64" s="157"/>
      <c r="B64" s="157"/>
      <c r="C64" s="157"/>
      <c r="D64" s="163" t="s">
        <v>297</v>
      </c>
      <c r="E64" s="163"/>
      <c r="F64" s="163"/>
    </row>
    <row r="65" spans="1:6">
      <c r="A65" s="157"/>
      <c r="B65" s="157"/>
      <c r="C65" s="157"/>
      <c r="D65" s="163"/>
      <c r="E65" s="163"/>
      <c r="F65" s="163"/>
    </row>
  </sheetData>
  <mergeCells count="96">
    <mergeCell ref="H26:L26"/>
    <mergeCell ref="H31:L31"/>
    <mergeCell ref="H27:L27"/>
    <mergeCell ref="B35:F35"/>
    <mergeCell ref="H32:L32"/>
    <mergeCell ref="H35:L35"/>
    <mergeCell ref="H33:L33"/>
    <mergeCell ref="A35:A46"/>
    <mergeCell ref="H41:L41"/>
    <mergeCell ref="H38:L38"/>
    <mergeCell ref="H39:L39"/>
    <mergeCell ref="B43:D43"/>
    <mergeCell ref="H43:L43"/>
    <mergeCell ref="B46:D46"/>
    <mergeCell ref="H46:L46"/>
    <mergeCell ref="H42:L42"/>
    <mergeCell ref="B45:D45"/>
    <mergeCell ref="H45:L45"/>
    <mergeCell ref="B42:F42"/>
    <mergeCell ref="H40:L40"/>
    <mergeCell ref="B37:D37"/>
    <mergeCell ref="H44:L44"/>
    <mergeCell ref="H36:L36"/>
    <mergeCell ref="B36:D36"/>
    <mergeCell ref="H34:L34"/>
    <mergeCell ref="H37:L37"/>
    <mergeCell ref="B19:D19"/>
    <mergeCell ref="H23:L23"/>
    <mergeCell ref="H19:L19"/>
    <mergeCell ref="H20:L20"/>
    <mergeCell ref="H25:L25"/>
    <mergeCell ref="H29:L29"/>
    <mergeCell ref="B33:F33"/>
    <mergeCell ref="B34:F34"/>
    <mergeCell ref="H28:L28"/>
    <mergeCell ref="B22:D22"/>
    <mergeCell ref="H22:L22"/>
    <mergeCell ref="B24:F24"/>
    <mergeCell ref="H24:L24"/>
    <mergeCell ref="B11:D11"/>
    <mergeCell ref="A10:A11"/>
    <mergeCell ref="B20:D20"/>
    <mergeCell ref="B32:F32"/>
    <mergeCell ref="D13:F13"/>
    <mergeCell ref="D15:F15"/>
    <mergeCell ref="D16:F16"/>
    <mergeCell ref="A24:A34"/>
    <mergeCell ref="B25:F25"/>
    <mergeCell ref="B26:D26"/>
    <mergeCell ref="B27:D31"/>
    <mergeCell ref="H12:L12"/>
    <mergeCell ref="H10:L10"/>
    <mergeCell ref="H15:L15"/>
    <mergeCell ref="H11:L11"/>
    <mergeCell ref="B50:C50"/>
    <mergeCell ref="E26:E31"/>
    <mergeCell ref="H30:L30"/>
    <mergeCell ref="H13:H14"/>
    <mergeCell ref="I13:J13"/>
    <mergeCell ref="K13:L13"/>
    <mergeCell ref="I14:J14"/>
    <mergeCell ref="K14:L14"/>
    <mergeCell ref="H21:L21"/>
    <mergeCell ref="H18:L18"/>
    <mergeCell ref="H16:L16"/>
    <mergeCell ref="H17:L17"/>
    <mergeCell ref="B53:C53"/>
    <mergeCell ref="B51:C51"/>
    <mergeCell ref="B52:C52"/>
    <mergeCell ref="D50:K50"/>
    <mergeCell ref="D51:K51"/>
    <mergeCell ref="D52:K52"/>
    <mergeCell ref="D53:K53"/>
    <mergeCell ref="H9:L9"/>
    <mergeCell ref="B49:H49"/>
    <mergeCell ref="B41:F41"/>
    <mergeCell ref="B39:F39"/>
    <mergeCell ref="B38:F38"/>
    <mergeCell ref="B40:F40"/>
    <mergeCell ref="A9:F9"/>
    <mergeCell ref="A21:A23"/>
    <mergeCell ref="B18:D18"/>
    <mergeCell ref="A17:A18"/>
    <mergeCell ref="B21:F21"/>
    <mergeCell ref="B23:F23"/>
    <mergeCell ref="B17:D17"/>
    <mergeCell ref="A12:A16"/>
    <mergeCell ref="B12:D12"/>
    <mergeCell ref="B13:C16"/>
    <mergeCell ref="A1:L1"/>
    <mergeCell ref="A2:L2"/>
    <mergeCell ref="A6:B6"/>
    <mergeCell ref="H6:L6"/>
    <mergeCell ref="D4:F4"/>
    <mergeCell ref="C6:F6"/>
    <mergeCell ref="A4:C4"/>
  </mergeCells>
  <phoneticPr fontId="4"/>
  <conditionalFormatting sqref="D51:E53">
    <cfRule type="expression" dxfId="216" priority="2">
      <formula>D51=""</formula>
    </cfRule>
  </conditionalFormatting>
  <conditionalFormatting sqref="H6:L6">
    <cfRule type="expression" dxfId="215" priority="1">
      <formula>$H$6=""</formula>
    </cfRule>
  </conditionalFormatting>
  <dataValidations count="1">
    <dataValidation type="list" allowBlank="1" showInputMessage="1" showErrorMessage="1" sqref="G10:G23 G25:G46" xr:uid="{00000000-0002-0000-0100-000000000000}">
      <formula1>"　,〇"</formula1>
    </dataValidation>
  </dataValidations>
  <hyperlinks>
    <hyperlink ref="H15:L15" location="付表１７_居宅訪問型児童発達支援!F15" display="付表17" xr:uid="{00000000-0004-0000-0100-000000000000}"/>
    <hyperlink ref="H16:L16" location="書類一覧!F15" display="付表18" xr:uid="{00000000-0004-0000-0100-000001000000}"/>
    <hyperlink ref="D4" location="基本情報入力シート!A1" display="入力シートへ" xr:uid="{00000000-0004-0000-0100-000002000000}"/>
    <hyperlink ref="H12:L12" location="指定申請書!K6" display="別紙様式第一号" xr:uid="{00000000-0004-0000-0100-000003000000}"/>
    <hyperlink ref="H17:L17" location="'障害児通所　体制等状況一覧 '!AQ6" display="体制状況等一覧" xr:uid="{00000000-0004-0000-0100-000004000000}"/>
    <hyperlink ref="H36:L36" location="'参考様式６（苦情解決措置概要）'!D14" display="参考様式６" xr:uid="{00000000-0004-0000-0100-000005000000}"/>
    <hyperlink ref="H37:L37" location="'★勤務体制一覧表(数式有り）'!A1" display="勤務体制一覧表" xr:uid="{00000000-0004-0000-0100-000006000000}"/>
    <hyperlink ref="H40:L40" location="'参考様式8（協力医療機関）'!D8" display="参考様式８" xr:uid="{00000000-0004-0000-0100-000007000000}"/>
    <hyperlink ref="H43:L43" location="'参考様式７（非該当誓約書）'!O5" display="参考様式７" xr:uid="{00000000-0004-0000-0100-000008000000}"/>
    <hyperlink ref="H45:L45" location="収支予算書!D4" display="収支予算書" xr:uid="{00000000-0004-0000-0100-000009000000}"/>
    <hyperlink ref="H46:L46" location="'参考様式１０（耐震化）'!E10" display="参考様式10" xr:uid="{00000000-0004-0000-0100-00000A000000}"/>
    <hyperlink ref="H39:L39" location="'参考様式４（実務経験証明書）リンクなし'!J3" display="参考様式４(リンクなし)" xr:uid="{00000000-0004-0000-0100-00000B000000}"/>
    <hyperlink ref="H25:L25" location="'参考様式３-1（管理者経歴書）'!A13" display="'参考様式３-1（管理者経歴書）'!A13" xr:uid="{00000000-0004-0000-0100-00000C000000}"/>
    <hyperlink ref="H27:L27" location="'参考様式３-2（児発管経歴書_事業②）'!A13" display="'参考様式３-2（児発管経歴書_事業②）'!A13" xr:uid="{00000000-0004-0000-0100-00000D000000}"/>
    <hyperlink ref="H28:L28" location="'参考様式３-2（児発管経歴書_事業③）'!A13" display="'参考様式３-2（児発管経歴書_事業③）'!A13" xr:uid="{00000000-0004-0000-0100-00000E000000}"/>
    <hyperlink ref="H29:L29" location="'参考様式３-2（児発管経歴書_事業④）'!A13" display="'参考様式３-2（児発管経歴書_事業④）'!A13" xr:uid="{00000000-0004-0000-0100-00000F000000}"/>
    <hyperlink ref="H31:L31" location="'参考様式３-2（児発管経歴書_事業⑥）'!A13" display="'参考様式３-2（児発管経歴書_事業⑥）'!A13" xr:uid="{00000000-0004-0000-0100-000010000000}"/>
    <hyperlink ref="H11:L11" location="基本情報入力シート!L15" display="基本情報入力シート" xr:uid="{00000000-0004-0000-0100-000011000000}"/>
    <hyperlink ref="H10:L10" r:id="rId1" display="downloadはコチラ" xr:uid="{00000000-0004-0000-0100-000012000000}"/>
    <hyperlink ref="D4:F4" location="基本情報入力シート!L13" display="【入力シート】で基本情報を入力・修正をする" xr:uid="{00000000-0004-0000-0100-000013000000}"/>
    <hyperlink ref="H18:L18" location="'★&lt;児童&gt;加算届提出書類一覧'!A1" display="加算届提出書類一覧" xr:uid="{00000000-0004-0000-0100-000014000000}"/>
    <hyperlink ref="I13:J13" location="'付表１６_児童発達支援（重心外）'!F18" display="重心外" xr:uid="{00000000-0004-0000-0100-000015000000}"/>
    <hyperlink ref="K13:L13" location="'付表１６_児童発達支援（重心）'!F18" display="重心" xr:uid="{00000000-0004-0000-0100-000016000000}"/>
    <hyperlink ref="I14:J14" location="'付表１６_放課後等デイサービス（重心外）'!F18" display="重心外" xr:uid="{00000000-0004-0000-0100-000017000000}"/>
    <hyperlink ref="K14:L14" location="'付表１６_放課後等デイサービス（重心）'!F18" display="重心" xr:uid="{00000000-0004-0000-0100-000018000000}"/>
    <hyperlink ref="H19:L19" location="'参考様式２（社保・労保加入状況）'!D15" display="参考様式" xr:uid="{00000000-0004-0000-0100-000019000000}"/>
    <hyperlink ref="H30:L30" location="'参考様式３-2（児発管経歴書_事業⑤）'!A13" display="'参考様式３-2（児発管経歴書_事業⑤）'!A13" xr:uid="{00000000-0004-0000-0100-00001A000000}"/>
    <hyperlink ref="H26:L26" location="'参考様式３-2（児発管経歴書_事業①）'!A13" display="'参考様式３-2（児発管経歴書_事業①）'!A13" xr:uid="{00000000-0004-0000-0100-00001B000000}"/>
    <hyperlink ref="H34:L34" location="'参考様式４（実務経験証明書）'!L13" display="参考様式４" xr:uid="{00000000-0004-0000-0100-00001C000000}"/>
    <hyperlink ref="H44:L44" location="事業開始届!A1" display="事業開始届" xr:uid="{00000000-0004-0000-0100-00001D000000}"/>
  </hyperlinks>
  <printOptions horizontalCentered="1"/>
  <pageMargins left="0.31496062992125984" right="0.31496062992125984" top="0.35433070866141736" bottom="0.35433070866141736" header="0.11811023622047245" footer="0.11811023622047245"/>
  <pageSetup paperSize="9" scale="71" orientation="portrait"/>
  <headerFooter>
    <oddHeader>&amp;R&amp;"BIZ UDPゴシック,標準"&amp;A</oddHeader>
    <oddFooter>&amp;RR8.4月版</oddFooter>
  </headerFooter>
  <colBreaks count="1" manualBreakCount="1">
    <brk id="12"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I40"/>
  <sheetViews>
    <sheetView workbookViewId="0"/>
  </sheetViews>
  <sheetFormatPr defaultRowHeight="13.5"/>
  <cols>
    <col min="1" max="1" width="1.5" style="461" customWidth="1"/>
    <col min="2" max="2" width="28.625" style="461" customWidth="1"/>
    <col min="3" max="4" width="3.125" style="461" customWidth="1"/>
    <col min="5" max="5" width="23.625" style="461" customWidth="1"/>
    <col min="6" max="6" width="10.375" style="461" customWidth="1"/>
    <col min="7" max="7" width="7.5" style="461" customWidth="1"/>
    <col min="8" max="8" width="23.875" style="461" customWidth="1"/>
    <col min="9" max="9" width="13.75" style="461" customWidth="1"/>
    <col min="10" max="10" width="1.125" style="461" customWidth="1"/>
    <col min="11" max="257" width="8.75" style="461"/>
    <col min="258" max="258" width="28.625" style="461" customWidth="1"/>
    <col min="259" max="260" width="3.125" style="461" customWidth="1"/>
    <col min="261" max="261" width="23.625" style="461" customWidth="1"/>
    <col min="262" max="262" width="10.375" style="461" customWidth="1"/>
    <col min="263" max="263" width="7.5" style="461" customWidth="1"/>
    <col min="264" max="264" width="23.875" style="461" customWidth="1"/>
    <col min="265" max="265" width="13.75" style="461" customWidth="1"/>
    <col min="266" max="513" width="8.75" style="461"/>
    <col min="514" max="514" width="28.625" style="461" customWidth="1"/>
    <col min="515" max="516" width="3.125" style="461" customWidth="1"/>
    <col min="517" max="517" width="23.625" style="461" customWidth="1"/>
    <col min="518" max="518" width="10.375" style="461" customWidth="1"/>
    <col min="519" max="519" width="7.5" style="461" customWidth="1"/>
    <col min="520" max="520" width="23.875" style="461" customWidth="1"/>
    <col min="521" max="521" width="13.75" style="461" customWidth="1"/>
    <col min="522" max="769" width="8.75" style="461"/>
    <col min="770" max="770" width="28.625" style="461" customWidth="1"/>
    <col min="771" max="772" width="3.125" style="461" customWidth="1"/>
    <col min="773" max="773" width="23.625" style="461" customWidth="1"/>
    <col min="774" max="774" width="10.375" style="461" customWidth="1"/>
    <col min="775" max="775" width="7.5" style="461" customWidth="1"/>
    <col min="776" max="776" width="23.875" style="461" customWidth="1"/>
    <col min="777" max="777" width="13.75" style="461" customWidth="1"/>
    <col min="778" max="1025" width="8.75" style="461"/>
    <col min="1026" max="1026" width="28.625" style="461" customWidth="1"/>
    <col min="1027" max="1028" width="3.125" style="461" customWidth="1"/>
    <col min="1029" max="1029" width="23.625" style="461" customWidth="1"/>
    <col min="1030" max="1030" width="10.375" style="461" customWidth="1"/>
    <col min="1031" max="1031" width="7.5" style="461" customWidth="1"/>
    <col min="1032" max="1032" width="23.875" style="461" customWidth="1"/>
    <col min="1033" max="1033" width="13.75" style="461" customWidth="1"/>
    <col min="1034" max="1281" width="8.75" style="461"/>
    <col min="1282" max="1282" width="28.625" style="461" customWidth="1"/>
    <col min="1283" max="1284" width="3.125" style="461" customWidth="1"/>
    <col min="1285" max="1285" width="23.625" style="461" customWidth="1"/>
    <col min="1286" max="1286" width="10.375" style="461" customWidth="1"/>
    <col min="1287" max="1287" width="7.5" style="461" customWidth="1"/>
    <col min="1288" max="1288" width="23.875" style="461" customWidth="1"/>
    <col min="1289" max="1289" width="13.75" style="461" customWidth="1"/>
    <col min="1290" max="1537" width="8.75" style="461"/>
    <col min="1538" max="1538" width="28.625" style="461" customWidth="1"/>
    <col min="1539" max="1540" width="3.125" style="461" customWidth="1"/>
    <col min="1541" max="1541" width="23.625" style="461" customWidth="1"/>
    <col min="1542" max="1542" width="10.375" style="461" customWidth="1"/>
    <col min="1543" max="1543" width="7.5" style="461" customWidth="1"/>
    <col min="1544" max="1544" width="23.875" style="461" customWidth="1"/>
    <col min="1545" max="1545" width="13.75" style="461" customWidth="1"/>
    <col min="1546" max="1793" width="8.75" style="461"/>
    <col min="1794" max="1794" width="28.625" style="461" customWidth="1"/>
    <col min="1795" max="1796" width="3.125" style="461" customWidth="1"/>
    <col min="1797" max="1797" width="23.625" style="461" customWidth="1"/>
    <col min="1798" max="1798" width="10.375" style="461" customWidth="1"/>
    <col min="1799" max="1799" width="7.5" style="461" customWidth="1"/>
    <col min="1800" max="1800" width="23.875" style="461" customWidth="1"/>
    <col min="1801" max="1801" width="13.75" style="461" customWidth="1"/>
    <col min="1802" max="2049" width="8.75" style="461"/>
    <col min="2050" max="2050" width="28.625" style="461" customWidth="1"/>
    <col min="2051" max="2052" width="3.125" style="461" customWidth="1"/>
    <col min="2053" max="2053" width="23.625" style="461" customWidth="1"/>
    <col min="2054" max="2054" width="10.375" style="461" customWidth="1"/>
    <col min="2055" max="2055" width="7.5" style="461" customWidth="1"/>
    <col min="2056" max="2056" width="23.875" style="461" customWidth="1"/>
    <col min="2057" max="2057" width="13.75" style="461" customWidth="1"/>
    <col min="2058" max="2305" width="8.75" style="461"/>
    <col min="2306" max="2306" width="28.625" style="461" customWidth="1"/>
    <col min="2307" max="2308" width="3.125" style="461" customWidth="1"/>
    <col min="2309" max="2309" width="23.625" style="461" customWidth="1"/>
    <col min="2310" max="2310" width="10.375" style="461" customWidth="1"/>
    <col min="2311" max="2311" width="7.5" style="461" customWidth="1"/>
    <col min="2312" max="2312" width="23.875" style="461" customWidth="1"/>
    <col min="2313" max="2313" width="13.75" style="461" customWidth="1"/>
    <col min="2314" max="2561" width="8.75" style="461"/>
    <col min="2562" max="2562" width="28.625" style="461" customWidth="1"/>
    <col min="2563" max="2564" width="3.125" style="461" customWidth="1"/>
    <col min="2565" max="2565" width="23.625" style="461" customWidth="1"/>
    <col min="2566" max="2566" width="10.375" style="461" customWidth="1"/>
    <col min="2567" max="2567" width="7.5" style="461" customWidth="1"/>
    <col min="2568" max="2568" width="23.875" style="461" customWidth="1"/>
    <col min="2569" max="2569" width="13.75" style="461" customWidth="1"/>
    <col min="2570" max="2817" width="8.75" style="461"/>
    <col min="2818" max="2818" width="28.625" style="461" customWidth="1"/>
    <col min="2819" max="2820" width="3.125" style="461" customWidth="1"/>
    <col min="2821" max="2821" width="23.625" style="461" customWidth="1"/>
    <col min="2822" max="2822" width="10.375" style="461" customWidth="1"/>
    <col min="2823" max="2823" width="7.5" style="461" customWidth="1"/>
    <col min="2824" max="2824" width="23.875" style="461" customWidth="1"/>
    <col min="2825" max="2825" width="13.75" style="461" customWidth="1"/>
    <col min="2826" max="3073" width="8.75" style="461"/>
    <col min="3074" max="3074" width="28.625" style="461" customWidth="1"/>
    <col min="3075" max="3076" width="3.125" style="461" customWidth="1"/>
    <col min="3077" max="3077" width="23.625" style="461" customWidth="1"/>
    <col min="3078" max="3078" width="10.375" style="461" customWidth="1"/>
    <col min="3079" max="3079" width="7.5" style="461" customWidth="1"/>
    <col min="3080" max="3080" width="23.875" style="461" customWidth="1"/>
    <col min="3081" max="3081" width="13.75" style="461" customWidth="1"/>
    <col min="3082" max="3329" width="8.75" style="461"/>
    <col min="3330" max="3330" width="28.625" style="461" customWidth="1"/>
    <col min="3331" max="3332" width="3.125" style="461" customWidth="1"/>
    <col min="3333" max="3333" width="23.625" style="461" customWidth="1"/>
    <col min="3334" max="3334" width="10.375" style="461" customWidth="1"/>
    <col min="3335" max="3335" width="7.5" style="461" customWidth="1"/>
    <col min="3336" max="3336" width="23.875" style="461" customWidth="1"/>
    <col min="3337" max="3337" width="13.75" style="461" customWidth="1"/>
    <col min="3338" max="3585" width="8.75" style="461"/>
    <col min="3586" max="3586" width="28.625" style="461" customWidth="1"/>
    <col min="3587" max="3588" width="3.125" style="461" customWidth="1"/>
    <col min="3589" max="3589" width="23.625" style="461" customWidth="1"/>
    <col min="3590" max="3590" width="10.375" style="461" customWidth="1"/>
    <col min="3591" max="3591" width="7.5" style="461" customWidth="1"/>
    <col min="3592" max="3592" width="23.875" style="461" customWidth="1"/>
    <col min="3593" max="3593" width="13.75" style="461" customWidth="1"/>
    <col min="3594" max="3841" width="8.75" style="461"/>
    <col min="3842" max="3842" width="28.625" style="461" customWidth="1"/>
    <col min="3843" max="3844" width="3.125" style="461" customWidth="1"/>
    <col min="3845" max="3845" width="23.625" style="461" customWidth="1"/>
    <col min="3846" max="3846" width="10.375" style="461" customWidth="1"/>
    <col min="3847" max="3847" width="7.5" style="461" customWidth="1"/>
    <col min="3848" max="3848" width="23.875" style="461" customWidth="1"/>
    <col min="3849" max="3849" width="13.75" style="461" customWidth="1"/>
    <col min="3850" max="4097" width="8.75" style="461"/>
    <col min="4098" max="4098" width="28.625" style="461" customWidth="1"/>
    <col min="4099" max="4100" width="3.125" style="461" customWidth="1"/>
    <col min="4101" max="4101" width="23.625" style="461" customWidth="1"/>
    <col min="4102" max="4102" width="10.375" style="461" customWidth="1"/>
    <col min="4103" max="4103" width="7.5" style="461" customWidth="1"/>
    <col min="4104" max="4104" width="23.875" style="461" customWidth="1"/>
    <col min="4105" max="4105" width="13.75" style="461" customWidth="1"/>
    <col min="4106" max="4353" width="8.75" style="461"/>
    <col min="4354" max="4354" width="28.625" style="461" customWidth="1"/>
    <col min="4355" max="4356" width="3.125" style="461" customWidth="1"/>
    <col min="4357" max="4357" width="23.625" style="461" customWidth="1"/>
    <col min="4358" max="4358" width="10.375" style="461" customWidth="1"/>
    <col min="4359" max="4359" width="7.5" style="461" customWidth="1"/>
    <col min="4360" max="4360" width="23.875" style="461" customWidth="1"/>
    <col min="4361" max="4361" width="13.75" style="461" customWidth="1"/>
    <col min="4362" max="4609" width="8.75" style="461"/>
    <col min="4610" max="4610" width="28.625" style="461" customWidth="1"/>
    <col min="4611" max="4612" width="3.125" style="461" customWidth="1"/>
    <col min="4613" max="4613" width="23.625" style="461" customWidth="1"/>
    <col min="4614" max="4614" width="10.375" style="461" customWidth="1"/>
    <col min="4615" max="4615" width="7.5" style="461" customWidth="1"/>
    <col min="4616" max="4616" width="23.875" style="461" customWidth="1"/>
    <col min="4617" max="4617" width="13.75" style="461" customWidth="1"/>
    <col min="4618" max="4865" width="8.75" style="461"/>
    <col min="4866" max="4866" width="28.625" style="461" customWidth="1"/>
    <col min="4867" max="4868" width="3.125" style="461" customWidth="1"/>
    <col min="4869" max="4869" width="23.625" style="461" customWidth="1"/>
    <col min="4870" max="4870" width="10.375" style="461" customWidth="1"/>
    <col min="4871" max="4871" width="7.5" style="461" customWidth="1"/>
    <col min="4872" max="4872" width="23.875" style="461" customWidth="1"/>
    <col min="4873" max="4873" width="13.75" style="461" customWidth="1"/>
    <col min="4874" max="5121" width="8.75" style="461"/>
    <col min="5122" max="5122" width="28.625" style="461" customWidth="1"/>
    <col min="5123" max="5124" width="3.125" style="461" customWidth="1"/>
    <col min="5125" max="5125" width="23.625" style="461" customWidth="1"/>
    <col min="5126" max="5126" width="10.375" style="461" customWidth="1"/>
    <col min="5127" max="5127" width="7.5" style="461" customWidth="1"/>
    <col min="5128" max="5128" width="23.875" style="461" customWidth="1"/>
    <col min="5129" max="5129" width="13.75" style="461" customWidth="1"/>
    <col min="5130" max="5377" width="8.75" style="461"/>
    <col min="5378" max="5378" width="28.625" style="461" customWidth="1"/>
    <col min="5379" max="5380" width="3.125" style="461" customWidth="1"/>
    <col min="5381" max="5381" width="23.625" style="461" customWidth="1"/>
    <col min="5382" max="5382" width="10.375" style="461" customWidth="1"/>
    <col min="5383" max="5383" width="7.5" style="461" customWidth="1"/>
    <col min="5384" max="5384" width="23.875" style="461" customWidth="1"/>
    <col min="5385" max="5385" width="13.75" style="461" customWidth="1"/>
    <col min="5386" max="5633" width="8.75" style="461"/>
    <col min="5634" max="5634" width="28.625" style="461" customWidth="1"/>
    <col min="5635" max="5636" width="3.125" style="461" customWidth="1"/>
    <col min="5637" max="5637" width="23.625" style="461" customWidth="1"/>
    <col min="5638" max="5638" width="10.375" style="461" customWidth="1"/>
    <col min="5639" max="5639" width="7.5" style="461" customWidth="1"/>
    <col min="5640" max="5640" width="23.875" style="461" customWidth="1"/>
    <col min="5641" max="5641" width="13.75" style="461" customWidth="1"/>
    <col min="5642" max="5889" width="8.75" style="461"/>
    <col min="5890" max="5890" width="28.625" style="461" customWidth="1"/>
    <col min="5891" max="5892" width="3.125" style="461" customWidth="1"/>
    <col min="5893" max="5893" width="23.625" style="461" customWidth="1"/>
    <col min="5894" max="5894" width="10.375" style="461" customWidth="1"/>
    <col min="5895" max="5895" width="7.5" style="461" customWidth="1"/>
    <col min="5896" max="5896" width="23.875" style="461" customWidth="1"/>
    <col min="5897" max="5897" width="13.75" style="461" customWidth="1"/>
    <col min="5898" max="6145" width="8.75" style="461"/>
    <col min="6146" max="6146" width="28.625" style="461" customWidth="1"/>
    <col min="6147" max="6148" width="3.125" style="461" customWidth="1"/>
    <col min="6149" max="6149" width="23.625" style="461" customWidth="1"/>
    <col min="6150" max="6150" width="10.375" style="461" customWidth="1"/>
    <col min="6151" max="6151" width="7.5" style="461" customWidth="1"/>
    <col min="6152" max="6152" width="23.875" style="461" customWidth="1"/>
    <col min="6153" max="6153" width="13.75" style="461" customWidth="1"/>
    <col min="6154" max="6401" width="8.75" style="461"/>
    <col min="6402" max="6402" width="28.625" style="461" customWidth="1"/>
    <col min="6403" max="6404" width="3.125" style="461" customWidth="1"/>
    <col min="6405" max="6405" width="23.625" style="461" customWidth="1"/>
    <col min="6406" max="6406" width="10.375" style="461" customWidth="1"/>
    <col min="6407" max="6407" width="7.5" style="461" customWidth="1"/>
    <col min="6408" max="6408" width="23.875" style="461" customWidth="1"/>
    <col min="6409" max="6409" width="13.75" style="461" customWidth="1"/>
    <col min="6410" max="6657" width="8.75" style="461"/>
    <col min="6658" max="6658" width="28.625" style="461" customWidth="1"/>
    <col min="6659" max="6660" width="3.125" style="461" customWidth="1"/>
    <col min="6661" max="6661" width="23.625" style="461" customWidth="1"/>
    <col min="6662" max="6662" width="10.375" style="461" customWidth="1"/>
    <col min="6663" max="6663" width="7.5" style="461" customWidth="1"/>
    <col min="6664" max="6664" width="23.875" style="461" customWidth="1"/>
    <col min="6665" max="6665" width="13.75" style="461" customWidth="1"/>
    <col min="6666" max="6913" width="8.75" style="461"/>
    <col min="6914" max="6914" width="28.625" style="461" customWidth="1"/>
    <col min="6915" max="6916" width="3.125" style="461" customWidth="1"/>
    <col min="6917" max="6917" width="23.625" style="461" customWidth="1"/>
    <col min="6918" max="6918" width="10.375" style="461" customWidth="1"/>
    <col min="6919" max="6919" width="7.5" style="461" customWidth="1"/>
    <col min="6920" max="6920" width="23.875" style="461" customWidth="1"/>
    <col min="6921" max="6921" width="13.75" style="461" customWidth="1"/>
    <col min="6922" max="7169" width="8.75" style="461"/>
    <col min="7170" max="7170" width="28.625" style="461" customWidth="1"/>
    <col min="7171" max="7172" width="3.125" style="461" customWidth="1"/>
    <col min="7173" max="7173" width="23.625" style="461" customWidth="1"/>
    <col min="7174" max="7174" width="10.375" style="461" customWidth="1"/>
    <col min="7175" max="7175" width="7.5" style="461" customWidth="1"/>
    <col min="7176" max="7176" width="23.875" style="461" customWidth="1"/>
    <col min="7177" max="7177" width="13.75" style="461" customWidth="1"/>
    <col min="7178" max="7425" width="8.75" style="461"/>
    <col min="7426" max="7426" width="28.625" style="461" customWidth="1"/>
    <col min="7427" max="7428" width="3.125" style="461" customWidth="1"/>
    <col min="7429" max="7429" width="23.625" style="461" customWidth="1"/>
    <col min="7430" max="7430" width="10.375" style="461" customWidth="1"/>
    <col min="7431" max="7431" width="7.5" style="461" customWidth="1"/>
    <col min="7432" max="7432" width="23.875" style="461" customWidth="1"/>
    <col min="7433" max="7433" width="13.75" style="461" customWidth="1"/>
    <col min="7434" max="7681" width="8.75" style="461"/>
    <col min="7682" max="7682" width="28.625" style="461" customWidth="1"/>
    <col min="7683" max="7684" width="3.125" style="461" customWidth="1"/>
    <col min="7685" max="7685" width="23.625" style="461" customWidth="1"/>
    <col min="7686" max="7686" width="10.375" style="461" customWidth="1"/>
    <col min="7687" max="7687" width="7.5" style="461" customWidth="1"/>
    <col min="7688" max="7688" width="23.875" style="461" customWidth="1"/>
    <col min="7689" max="7689" width="13.75" style="461" customWidth="1"/>
    <col min="7690" max="7937" width="8.75" style="461"/>
    <col min="7938" max="7938" width="28.625" style="461" customWidth="1"/>
    <col min="7939" max="7940" width="3.125" style="461" customWidth="1"/>
    <col min="7941" max="7941" width="23.625" style="461" customWidth="1"/>
    <col min="7942" max="7942" width="10.375" style="461" customWidth="1"/>
    <col min="7943" max="7943" width="7.5" style="461" customWidth="1"/>
    <col min="7944" max="7944" width="23.875" style="461" customWidth="1"/>
    <col min="7945" max="7945" width="13.75" style="461" customWidth="1"/>
    <col min="7946" max="8193" width="8.75" style="461"/>
    <col min="8194" max="8194" width="28.625" style="461" customWidth="1"/>
    <col min="8195" max="8196" width="3.125" style="461" customWidth="1"/>
    <col min="8197" max="8197" width="23.625" style="461" customWidth="1"/>
    <col min="8198" max="8198" width="10.375" style="461" customWidth="1"/>
    <col min="8199" max="8199" width="7.5" style="461" customWidth="1"/>
    <col min="8200" max="8200" width="23.875" style="461" customWidth="1"/>
    <col min="8201" max="8201" width="13.75" style="461" customWidth="1"/>
    <col min="8202" max="8449" width="8.75" style="461"/>
    <col min="8450" max="8450" width="28.625" style="461" customWidth="1"/>
    <col min="8451" max="8452" width="3.125" style="461" customWidth="1"/>
    <col min="8453" max="8453" width="23.625" style="461" customWidth="1"/>
    <col min="8454" max="8454" width="10.375" style="461" customWidth="1"/>
    <col min="8455" max="8455" width="7.5" style="461" customWidth="1"/>
    <col min="8456" max="8456" width="23.875" style="461" customWidth="1"/>
    <col min="8457" max="8457" width="13.75" style="461" customWidth="1"/>
    <col min="8458" max="8705" width="8.75" style="461"/>
    <col min="8706" max="8706" width="28.625" style="461" customWidth="1"/>
    <col min="8707" max="8708" width="3.125" style="461" customWidth="1"/>
    <col min="8709" max="8709" width="23.625" style="461" customWidth="1"/>
    <col min="8710" max="8710" width="10.375" style="461" customWidth="1"/>
    <col min="8711" max="8711" width="7.5" style="461" customWidth="1"/>
    <col min="8712" max="8712" width="23.875" style="461" customWidth="1"/>
    <col min="8713" max="8713" width="13.75" style="461" customWidth="1"/>
    <col min="8714" max="8961" width="8.75" style="461"/>
    <col min="8962" max="8962" width="28.625" style="461" customWidth="1"/>
    <col min="8963" max="8964" width="3.125" style="461" customWidth="1"/>
    <col min="8965" max="8965" width="23.625" style="461" customWidth="1"/>
    <col min="8966" max="8966" width="10.375" style="461" customWidth="1"/>
    <col min="8967" max="8967" width="7.5" style="461" customWidth="1"/>
    <col min="8968" max="8968" width="23.875" style="461" customWidth="1"/>
    <col min="8969" max="8969" width="13.75" style="461" customWidth="1"/>
    <col min="8970" max="9217" width="8.75" style="461"/>
    <col min="9218" max="9218" width="28.625" style="461" customWidth="1"/>
    <col min="9219" max="9220" width="3.125" style="461" customWidth="1"/>
    <col min="9221" max="9221" width="23.625" style="461" customWidth="1"/>
    <col min="9222" max="9222" width="10.375" style="461" customWidth="1"/>
    <col min="9223" max="9223" width="7.5" style="461" customWidth="1"/>
    <col min="9224" max="9224" width="23.875" style="461" customWidth="1"/>
    <col min="9225" max="9225" width="13.75" style="461" customWidth="1"/>
    <col min="9226" max="9473" width="8.75" style="461"/>
    <col min="9474" max="9474" width="28.625" style="461" customWidth="1"/>
    <col min="9475" max="9476" width="3.125" style="461" customWidth="1"/>
    <col min="9477" max="9477" width="23.625" style="461" customWidth="1"/>
    <col min="9478" max="9478" width="10.375" style="461" customWidth="1"/>
    <col min="9479" max="9479" width="7.5" style="461" customWidth="1"/>
    <col min="9480" max="9480" width="23.875" style="461" customWidth="1"/>
    <col min="9481" max="9481" width="13.75" style="461" customWidth="1"/>
    <col min="9482" max="9729" width="8.75" style="461"/>
    <col min="9730" max="9730" width="28.625" style="461" customWidth="1"/>
    <col min="9731" max="9732" width="3.125" style="461" customWidth="1"/>
    <col min="9733" max="9733" width="23.625" style="461" customWidth="1"/>
    <col min="9734" max="9734" width="10.375" style="461" customWidth="1"/>
    <col min="9735" max="9735" width="7.5" style="461" customWidth="1"/>
    <col min="9736" max="9736" width="23.875" style="461" customWidth="1"/>
    <col min="9737" max="9737" width="13.75" style="461" customWidth="1"/>
    <col min="9738" max="9985" width="8.75" style="461"/>
    <col min="9986" max="9986" width="28.625" style="461" customWidth="1"/>
    <col min="9987" max="9988" width="3.125" style="461" customWidth="1"/>
    <col min="9989" max="9989" width="23.625" style="461" customWidth="1"/>
    <col min="9990" max="9990" width="10.375" style="461" customWidth="1"/>
    <col min="9991" max="9991" width="7.5" style="461" customWidth="1"/>
    <col min="9992" max="9992" width="23.875" style="461" customWidth="1"/>
    <col min="9993" max="9993" width="13.75" style="461" customWidth="1"/>
    <col min="9994" max="10241" width="8.75" style="461"/>
    <col min="10242" max="10242" width="28.625" style="461" customWidth="1"/>
    <col min="10243" max="10244" width="3.125" style="461" customWidth="1"/>
    <col min="10245" max="10245" width="23.625" style="461" customWidth="1"/>
    <col min="10246" max="10246" width="10.375" style="461" customWidth="1"/>
    <col min="10247" max="10247" width="7.5" style="461" customWidth="1"/>
    <col min="10248" max="10248" width="23.875" style="461" customWidth="1"/>
    <col min="10249" max="10249" width="13.75" style="461" customWidth="1"/>
    <col min="10250" max="10497" width="8.75" style="461"/>
    <col min="10498" max="10498" width="28.625" style="461" customWidth="1"/>
    <col min="10499" max="10500" width="3.125" style="461" customWidth="1"/>
    <col min="10501" max="10501" width="23.625" style="461" customWidth="1"/>
    <col min="10502" max="10502" width="10.375" style="461" customWidth="1"/>
    <col min="10503" max="10503" width="7.5" style="461" customWidth="1"/>
    <col min="10504" max="10504" width="23.875" style="461" customWidth="1"/>
    <col min="10505" max="10505" width="13.75" style="461" customWidth="1"/>
    <col min="10506" max="10753" width="8.75" style="461"/>
    <col min="10754" max="10754" width="28.625" style="461" customWidth="1"/>
    <col min="10755" max="10756" width="3.125" style="461" customWidth="1"/>
    <col min="10757" max="10757" width="23.625" style="461" customWidth="1"/>
    <col min="10758" max="10758" width="10.375" style="461" customWidth="1"/>
    <col min="10759" max="10759" width="7.5" style="461" customWidth="1"/>
    <col min="10760" max="10760" width="23.875" style="461" customWidth="1"/>
    <col min="10761" max="10761" width="13.75" style="461" customWidth="1"/>
    <col min="10762" max="11009" width="8.75" style="461"/>
    <col min="11010" max="11010" width="28.625" style="461" customWidth="1"/>
    <col min="11011" max="11012" width="3.125" style="461" customWidth="1"/>
    <col min="11013" max="11013" width="23.625" style="461" customWidth="1"/>
    <col min="11014" max="11014" width="10.375" style="461" customWidth="1"/>
    <col min="11015" max="11015" width="7.5" style="461" customWidth="1"/>
    <col min="11016" max="11016" width="23.875" style="461" customWidth="1"/>
    <col min="11017" max="11017" width="13.75" style="461" customWidth="1"/>
    <col min="11018" max="11265" width="8.75" style="461"/>
    <col min="11266" max="11266" width="28.625" style="461" customWidth="1"/>
    <col min="11267" max="11268" width="3.125" style="461" customWidth="1"/>
    <col min="11269" max="11269" width="23.625" style="461" customWidth="1"/>
    <col min="11270" max="11270" width="10.375" style="461" customWidth="1"/>
    <col min="11271" max="11271" width="7.5" style="461" customWidth="1"/>
    <col min="11272" max="11272" width="23.875" style="461" customWidth="1"/>
    <col min="11273" max="11273" width="13.75" style="461" customWidth="1"/>
    <col min="11274" max="11521" width="8.75" style="461"/>
    <col min="11522" max="11522" width="28.625" style="461" customWidth="1"/>
    <col min="11523" max="11524" width="3.125" style="461" customWidth="1"/>
    <col min="11525" max="11525" width="23.625" style="461" customWidth="1"/>
    <col min="11526" max="11526" width="10.375" style="461" customWidth="1"/>
    <col min="11527" max="11527" width="7.5" style="461" customWidth="1"/>
    <col min="11528" max="11528" width="23.875" style="461" customWidth="1"/>
    <col min="11529" max="11529" width="13.75" style="461" customWidth="1"/>
    <col min="11530" max="11777" width="8.75" style="461"/>
    <col min="11778" max="11778" width="28.625" style="461" customWidth="1"/>
    <col min="11779" max="11780" width="3.125" style="461" customWidth="1"/>
    <col min="11781" max="11781" width="23.625" style="461" customWidth="1"/>
    <col min="11782" max="11782" width="10.375" style="461" customWidth="1"/>
    <col min="11783" max="11783" width="7.5" style="461" customWidth="1"/>
    <col min="11784" max="11784" width="23.875" style="461" customWidth="1"/>
    <col min="11785" max="11785" width="13.75" style="461" customWidth="1"/>
    <col min="11786" max="12033" width="8.75" style="461"/>
    <col min="12034" max="12034" width="28.625" style="461" customWidth="1"/>
    <col min="12035" max="12036" width="3.125" style="461" customWidth="1"/>
    <col min="12037" max="12037" width="23.625" style="461" customWidth="1"/>
    <col min="12038" max="12038" width="10.375" style="461" customWidth="1"/>
    <col min="12039" max="12039" width="7.5" style="461" customWidth="1"/>
    <col min="12040" max="12040" width="23.875" style="461" customWidth="1"/>
    <col min="12041" max="12041" width="13.75" style="461" customWidth="1"/>
    <col min="12042" max="12289" width="8.75" style="461"/>
    <col min="12290" max="12290" width="28.625" style="461" customWidth="1"/>
    <col min="12291" max="12292" width="3.125" style="461" customWidth="1"/>
    <col min="12293" max="12293" width="23.625" style="461" customWidth="1"/>
    <col min="12294" max="12294" width="10.375" style="461" customWidth="1"/>
    <col min="12295" max="12295" width="7.5" style="461" customWidth="1"/>
    <col min="12296" max="12296" width="23.875" style="461" customWidth="1"/>
    <col min="12297" max="12297" width="13.75" style="461" customWidth="1"/>
    <col min="12298" max="12545" width="8.75" style="461"/>
    <col min="12546" max="12546" width="28.625" style="461" customWidth="1"/>
    <col min="12547" max="12548" width="3.125" style="461" customWidth="1"/>
    <col min="12549" max="12549" width="23.625" style="461" customWidth="1"/>
    <col min="12550" max="12550" width="10.375" style="461" customWidth="1"/>
    <col min="12551" max="12551" width="7.5" style="461" customWidth="1"/>
    <col min="12552" max="12552" width="23.875" style="461" customWidth="1"/>
    <col min="12553" max="12553" width="13.75" style="461" customWidth="1"/>
    <col min="12554" max="12801" width="8.75" style="461"/>
    <col min="12802" max="12802" width="28.625" style="461" customWidth="1"/>
    <col min="12803" max="12804" width="3.125" style="461" customWidth="1"/>
    <col min="12805" max="12805" width="23.625" style="461" customWidth="1"/>
    <col min="12806" max="12806" width="10.375" style="461" customWidth="1"/>
    <col min="12807" max="12807" width="7.5" style="461" customWidth="1"/>
    <col min="12808" max="12808" width="23.875" style="461" customWidth="1"/>
    <col min="12809" max="12809" width="13.75" style="461" customWidth="1"/>
    <col min="12810" max="13057" width="8.75" style="461"/>
    <col min="13058" max="13058" width="28.625" style="461" customWidth="1"/>
    <col min="13059" max="13060" width="3.125" style="461" customWidth="1"/>
    <col min="13061" max="13061" width="23.625" style="461" customWidth="1"/>
    <col min="13062" max="13062" width="10.375" style="461" customWidth="1"/>
    <col min="13063" max="13063" width="7.5" style="461" customWidth="1"/>
    <col min="13064" max="13064" width="23.875" style="461" customWidth="1"/>
    <col min="13065" max="13065" width="13.75" style="461" customWidth="1"/>
    <col min="13066" max="13313" width="8.75" style="461"/>
    <col min="13314" max="13314" width="28.625" style="461" customWidth="1"/>
    <col min="13315" max="13316" width="3.125" style="461" customWidth="1"/>
    <col min="13317" max="13317" width="23.625" style="461" customWidth="1"/>
    <col min="13318" max="13318" width="10.375" style="461" customWidth="1"/>
    <col min="13319" max="13319" width="7.5" style="461" customWidth="1"/>
    <col min="13320" max="13320" width="23.875" style="461" customWidth="1"/>
    <col min="13321" max="13321" width="13.75" style="461" customWidth="1"/>
    <col min="13322" max="13569" width="8.75" style="461"/>
    <col min="13570" max="13570" width="28.625" style="461" customWidth="1"/>
    <col min="13571" max="13572" width="3.125" style="461" customWidth="1"/>
    <col min="13573" max="13573" width="23.625" style="461" customWidth="1"/>
    <col min="13574" max="13574" width="10.375" style="461" customWidth="1"/>
    <col min="13575" max="13575" width="7.5" style="461" customWidth="1"/>
    <col min="13576" max="13576" width="23.875" style="461" customWidth="1"/>
    <col min="13577" max="13577" width="13.75" style="461" customWidth="1"/>
    <col min="13578" max="13825" width="8.75" style="461"/>
    <col min="13826" max="13826" width="28.625" style="461" customWidth="1"/>
    <col min="13827" max="13828" width="3.125" style="461" customWidth="1"/>
    <col min="13829" max="13829" width="23.625" style="461" customWidth="1"/>
    <col min="13830" max="13830" width="10.375" style="461" customWidth="1"/>
    <col min="13831" max="13831" width="7.5" style="461" customWidth="1"/>
    <col min="13832" max="13832" width="23.875" style="461" customWidth="1"/>
    <col min="13833" max="13833" width="13.75" style="461" customWidth="1"/>
    <col min="13834" max="14081" width="8.75" style="461"/>
    <col min="14082" max="14082" width="28.625" style="461" customWidth="1"/>
    <col min="14083" max="14084" width="3.125" style="461" customWidth="1"/>
    <col min="14085" max="14085" width="23.625" style="461" customWidth="1"/>
    <col min="14086" max="14086" width="10.375" style="461" customWidth="1"/>
    <col min="14087" max="14087" width="7.5" style="461" customWidth="1"/>
    <col min="14088" max="14088" width="23.875" style="461" customWidth="1"/>
    <col min="14089" max="14089" width="13.75" style="461" customWidth="1"/>
    <col min="14090" max="14337" width="8.75" style="461"/>
    <col min="14338" max="14338" width="28.625" style="461" customWidth="1"/>
    <col min="14339" max="14340" width="3.125" style="461" customWidth="1"/>
    <col min="14341" max="14341" width="23.625" style="461" customWidth="1"/>
    <col min="14342" max="14342" width="10.375" style="461" customWidth="1"/>
    <col min="14343" max="14343" width="7.5" style="461" customWidth="1"/>
    <col min="14344" max="14344" width="23.875" style="461" customWidth="1"/>
    <col min="14345" max="14345" width="13.75" style="461" customWidth="1"/>
    <col min="14346" max="14593" width="8.75" style="461"/>
    <col min="14594" max="14594" width="28.625" style="461" customWidth="1"/>
    <col min="14595" max="14596" width="3.125" style="461" customWidth="1"/>
    <col min="14597" max="14597" width="23.625" style="461" customWidth="1"/>
    <col min="14598" max="14598" width="10.375" style="461" customWidth="1"/>
    <col min="14599" max="14599" width="7.5" style="461" customWidth="1"/>
    <col min="14600" max="14600" width="23.875" style="461" customWidth="1"/>
    <col min="14601" max="14601" width="13.75" style="461" customWidth="1"/>
    <col min="14602" max="14849" width="8.75" style="461"/>
    <col min="14850" max="14850" width="28.625" style="461" customWidth="1"/>
    <col min="14851" max="14852" width="3.125" style="461" customWidth="1"/>
    <col min="14853" max="14853" width="23.625" style="461" customWidth="1"/>
    <col min="14854" max="14854" width="10.375" style="461" customWidth="1"/>
    <col min="14855" max="14855" width="7.5" style="461" customWidth="1"/>
    <col min="14856" max="14856" width="23.875" style="461" customWidth="1"/>
    <col min="14857" max="14857" width="13.75" style="461" customWidth="1"/>
    <col min="14858" max="15105" width="8.75" style="461"/>
    <col min="15106" max="15106" width="28.625" style="461" customWidth="1"/>
    <col min="15107" max="15108" width="3.125" style="461" customWidth="1"/>
    <col min="15109" max="15109" width="23.625" style="461" customWidth="1"/>
    <col min="15110" max="15110" width="10.375" style="461" customWidth="1"/>
    <col min="15111" max="15111" width="7.5" style="461" customWidth="1"/>
    <col min="15112" max="15112" width="23.875" style="461" customWidth="1"/>
    <col min="15113" max="15113" width="13.75" style="461" customWidth="1"/>
    <col min="15114" max="15361" width="8.75" style="461"/>
    <col min="15362" max="15362" width="28.625" style="461" customWidth="1"/>
    <col min="15363" max="15364" width="3.125" style="461" customWidth="1"/>
    <col min="15365" max="15365" width="23.625" style="461" customWidth="1"/>
    <col min="15366" max="15366" width="10.375" style="461" customWidth="1"/>
    <col min="15367" max="15367" width="7.5" style="461" customWidth="1"/>
    <col min="15368" max="15368" width="23.875" style="461" customWidth="1"/>
    <col min="15369" max="15369" width="13.75" style="461" customWidth="1"/>
    <col min="15370" max="15617" width="8.75" style="461"/>
    <col min="15618" max="15618" width="28.625" style="461" customWidth="1"/>
    <col min="15619" max="15620" width="3.125" style="461" customWidth="1"/>
    <col min="15621" max="15621" width="23.625" style="461" customWidth="1"/>
    <col min="15622" max="15622" width="10.375" style="461" customWidth="1"/>
    <col min="15623" max="15623" width="7.5" style="461" customWidth="1"/>
    <col min="15624" max="15624" width="23.875" style="461" customWidth="1"/>
    <col min="15625" max="15625" width="13.75" style="461" customWidth="1"/>
    <col min="15626" max="15873" width="8.75" style="461"/>
    <col min="15874" max="15874" width="28.625" style="461" customWidth="1"/>
    <col min="15875" max="15876" width="3.125" style="461" customWidth="1"/>
    <col min="15877" max="15877" width="23.625" style="461" customWidth="1"/>
    <col min="15878" max="15878" width="10.375" style="461" customWidth="1"/>
    <col min="15879" max="15879" width="7.5" style="461" customWidth="1"/>
    <col min="15880" max="15880" width="23.875" style="461" customWidth="1"/>
    <col min="15881" max="15881" width="13.75" style="461" customWidth="1"/>
    <col min="15882" max="16129" width="8.75" style="461"/>
    <col min="16130" max="16130" width="28.625" style="461" customWidth="1"/>
    <col min="16131" max="16132" width="3.125" style="461" customWidth="1"/>
    <col min="16133" max="16133" width="23.625" style="461" customWidth="1"/>
    <col min="16134" max="16134" width="10.375" style="461" customWidth="1"/>
    <col min="16135" max="16135" width="7.5" style="461" customWidth="1"/>
    <col min="16136" max="16136" width="23.875" style="461" customWidth="1"/>
    <col min="16137" max="16137" width="13.75" style="461" customWidth="1"/>
    <col min="16138" max="16384" width="8.75" style="461"/>
  </cols>
  <sheetData>
    <row r="1" spans="2:9" ht="20.100000000000001" customHeight="1">
      <c r="B1" s="459"/>
      <c r="C1" s="460"/>
      <c r="D1" s="460"/>
      <c r="E1" s="460"/>
      <c r="F1" s="460"/>
      <c r="G1" s="460"/>
      <c r="H1" s="460"/>
      <c r="I1" s="460"/>
    </row>
    <row r="2" spans="2:9" ht="20.100000000000001" customHeight="1">
      <c r="B2" s="460" t="s">
        <v>476</v>
      </c>
      <c r="C2" s="460"/>
      <c r="D2" s="460"/>
      <c r="E2" s="460"/>
      <c r="F2" s="460"/>
      <c r="G2" s="460"/>
      <c r="H2" s="2014" t="s">
        <v>1537</v>
      </c>
      <c r="I2" s="2014"/>
    </row>
    <row r="3" spans="2:9" ht="20.100000000000001" customHeight="1">
      <c r="B3" s="459"/>
      <c r="C3" s="460"/>
      <c r="D3" s="460"/>
      <c r="E3" s="460"/>
      <c r="F3" s="460"/>
      <c r="G3" s="460"/>
      <c r="H3" s="462"/>
      <c r="I3" s="462"/>
    </row>
    <row r="4" spans="2:9" ht="56.25" customHeight="1">
      <c r="B4" s="2015" t="s">
        <v>477</v>
      </c>
      <c r="C4" s="2016"/>
      <c r="D4" s="2016"/>
      <c r="E4" s="2016"/>
      <c r="F4" s="2016"/>
      <c r="G4" s="2016"/>
      <c r="H4" s="2016"/>
      <c r="I4" s="2016"/>
    </row>
    <row r="5" spans="2:9" ht="20.100000000000001" customHeight="1">
      <c r="B5" s="463"/>
      <c r="C5" s="463"/>
      <c r="D5" s="463"/>
      <c r="E5" s="463"/>
      <c r="F5" s="463"/>
      <c r="G5" s="463"/>
      <c r="H5" s="463"/>
      <c r="I5" s="463"/>
    </row>
    <row r="6" spans="2:9" ht="39.950000000000003" customHeight="1">
      <c r="B6" s="464" t="s">
        <v>478</v>
      </c>
      <c r="C6" s="2017">
        <f>基本情報入力シート!L45</f>
        <v>0</v>
      </c>
      <c r="D6" s="2018"/>
      <c r="E6" s="2018"/>
      <c r="F6" s="2018"/>
      <c r="G6" s="2018"/>
      <c r="H6" s="2018"/>
      <c r="I6" s="2019"/>
    </row>
    <row r="7" spans="2:9" ht="39.950000000000003" customHeight="1">
      <c r="B7" s="465" t="s">
        <v>479</v>
      </c>
      <c r="C7" s="2020" t="s">
        <v>1284</v>
      </c>
      <c r="D7" s="2021"/>
      <c r="E7" s="2021"/>
      <c r="F7" s="2021"/>
      <c r="G7" s="2021"/>
      <c r="H7" s="2021"/>
      <c r="I7" s="2022"/>
    </row>
    <row r="8" spans="2:9" ht="39.950000000000003" customHeight="1">
      <c r="B8" s="465" t="s">
        <v>480</v>
      </c>
      <c r="C8" s="2020" t="str">
        <f>IF(AND(OR(COUNTIF(基本情報入力シート!L50:Z55,"児童発達支援センター")&gt;0,COUNTIF(基本情報入力シート!L50:Z55,"*児童発達支援（重心*")&gt;0),COUNTIF(基本情報入力シート!L50:Z55,"*放課後等デイサービス*")&gt;0),"児童発達支援・放課後等デイサービスの多機能",IF(OR(COUNTIF(基本情報入力シート!L50:Z55,"児童発達支援センター")&gt;0,COUNTIF(基本情報入力シート!L50:Z55,"*児童発達支援（重心*")&gt;0),"児童発達支援",IF(COUNTIF(基本情報入力シート!L50:Z55,"*放課後等デイサービス*")&gt;0,"放課後等デイサービス","該当する事業はありません")))</f>
        <v>該当する事業はありません</v>
      </c>
      <c r="D8" s="2021"/>
      <c r="E8" s="2021"/>
      <c r="F8" s="2021"/>
      <c r="G8" s="2021"/>
      <c r="H8" s="2021"/>
      <c r="I8" s="2022"/>
    </row>
    <row r="9" spans="2:9" ht="27.6" customHeight="1">
      <c r="B9" s="2011" t="s">
        <v>481</v>
      </c>
      <c r="C9" s="726"/>
      <c r="D9" s="749" t="str">
        <f>IF(F15&lt;&gt;0,IF(F15/F14&gt;=0.35,"①","１"),"１")</f>
        <v>１</v>
      </c>
      <c r="E9" s="745" t="s">
        <v>1333</v>
      </c>
      <c r="F9" s="727"/>
      <c r="G9" s="750" t="s">
        <v>1336</v>
      </c>
      <c r="H9" s="727"/>
      <c r="I9" s="728"/>
    </row>
    <row r="10" spans="2:9" ht="27.6" customHeight="1">
      <c r="B10" s="2012"/>
      <c r="C10" s="726"/>
      <c r="D10" s="749" t="str">
        <f>IF(F15&lt;&gt;0,IF(AND(F15/F14&gt;=0.25,F15/F14&lt;0.35),"②","２"),"２")</f>
        <v>２</v>
      </c>
      <c r="E10" s="745" t="s">
        <v>1334</v>
      </c>
      <c r="F10" s="727"/>
      <c r="G10" s="750" t="s">
        <v>1337</v>
      </c>
      <c r="H10" s="727"/>
      <c r="I10" s="728"/>
    </row>
    <row r="11" spans="2:9" ht="27.6" customHeight="1">
      <c r="B11" s="2013"/>
      <c r="C11" s="746"/>
      <c r="D11" s="749" t="str">
        <f>IF(AND(I13="無",I17="有"),"③","３")</f>
        <v>３</v>
      </c>
      <c r="E11" s="745" t="s">
        <v>1335</v>
      </c>
      <c r="F11" s="747"/>
      <c r="G11" s="750" t="s">
        <v>1338</v>
      </c>
      <c r="H11" s="747"/>
      <c r="I11" s="748"/>
    </row>
    <row r="12" spans="2:9" ht="23.25" customHeight="1">
      <c r="B12" s="466"/>
      <c r="C12" s="467" t="s">
        <v>482</v>
      </c>
      <c r="D12" s="468"/>
      <c r="E12" s="468"/>
      <c r="F12" s="468"/>
      <c r="G12" s="468"/>
      <c r="H12" s="468"/>
      <c r="I12" s="460"/>
    </row>
    <row r="13" spans="2:9">
      <c r="B13" s="2024" t="s">
        <v>483</v>
      </c>
      <c r="C13" s="469"/>
      <c r="D13" s="470"/>
      <c r="E13" s="470"/>
      <c r="F13" s="470"/>
      <c r="G13" s="470"/>
      <c r="H13" s="470"/>
      <c r="I13" s="2026" t="str">
        <f>IF(F15&lt;&gt;0,IF(F15/F14&gt;=0.25,"有","無"),"無")</f>
        <v>無</v>
      </c>
    </row>
    <row r="14" spans="2:9" ht="52.5" customHeight="1">
      <c r="B14" s="2025"/>
      <c r="C14" s="471"/>
      <c r="D14" s="472" t="s">
        <v>484</v>
      </c>
      <c r="E14" s="473" t="s">
        <v>485</v>
      </c>
      <c r="F14" s="751"/>
      <c r="G14" s="474"/>
      <c r="H14" s="460"/>
      <c r="I14" s="2027"/>
    </row>
    <row r="15" spans="2:9" ht="52.5" customHeight="1">
      <c r="B15" s="2025"/>
      <c r="C15" s="471"/>
      <c r="D15" s="472" t="s">
        <v>487</v>
      </c>
      <c r="E15" s="473" t="s">
        <v>488</v>
      </c>
      <c r="F15" s="751"/>
      <c r="G15" s="474"/>
      <c r="H15" s="475" t="s">
        <v>489</v>
      </c>
      <c r="I15" s="2027"/>
    </row>
    <row r="16" spans="2:9" ht="13.5" customHeight="1">
      <c r="B16" s="2025"/>
      <c r="C16" s="471"/>
      <c r="D16" s="460"/>
      <c r="E16" s="460"/>
      <c r="F16" s="460"/>
      <c r="G16" s="460"/>
      <c r="H16" s="460"/>
      <c r="I16" s="2027"/>
    </row>
    <row r="17" spans="2:9">
      <c r="B17" s="2028" t="s">
        <v>490</v>
      </c>
      <c r="C17" s="469"/>
      <c r="D17" s="470"/>
      <c r="E17" s="470"/>
      <c r="F17" s="470"/>
      <c r="G17" s="470"/>
      <c r="H17" s="476"/>
      <c r="I17" s="2031" t="str">
        <f>IF(OR(IF(F18&lt;&gt;0,IF(F19/F18&gt;=0.75,TRUE,FALSE),FALSE),IF(F22&lt;&gt;0,IF(F23/F22&gt;=0.3,TRUE,FALSE),FALSE)),"有","無")</f>
        <v>無</v>
      </c>
    </row>
    <row r="18" spans="2:9" ht="53.1" customHeight="1">
      <c r="B18" s="2029"/>
      <c r="C18" s="471"/>
      <c r="D18" s="472" t="s">
        <v>484</v>
      </c>
      <c r="E18" s="473" t="s">
        <v>491</v>
      </c>
      <c r="F18" s="752"/>
      <c r="G18" s="474"/>
      <c r="H18" s="477"/>
      <c r="I18" s="2032"/>
    </row>
    <row r="19" spans="2:9" ht="53.1" customHeight="1">
      <c r="B19" s="2029"/>
      <c r="C19" s="471"/>
      <c r="D19" s="472" t="s">
        <v>487</v>
      </c>
      <c r="E19" s="473" t="s">
        <v>492</v>
      </c>
      <c r="F19" s="751"/>
      <c r="G19" s="474"/>
      <c r="H19" s="478" t="s">
        <v>493</v>
      </c>
      <c r="I19" s="2032"/>
    </row>
    <row r="20" spans="2:9">
      <c r="B20" s="2030"/>
      <c r="C20" s="479"/>
      <c r="D20" s="468"/>
      <c r="E20" s="468"/>
      <c r="F20" s="468"/>
      <c r="G20" s="468"/>
      <c r="H20" s="753"/>
      <c r="I20" s="2032"/>
    </row>
    <row r="21" spans="2:9">
      <c r="B21" s="2029" t="s">
        <v>494</v>
      </c>
      <c r="C21" s="471"/>
      <c r="D21" s="460"/>
      <c r="E21" s="460"/>
      <c r="F21" s="460"/>
      <c r="G21" s="460"/>
      <c r="H21" s="460"/>
      <c r="I21" s="2032"/>
    </row>
    <row r="22" spans="2:9" ht="52.5" customHeight="1">
      <c r="B22" s="2029"/>
      <c r="C22" s="471"/>
      <c r="D22" s="472" t="s">
        <v>484</v>
      </c>
      <c r="E22" s="473" t="s">
        <v>485</v>
      </c>
      <c r="F22" s="751"/>
      <c r="G22" s="474"/>
      <c r="H22" s="460"/>
      <c r="I22" s="2032"/>
    </row>
    <row r="23" spans="2:9" ht="52.5" customHeight="1">
      <c r="B23" s="2029"/>
      <c r="C23" s="471"/>
      <c r="D23" s="472" t="s">
        <v>487</v>
      </c>
      <c r="E23" s="473" t="s">
        <v>495</v>
      </c>
      <c r="F23" s="751"/>
      <c r="G23" s="474"/>
      <c r="H23" s="475" t="s">
        <v>496</v>
      </c>
      <c r="I23" s="2032"/>
    </row>
    <row r="24" spans="2:9">
      <c r="B24" s="2030"/>
      <c r="C24" s="479"/>
      <c r="D24" s="468"/>
      <c r="E24" s="468"/>
      <c r="F24" s="468"/>
      <c r="G24" s="468"/>
      <c r="H24" s="468"/>
      <c r="I24" s="2033"/>
    </row>
    <row r="25" spans="2:9">
      <c r="B25" s="460"/>
      <c r="C25" s="460"/>
      <c r="D25" s="460"/>
      <c r="E25" s="460"/>
      <c r="F25" s="460"/>
      <c r="G25" s="460"/>
      <c r="H25" s="460"/>
      <c r="I25" s="460"/>
    </row>
    <row r="26" spans="2:9" ht="48" customHeight="1">
      <c r="B26" s="2034" t="s">
        <v>497</v>
      </c>
      <c r="C26" s="2035"/>
      <c r="D26" s="2035"/>
      <c r="E26" s="2035"/>
      <c r="F26" s="2035"/>
      <c r="G26" s="2035"/>
      <c r="H26" s="2035"/>
      <c r="I26" s="2035"/>
    </row>
    <row r="27" spans="2:9" ht="17.25" customHeight="1">
      <c r="B27" s="2035" t="s">
        <v>498</v>
      </c>
      <c r="C27" s="2035"/>
      <c r="D27" s="2035"/>
      <c r="E27" s="2035"/>
      <c r="F27" s="2035"/>
      <c r="G27" s="2035"/>
      <c r="H27" s="2035"/>
      <c r="I27" s="2035"/>
    </row>
    <row r="28" spans="2:9" ht="17.25" customHeight="1">
      <c r="B28" s="2035" t="s">
        <v>499</v>
      </c>
      <c r="C28" s="2035"/>
      <c r="D28" s="2035"/>
      <c r="E28" s="2035"/>
      <c r="F28" s="2035"/>
      <c r="G28" s="2035"/>
      <c r="H28" s="2035"/>
      <c r="I28" s="2035"/>
    </row>
    <row r="29" spans="2:9" ht="17.25" customHeight="1">
      <c r="B29" s="2035" t="s">
        <v>500</v>
      </c>
      <c r="C29" s="2035"/>
      <c r="D29" s="2035"/>
      <c r="E29" s="2035"/>
      <c r="F29" s="2035"/>
      <c r="G29" s="2035"/>
      <c r="H29" s="2035"/>
      <c r="I29" s="2035"/>
    </row>
    <row r="30" spans="2:9" ht="17.25" customHeight="1">
      <c r="B30" s="2035" t="s">
        <v>501</v>
      </c>
      <c r="C30" s="2035"/>
      <c r="D30" s="2035"/>
      <c r="E30" s="2035"/>
      <c r="F30" s="2035"/>
      <c r="G30" s="2035"/>
      <c r="H30" s="2035"/>
      <c r="I30" s="2035"/>
    </row>
    <row r="31" spans="2:9" ht="17.25" customHeight="1">
      <c r="B31" s="2035" t="s">
        <v>502</v>
      </c>
      <c r="C31" s="2035"/>
      <c r="D31" s="2035"/>
      <c r="E31" s="2035"/>
      <c r="F31" s="2035"/>
      <c r="G31" s="2035"/>
      <c r="H31" s="2035"/>
      <c r="I31" s="2035"/>
    </row>
    <row r="32" spans="2:9" ht="17.25" customHeight="1">
      <c r="B32" s="2023" t="s">
        <v>503</v>
      </c>
      <c r="C32" s="2023"/>
      <c r="D32" s="2023"/>
      <c r="E32" s="2023"/>
      <c r="F32" s="2023"/>
      <c r="G32" s="2023"/>
      <c r="H32" s="2023"/>
      <c r="I32" s="2023"/>
    </row>
    <row r="33" spans="2:9" ht="17.25" customHeight="1">
      <c r="B33" s="2035" t="s">
        <v>504</v>
      </c>
      <c r="C33" s="2035"/>
      <c r="D33" s="2035"/>
      <c r="E33" s="2035"/>
      <c r="F33" s="2035"/>
      <c r="G33" s="2035"/>
      <c r="H33" s="2035"/>
      <c r="I33" s="2035"/>
    </row>
    <row r="34" spans="2:9" ht="17.25" customHeight="1">
      <c r="B34" s="2035" t="s">
        <v>505</v>
      </c>
      <c r="C34" s="2035"/>
      <c r="D34" s="2035"/>
      <c r="E34" s="2035"/>
      <c r="F34" s="2035"/>
      <c r="G34" s="2035"/>
      <c r="H34" s="2035"/>
      <c r="I34" s="2035"/>
    </row>
    <row r="35" spans="2:9" ht="17.25" customHeight="1">
      <c r="B35" s="480" t="s">
        <v>506</v>
      </c>
      <c r="C35" s="480"/>
      <c r="D35" s="480"/>
      <c r="E35" s="480"/>
      <c r="F35" s="480"/>
      <c r="G35" s="480"/>
      <c r="H35" s="480"/>
      <c r="I35" s="480"/>
    </row>
    <row r="36" spans="2:9" ht="17.25" customHeight="1">
      <c r="B36" s="2035" t="s">
        <v>507</v>
      </c>
      <c r="C36" s="2035"/>
      <c r="D36" s="2035"/>
      <c r="E36" s="2035"/>
      <c r="F36" s="2035"/>
      <c r="G36" s="2035"/>
      <c r="H36" s="2035"/>
      <c r="I36" s="2035"/>
    </row>
    <row r="37" spans="2:9" ht="47.25" customHeight="1">
      <c r="B37" s="2034" t="s">
        <v>508</v>
      </c>
      <c r="C37" s="2035"/>
      <c r="D37" s="2035"/>
      <c r="E37" s="2035"/>
      <c r="F37" s="2035"/>
      <c r="G37" s="2035"/>
      <c r="H37" s="2035"/>
      <c r="I37" s="2035"/>
    </row>
    <row r="38" spans="2:9" ht="51.75" customHeight="1">
      <c r="B38" s="2034" t="s">
        <v>509</v>
      </c>
      <c r="C38" s="2035"/>
      <c r="D38" s="2035"/>
      <c r="E38" s="2035"/>
      <c r="F38" s="2035"/>
      <c r="G38" s="2035"/>
      <c r="H38" s="2035"/>
      <c r="I38" s="2035"/>
    </row>
    <row r="39" spans="2:9" ht="31.5" customHeight="1">
      <c r="B39" s="2034" t="s">
        <v>510</v>
      </c>
      <c r="C39" s="2034"/>
      <c r="D39" s="2034"/>
      <c r="E39" s="2034"/>
      <c r="F39" s="2034"/>
      <c r="G39" s="2034"/>
      <c r="H39" s="2034"/>
      <c r="I39" s="2034"/>
    </row>
    <row r="40" spans="2:9" ht="48" customHeight="1">
      <c r="B40" s="2034" t="s">
        <v>511</v>
      </c>
      <c r="C40" s="2035"/>
      <c r="D40" s="2035"/>
      <c r="E40" s="2035"/>
      <c r="F40" s="2035"/>
      <c r="G40" s="2035"/>
      <c r="H40" s="2035"/>
      <c r="I40" s="2035"/>
    </row>
  </sheetData>
  <mergeCells count="25">
    <mergeCell ref="B40:I40"/>
    <mergeCell ref="B33:I33"/>
    <mergeCell ref="B34:I34"/>
    <mergeCell ref="B36:I36"/>
    <mergeCell ref="B37:I37"/>
    <mergeCell ref="B38:I38"/>
    <mergeCell ref="B39:I39"/>
    <mergeCell ref="B32:I32"/>
    <mergeCell ref="B13:B16"/>
    <mergeCell ref="I13:I16"/>
    <mergeCell ref="B17:B20"/>
    <mergeCell ref="I17:I24"/>
    <mergeCell ref="B21:B24"/>
    <mergeCell ref="B26:I26"/>
    <mergeCell ref="B27:I27"/>
    <mergeCell ref="B28:I28"/>
    <mergeCell ref="B29:I29"/>
    <mergeCell ref="B30:I30"/>
    <mergeCell ref="B31:I31"/>
    <mergeCell ref="B9:B11"/>
    <mergeCell ref="H2:I2"/>
    <mergeCell ref="B4:I4"/>
    <mergeCell ref="C6:I6"/>
    <mergeCell ref="C7:I7"/>
    <mergeCell ref="C8:I8"/>
  </mergeCells>
  <phoneticPr fontId="4"/>
  <conditionalFormatting sqref="C7:I7">
    <cfRule type="expression" dxfId="168" priority="2">
      <formula>OR($C$7="",$C$7="選択下さい。")</formula>
    </cfRule>
  </conditionalFormatting>
  <conditionalFormatting sqref="C8:I8">
    <cfRule type="expression" dxfId="167" priority="1">
      <formula>$C$8="該当する事業はありません"</formula>
    </cfRule>
  </conditionalFormatting>
  <conditionalFormatting sqref="D9:H9">
    <cfRule type="expression" dxfId="166" priority="5">
      <formula>$D$9="①"</formula>
    </cfRule>
  </conditionalFormatting>
  <conditionalFormatting sqref="D10:H10">
    <cfRule type="expression" dxfId="165" priority="4">
      <formula>$D$10="②"</formula>
    </cfRule>
  </conditionalFormatting>
  <conditionalFormatting sqref="D11:I11">
    <cfRule type="expression" dxfId="164" priority="3">
      <formula>$D$11="③"</formula>
    </cfRule>
  </conditionalFormatting>
  <conditionalFormatting sqref="F14:F15 F18:F19 F22:F23">
    <cfRule type="expression" dxfId="163" priority="6">
      <formula>F14=""</formula>
    </cfRule>
  </conditionalFormatting>
  <dataValidations count="3">
    <dataValidation type="list" allowBlank="1" showInputMessage="1" showErrorMessage="1" sqref="C7:I7" xr:uid="{00000000-0002-0000-1300-000000000000}">
      <formula1>"選択下さい。,１　新規,２　変更,３　終了"</formula1>
    </dataValidation>
    <dataValidation type="whole" operator="greaterThanOrEqual" allowBlank="1" showInputMessage="1" showErrorMessage="1" sqref="F14:F15 F22:F23 F19" xr:uid="{00000000-0002-0000-1300-000001000000}">
      <formula1>0</formula1>
    </dataValidation>
    <dataValidation type="decimal" operator="greaterThanOrEqual" allowBlank="1" showInputMessage="1" showErrorMessage="1" sqref="F18" xr:uid="{00000000-0002-0000-1300-000002000000}">
      <formula1>0</formula1>
    </dataValidation>
  </dataValidations>
  <printOptions horizontalCentered="1"/>
  <pageMargins left="0.31496062992125984" right="0.31496062992125984" top="0.35433070866141736" bottom="0.35433070866141736" header="0.11811023622047245" footer="0.11811023622047245"/>
  <pageSetup paperSize="9" scale="66" orientation="portrait"/>
  <headerFooter>
    <oddHeader>&amp;R&amp;"BIZ UDPゴシック,標準"&amp;A</oddHeader>
    <oddFooter>&amp;RR8.4月版</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58"/>
  <sheetViews>
    <sheetView workbookViewId="0">
      <selection activeCell="N5" sqref="N5"/>
    </sheetView>
  </sheetViews>
  <sheetFormatPr defaultRowHeight="13.5"/>
  <cols>
    <col min="1" max="1" width="2.75" style="352" customWidth="1"/>
    <col min="2" max="2" width="26.625" style="352" customWidth="1"/>
    <col min="3" max="3" width="3.125" style="352" customWidth="1"/>
    <col min="4" max="4" width="18.625" style="352" customWidth="1"/>
    <col min="5" max="6" width="20.25" style="352" customWidth="1"/>
    <col min="7" max="7" width="3.125" style="352" customWidth="1"/>
    <col min="8" max="8" width="2.375" style="352" customWidth="1"/>
    <col min="9" max="257" width="8.75" style="352"/>
    <col min="258" max="258" width="26.625" style="352" customWidth="1"/>
    <col min="259" max="259" width="3.125" style="352" customWidth="1"/>
    <col min="260" max="260" width="18.625" style="352" customWidth="1"/>
    <col min="261" max="262" width="20.25" style="352" customWidth="1"/>
    <col min="263" max="263" width="3.125" style="352" customWidth="1"/>
    <col min="264" max="513" width="8.75" style="352"/>
    <col min="514" max="514" width="26.625" style="352" customWidth="1"/>
    <col min="515" max="515" width="3.125" style="352" customWidth="1"/>
    <col min="516" max="516" width="18.625" style="352" customWidth="1"/>
    <col min="517" max="518" width="20.25" style="352" customWidth="1"/>
    <col min="519" max="519" width="3.125" style="352" customWidth="1"/>
    <col min="520" max="769" width="8.75" style="352"/>
    <col min="770" max="770" width="26.625" style="352" customWidth="1"/>
    <col min="771" max="771" width="3.125" style="352" customWidth="1"/>
    <col min="772" max="772" width="18.625" style="352" customWidth="1"/>
    <col min="773" max="774" width="20.25" style="352" customWidth="1"/>
    <col min="775" max="775" width="3.125" style="352" customWidth="1"/>
    <col min="776" max="1025" width="8.75" style="352"/>
    <col min="1026" max="1026" width="26.625" style="352" customWidth="1"/>
    <col min="1027" max="1027" width="3.125" style="352" customWidth="1"/>
    <col min="1028" max="1028" width="18.625" style="352" customWidth="1"/>
    <col min="1029" max="1030" width="20.25" style="352" customWidth="1"/>
    <col min="1031" max="1031" width="3.125" style="352" customWidth="1"/>
    <col min="1032" max="1281" width="8.75" style="352"/>
    <col min="1282" max="1282" width="26.625" style="352" customWidth="1"/>
    <col min="1283" max="1283" width="3.125" style="352" customWidth="1"/>
    <col min="1284" max="1284" width="18.625" style="352" customWidth="1"/>
    <col min="1285" max="1286" width="20.25" style="352" customWidth="1"/>
    <col min="1287" max="1287" width="3.125" style="352" customWidth="1"/>
    <col min="1288" max="1537" width="8.75" style="352"/>
    <col min="1538" max="1538" width="26.625" style="352" customWidth="1"/>
    <col min="1539" max="1539" width="3.125" style="352" customWidth="1"/>
    <col min="1540" max="1540" width="18.625" style="352" customWidth="1"/>
    <col min="1541" max="1542" width="20.25" style="352" customWidth="1"/>
    <col min="1543" max="1543" width="3.125" style="352" customWidth="1"/>
    <col min="1544" max="1793" width="8.75" style="352"/>
    <col min="1794" max="1794" width="26.625" style="352" customWidth="1"/>
    <col min="1795" max="1795" width="3.125" style="352" customWidth="1"/>
    <col min="1796" max="1796" width="18.625" style="352" customWidth="1"/>
    <col min="1797" max="1798" width="20.25" style="352" customWidth="1"/>
    <col min="1799" max="1799" width="3.125" style="352" customWidth="1"/>
    <col min="1800" max="2049" width="8.75" style="352"/>
    <col min="2050" max="2050" width="26.625" style="352" customWidth="1"/>
    <col min="2051" max="2051" width="3.125" style="352" customWidth="1"/>
    <col min="2052" max="2052" width="18.625" style="352" customWidth="1"/>
    <col min="2053" max="2054" width="20.25" style="352" customWidth="1"/>
    <col min="2055" max="2055" width="3.125" style="352" customWidth="1"/>
    <col min="2056" max="2305" width="8.75" style="352"/>
    <col min="2306" max="2306" width="26.625" style="352" customWidth="1"/>
    <col min="2307" max="2307" width="3.125" style="352" customWidth="1"/>
    <col min="2308" max="2308" width="18.625" style="352" customWidth="1"/>
    <col min="2309" max="2310" width="20.25" style="352" customWidth="1"/>
    <col min="2311" max="2311" width="3.125" style="352" customWidth="1"/>
    <col min="2312" max="2561" width="8.75" style="352"/>
    <col min="2562" max="2562" width="26.625" style="352" customWidth="1"/>
    <col min="2563" max="2563" width="3.125" style="352" customWidth="1"/>
    <col min="2564" max="2564" width="18.625" style="352" customWidth="1"/>
    <col min="2565" max="2566" width="20.25" style="352" customWidth="1"/>
    <col min="2567" max="2567" width="3.125" style="352" customWidth="1"/>
    <col min="2568" max="2817" width="8.75" style="352"/>
    <col min="2818" max="2818" width="26.625" style="352" customWidth="1"/>
    <col min="2819" max="2819" width="3.125" style="352" customWidth="1"/>
    <col min="2820" max="2820" width="18.625" style="352" customWidth="1"/>
    <col min="2821" max="2822" width="20.25" style="352" customWidth="1"/>
    <col min="2823" max="2823" width="3.125" style="352" customWidth="1"/>
    <col min="2824" max="3073" width="8.75" style="352"/>
    <col min="3074" max="3074" width="26.625" style="352" customWidth="1"/>
    <col min="3075" max="3075" width="3.125" style="352" customWidth="1"/>
    <col min="3076" max="3076" width="18.625" style="352" customWidth="1"/>
    <col min="3077" max="3078" width="20.25" style="352" customWidth="1"/>
    <col min="3079" max="3079" width="3.125" style="352" customWidth="1"/>
    <col min="3080" max="3329" width="8.75" style="352"/>
    <col min="3330" max="3330" width="26.625" style="352" customWidth="1"/>
    <col min="3331" max="3331" width="3.125" style="352" customWidth="1"/>
    <col min="3332" max="3332" width="18.625" style="352" customWidth="1"/>
    <col min="3333" max="3334" width="20.25" style="352" customWidth="1"/>
    <col min="3335" max="3335" width="3.125" style="352" customWidth="1"/>
    <col min="3336" max="3585" width="8.75" style="352"/>
    <col min="3586" max="3586" width="26.625" style="352" customWidth="1"/>
    <col min="3587" max="3587" width="3.125" style="352" customWidth="1"/>
    <col min="3588" max="3588" width="18.625" style="352" customWidth="1"/>
    <col min="3589" max="3590" width="20.25" style="352" customWidth="1"/>
    <col min="3591" max="3591" width="3.125" style="352" customWidth="1"/>
    <col min="3592" max="3841" width="8.75" style="352"/>
    <col min="3842" max="3842" width="26.625" style="352" customWidth="1"/>
    <col min="3843" max="3843" width="3.125" style="352" customWidth="1"/>
    <col min="3844" max="3844" width="18.625" style="352" customWidth="1"/>
    <col min="3845" max="3846" width="20.25" style="352" customWidth="1"/>
    <col min="3847" max="3847" width="3.125" style="352" customWidth="1"/>
    <col min="3848" max="4097" width="8.75" style="352"/>
    <col min="4098" max="4098" width="26.625" style="352" customWidth="1"/>
    <col min="4099" max="4099" width="3.125" style="352" customWidth="1"/>
    <col min="4100" max="4100" width="18.625" style="352" customWidth="1"/>
    <col min="4101" max="4102" width="20.25" style="352" customWidth="1"/>
    <col min="4103" max="4103" width="3.125" style="352" customWidth="1"/>
    <col min="4104" max="4353" width="8.75" style="352"/>
    <col min="4354" max="4354" width="26.625" style="352" customWidth="1"/>
    <col min="4355" max="4355" width="3.125" style="352" customWidth="1"/>
    <col min="4356" max="4356" width="18.625" style="352" customWidth="1"/>
    <col min="4357" max="4358" width="20.25" style="352" customWidth="1"/>
    <col min="4359" max="4359" width="3.125" style="352" customWidth="1"/>
    <col min="4360" max="4609" width="8.75" style="352"/>
    <col min="4610" max="4610" width="26.625" style="352" customWidth="1"/>
    <col min="4611" max="4611" width="3.125" style="352" customWidth="1"/>
    <col min="4612" max="4612" width="18.625" style="352" customWidth="1"/>
    <col min="4613" max="4614" width="20.25" style="352" customWidth="1"/>
    <col min="4615" max="4615" width="3.125" style="352" customWidth="1"/>
    <col min="4616" max="4865" width="8.75" style="352"/>
    <col min="4866" max="4866" width="26.625" style="352" customWidth="1"/>
    <col min="4867" max="4867" width="3.125" style="352" customWidth="1"/>
    <col min="4868" max="4868" width="18.625" style="352" customWidth="1"/>
    <col min="4869" max="4870" width="20.25" style="352" customWidth="1"/>
    <col min="4871" max="4871" width="3.125" style="352" customWidth="1"/>
    <col min="4872" max="5121" width="8.75" style="352"/>
    <col min="5122" max="5122" width="26.625" style="352" customWidth="1"/>
    <col min="5123" max="5123" width="3.125" style="352" customWidth="1"/>
    <col min="5124" max="5124" width="18.625" style="352" customWidth="1"/>
    <col min="5125" max="5126" width="20.25" style="352" customWidth="1"/>
    <col min="5127" max="5127" width="3.125" style="352" customWidth="1"/>
    <col min="5128" max="5377" width="8.75" style="352"/>
    <col min="5378" max="5378" width="26.625" style="352" customWidth="1"/>
    <col min="5379" max="5379" width="3.125" style="352" customWidth="1"/>
    <col min="5380" max="5380" width="18.625" style="352" customWidth="1"/>
    <col min="5381" max="5382" width="20.25" style="352" customWidth="1"/>
    <col min="5383" max="5383" width="3.125" style="352" customWidth="1"/>
    <col min="5384" max="5633" width="8.75" style="352"/>
    <col min="5634" max="5634" width="26.625" style="352" customWidth="1"/>
    <col min="5635" max="5635" width="3.125" style="352" customWidth="1"/>
    <col min="5636" max="5636" width="18.625" style="352" customWidth="1"/>
    <col min="5637" max="5638" width="20.25" style="352" customWidth="1"/>
    <col min="5639" max="5639" width="3.125" style="352" customWidth="1"/>
    <col min="5640" max="5889" width="8.75" style="352"/>
    <col min="5890" max="5890" width="26.625" style="352" customWidth="1"/>
    <col min="5891" max="5891" width="3.125" style="352" customWidth="1"/>
    <col min="5892" max="5892" width="18.625" style="352" customWidth="1"/>
    <col min="5893" max="5894" width="20.25" style="352" customWidth="1"/>
    <col min="5895" max="5895" width="3.125" style="352" customWidth="1"/>
    <col min="5896" max="6145" width="8.75" style="352"/>
    <col min="6146" max="6146" width="26.625" style="352" customWidth="1"/>
    <col min="6147" max="6147" width="3.125" style="352" customWidth="1"/>
    <col min="6148" max="6148" width="18.625" style="352" customWidth="1"/>
    <col min="6149" max="6150" width="20.25" style="352" customWidth="1"/>
    <col min="6151" max="6151" width="3.125" style="352" customWidth="1"/>
    <col min="6152" max="6401" width="8.75" style="352"/>
    <col min="6402" max="6402" width="26.625" style="352" customWidth="1"/>
    <col min="6403" max="6403" width="3.125" style="352" customWidth="1"/>
    <col min="6404" max="6404" width="18.625" style="352" customWidth="1"/>
    <col min="6405" max="6406" width="20.25" style="352" customWidth="1"/>
    <col min="6407" max="6407" width="3.125" style="352" customWidth="1"/>
    <col min="6408" max="6657" width="8.75" style="352"/>
    <col min="6658" max="6658" width="26.625" style="352" customWidth="1"/>
    <col min="6659" max="6659" width="3.125" style="352" customWidth="1"/>
    <col min="6660" max="6660" width="18.625" style="352" customWidth="1"/>
    <col min="6661" max="6662" width="20.25" style="352" customWidth="1"/>
    <col min="6663" max="6663" width="3.125" style="352" customWidth="1"/>
    <col min="6664" max="6913" width="8.75" style="352"/>
    <col min="6914" max="6914" width="26.625" style="352" customWidth="1"/>
    <col min="6915" max="6915" width="3.125" style="352" customWidth="1"/>
    <col min="6916" max="6916" width="18.625" style="352" customWidth="1"/>
    <col min="6917" max="6918" width="20.25" style="352" customWidth="1"/>
    <col min="6919" max="6919" width="3.125" style="352" customWidth="1"/>
    <col min="6920" max="7169" width="8.75" style="352"/>
    <col min="7170" max="7170" width="26.625" style="352" customWidth="1"/>
    <col min="7171" max="7171" width="3.125" style="352" customWidth="1"/>
    <col min="7172" max="7172" width="18.625" style="352" customWidth="1"/>
    <col min="7173" max="7174" width="20.25" style="352" customWidth="1"/>
    <col min="7175" max="7175" width="3.125" style="352" customWidth="1"/>
    <col min="7176" max="7425" width="8.75" style="352"/>
    <col min="7426" max="7426" width="26.625" style="352" customWidth="1"/>
    <col min="7427" max="7427" width="3.125" style="352" customWidth="1"/>
    <col min="7428" max="7428" width="18.625" style="352" customWidth="1"/>
    <col min="7429" max="7430" width="20.25" style="352" customWidth="1"/>
    <col min="7431" max="7431" width="3.125" style="352" customWidth="1"/>
    <col min="7432" max="7681" width="8.75" style="352"/>
    <col min="7682" max="7682" width="26.625" style="352" customWidth="1"/>
    <col min="7683" max="7683" width="3.125" style="352" customWidth="1"/>
    <col min="7684" max="7684" width="18.625" style="352" customWidth="1"/>
    <col min="7685" max="7686" width="20.25" style="352" customWidth="1"/>
    <col min="7687" max="7687" width="3.125" style="352" customWidth="1"/>
    <col min="7688" max="7937" width="8.75" style="352"/>
    <col min="7938" max="7938" width="26.625" style="352" customWidth="1"/>
    <col min="7939" max="7939" width="3.125" style="352" customWidth="1"/>
    <col min="7940" max="7940" width="18.625" style="352" customWidth="1"/>
    <col min="7941" max="7942" width="20.25" style="352" customWidth="1"/>
    <col min="7943" max="7943" width="3.125" style="352" customWidth="1"/>
    <col min="7944" max="8193" width="8.75" style="352"/>
    <col min="8194" max="8194" width="26.625" style="352" customWidth="1"/>
    <col min="8195" max="8195" width="3.125" style="352" customWidth="1"/>
    <col min="8196" max="8196" width="18.625" style="352" customWidth="1"/>
    <col min="8197" max="8198" width="20.25" style="352" customWidth="1"/>
    <col min="8199" max="8199" width="3.125" style="352" customWidth="1"/>
    <col min="8200" max="8449" width="8.75" style="352"/>
    <col min="8450" max="8450" width="26.625" style="352" customWidth="1"/>
    <col min="8451" max="8451" width="3.125" style="352" customWidth="1"/>
    <col min="8452" max="8452" width="18.625" style="352" customWidth="1"/>
    <col min="8453" max="8454" width="20.25" style="352" customWidth="1"/>
    <col min="8455" max="8455" width="3.125" style="352" customWidth="1"/>
    <col min="8456" max="8705" width="8.75" style="352"/>
    <col min="8706" max="8706" width="26.625" style="352" customWidth="1"/>
    <col min="8707" max="8707" width="3.125" style="352" customWidth="1"/>
    <col min="8708" max="8708" width="18.625" style="352" customWidth="1"/>
    <col min="8709" max="8710" width="20.25" style="352" customWidth="1"/>
    <col min="8711" max="8711" width="3.125" style="352" customWidth="1"/>
    <col min="8712" max="8961" width="8.75" style="352"/>
    <col min="8962" max="8962" width="26.625" style="352" customWidth="1"/>
    <col min="8963" max="8963" width="3.125" style="352" customWidth="1"/>
    <col min="8964" max="8964" width="18.625" style="352" customWidth="1"/>
    <col min="8965" max="8966" width="20.25" style="352" customWidth="1"/>
    <col min="8967" max="8967" width="3.125" style="352" customWidth="1"/>
    <col min="8968" max="9217" width="8.75" style="352"/>
    <col min="9218" max="9218" width="26.625" style="352" customWidth="1"/>
    <col min="9219" max="9219" width="3.125" style="352" customWidth="1"/>
    <col min="9220" max="9220" width="18.625" style="352" customWidth="1"/>
    <col min="9221" max="9222" width="20.25" style="352" customWidth="1"/>
    <col min="9223" max="9223" width="3.125" style="352" customWidth="1"/>
    <col min="9224" max="9473" width="8.75" style="352"/>
    <col min="9474" max="9474" width="26.625" style="352" customWidth="1"/>
    <col min="9475" max="9475" width="3.125" style="352" customWidth="1"/>
    <col min="9476" max="9476" width="18.625" style="352" customWidth="1"/>
    <col min="9477" max="9478" width="20.25" style="352" customWidth="1"/>
    <col min="9479" max="9479" width="3.125" style="352" customWidth="1"/>
    <col min="9480" max="9729" width="8.75" style="352"/>
    <col min="9730" max="9730" width="26.625" style="352" customWidth="1"/>
    <col min="9731" max="9731" width="3.125" style="352" customWidth="1"/>
    <col min="9732" max="9732" width="18.625" style="352" customWidth="1"/>
    <col min="9733" max="9734" width="20.25" style="352" customWidth="1"/>
    <col min="9735" max="9735" width="3.125" style="352" customWidth="1"/>
    <col min="9736" max="9985" width="8.75" style="352"/>
    <col min="9986" max="9986" width="26.625" style="352" customWidth="1"/>
    <col min="9987" max="9987" width="3.125" style="352" customWidth="1"/>
    <col min="9988" max="9988" width="18.625" style="352" customWidth="1"/>
    <col min="9989" max="9990" width="20.25" style="352" customWidth="1"/>
    <col min="9991" max="9991" width="3.125" style="352" customWidth="1"/>
    <col min="9992" max="10241" width="8.75" style="352"/>
    <col min="10242" max="10242" width="26.625" style="352" customWidth="1"/>
    <col min="10243" max="10243" width="3.125" style="352" customWidth="1"/>
    <col min="10244" max="10244" width="18.625" style="352" customWidth="1"/>
    <col min="10245" max="10246" width="20.25" style="352" customWidth="1"/>
    <col min="10247" max="10247" width="3.125" style="352" customWidth="1"/>
    <col min="10248" max="10497" width="8.75" style="352"/>
    <col min="10498" max="10498" width="26.625" style="352" customWidth="1"/>
    <col min="10499" max="10499" width="3.125" style="352" customWidth="1"/>
    <col min="10500" max="10500" width="18.625" style="352" customWidth="1"/>
    <col min="10501" max="10502" width="20.25" style="352" customWidth="1"/>
    <col min="10503" max="10503" width="3.125" style="352" customWidth="1"/>
    <col min="10504" max="10753" width="8.75" style="352"/>
    <col min="10754" max="10754" width="26.625" style="352" customWidth="1"/>
    <col min="10755" max="10755" width="3.125" style="352" customWidth="1"/>
    <col min="10756" max="10756" width="18.625" style="352" customWidth="1"/>
    <col min="10757" max="10758" width="20.25" style="352" customWidth="1"/>
    <col min="10759" max="10759" width="3.125" style="352" customWidth="1"/>
    <col min="10760" max="11009" width="8.75" style="352"/>
    <col min="11010" max="11010" width="26.625" style="352" customWidth="1"/>
    <col min="11011" max="11011" width="3.125" style="352" customWidth="1"/>
    <col min="11012" max="11012" width="18.625" style="352" customWidth="1"/>
    <col min="11013" max="11014" width="20.25" style="352" customWidth="1"/>
    <col min="11015" max="11015" width="3.125" style="352" customWidth="1"/>
    <col min="11016" max="11265" width="8.75" style="352"/>
    <col min="11266" max="11266" width="26.625" style="352" customWidth="1"/>
    <col min="11267" max="11267" width="3.125" style="352" customWidth="1"/>
    <col min="11268" max="11268" width="18.625" style="352" customWidth="1"/>
    <col min="11269" max="11270" width="20.25" style="352" customWidth="1"/>
    <col min="11271" max="11271" width="3.125" style="352" customWidth="1"/>
    <col min="11272" max="11521" width="8.75" style="352"/>
    <col min="11522" max="11522" width="26.625" style="352" customWidth="1"/>
    <col min="11523" max="11523" width="3.125" style="352" customWidth="1"/>
    <col min="11524" max="11524" width="18.625" style="352" customWidth="1"/>
    <col min="11525" max="11526" width="20.25" style="352" customWidth="1"/>
    <col min="11527" max="11527" width="3.125" style="352" customWidth="1"/>
    <col min="11528" max="11777" width="8.75" style="352"/>
    <col min="11778" max="11778" width="26.625" style="352" customWidth="1"/>
    <col min="11779" max="11779" width="3.125" style="352" customWidth="1"/>
    <col min="11780" max="11780" width="18.625" style="352" customWidth="1"/>
    <col min="11781" max="11782" width="20.25" style="352" customWidth="1"/>
    <col min="11783" max="11783" width="3.125" style="352" customWidth="1"/>
    <col min="11784" max="12033" width="8.75" style="352"/>
    <col min="12034" max="12034" width="26.625" style="352" customWidth="1"/>
    <col min="12035" max="12035" width="3.125" style="352" customWidth="1"/>
    <col min="12036" max="12036" width="18.625" style="352" customWidth="1"/>
    <col min="12037" max="12038" width="20.25" style="352" customWidth="1"/>
    <col min="12039" max="12039" width="3.125" style="352" customWidth="1"/>
    <col min="12040" max="12289" width="8.75" style="352"/>
    <col min="12290" max="12290" width="26.625" style="352" customWidth="1"/>
    <col min="12291" max="12291" width="3.125" style="352" customWidth="1"/>
    <col min="12292" max="12292" width="18.625" style="352" customWidth="1"/>
    <col min="12293" max="12294" width="20.25" style="352" customWidth="1"/>
    <col min="12295" max="12295" width="3.125" style="352" customWidth="1"/>
    <col min="12296" max="12545" width="8.75" style="352"/>
    <col min="12546" max="12546" width="26.625" style="352" customWidth="1"/>
    <col min="12547" max="12547" width="3.125" style="352" customWidth="1"/>
    <col min="12548" max="12548" width="18.625" style="352" customWidth="1"/>
    <col min="12549" max="12550" width="20.25" style="352" customWidth="1"/>
    <col min="12551" max="12551" width="3.125" style="352" customWidth="1"/>
    <col min="12552" max="12801" width="8.75" style="352"/>
    <col min="12802" max="12802" width="26.625" style="352" customWidth="1"/>
    <col min="12803" max="12803" width="3.125" style="352" customWidth="1"/>
    <col min="12804" max="12804" width="18.625" style="352" customWidth="1"/>
    <col min="12805" max="12806" width="20.25" style="352" customWidth="1"/>
    <col min="12807" max="12807" width="3.125" style="352" customWidth="1"/>
    <col min="12808" max="13057" width="8.75" style="352"/>
    <col min="13058" max="13058" width="26.625" style="352" customWidth="1"/>
    <col min="13059" max="13059" width="3.125" style="352" customWidth="1"/>
    <col min="13060" max="13060" width="18.625" style="352" customWidth="1"/>
    <col min="13061" max="13062" width="20.25" style="352" customWidth="1"/>
    <col min="13063" max="13063" width="3.125" style="352" customWidth="1"/>
    <col min="13064" max="13313" width="8.75" style="352"/>
    <col min="13314" max="13314" width="26.625" style="352" customWidth="1"/>
    <col min="13315" max="13315" width="3.125" style="352" customWidth="1"/>
    <col min="13316" max="13316" width="18.625" style="352" customWidth="1"/>
    <col min="13317" max="13318" width="20.25" style="352" customWidth="1"/>
    <col min="13319" max="13319" width="3.125" style="352" customWidth="1"/>
    <col min="13320" max="13569" width="8.75" style="352"/>
    <col min="13570" max="13570" width="26.625" style="352" customWidth="1"/>
    <col min="13571" max="13571" width="3.125" style="352" customWidth="1"/>
    <col min="13572" max="13572" width="18.625" style="352" customWidth="1"/>
    <col min="13573" max="13574" width="20.25" style="352" customWidth="1"/>
    <col min="13575" max="13575" width="3.125" style="352" customWidth="1"/>
    <col min="13576" max="13825" width="8.75" style="352"/>
    <col min="13826" max="13826" width="26.625" style="352" customWidth="1"/>
    <col min="13827" max="13827" width="3.125" style="352" customWidth="1"/>
    <col min="13828" max="13828" width="18.625" style="352" customWidth="1"/>
    <col min="13829" max="13830" width="20.25" style="352" customWidth="1"/>
    <col min="13831" max="13831" width="3.125" style="352" customWidth="1"/>
    <col min="13832" max="14081" width="8.75" style="352"/>
    <col min="14082" max="14082" width="26.625" style="352" customWidth="1"/>
    <col min="14083" max="14083" width="3.125" style="352" customWidth="1"/>
    <col min="14084" max="14084" width="18.625" style="352" customWidth="1"/>
    <col min="14085" max="14086" width="20.25" style="352" customWidth="1"/>
    <col min="14087" max="14087" width="3.125" style="352" customWidth="1"/>
    <col min="14088" max="14337" width="8.75" style="352"/>
    <col min="14338" max="14338" width="26.625" style="352" customWidth="1"/>
    <col min="14339" max="14339" width="3.125" style="352" customWidth="1"/>
    <col min="14340" max="14340" width="18.625" style="352" customWidth="1"/>
    <col min="14341" max="14342" width="20.25" style="352" customWidth="1"/>
    <col min="14343" max="14343" width="3.125" style="352" customWidth="1"/>
    <col min="14344" max="14593" width="8.75" style="352"/>
    <col min="14594" max="14594" width="26.625" style="352" customWidth="1"/>
    <col min="14595" max="14595" width="3.125" style="352" customWidth="1"/>
    <col min="14596" max="14596" width="18.625" style="352" customWidth="1"/>
    <col min="14597" max="14598" width="20.25" style="352" customWidth="1"/>
    <col min="14599" max="14599" width="3.125" style="352" customWidth="1"/>
    <col min="14600" max="14849" width="8.75" style="352"/>
    <col min="14850" max="14850" width="26.625" style="352" customWidth="1"/>
    <col min="14851" max="14851" width="3.125" style="352" customWidth="1"/>
    <col min="14852" max="14852" width="18.625" style="352" customWidth="1"/>
    <col min="14853" max="14854" width="20.25" style="352" customWidth="1"/>
    <col min="14855" max="14855" width="3.125" style="352" customWidth="1"/>
    <col min="14856" max="15105" width="8.75" style="352"/>
    <col min="15106" max="15106" width="26.625" style="352" customWidth="1"/>
    <col min="15107" max="15107" width="3.125" style="352" customWidth="1"/>
    <col min="15108" max="15108" width="18.625" style="352" customWidth="1"/>
    <col min="15109" max="15110" width="20.25" style="352" customWidth="1"/>
    <col min="15111" max="15111" width="3.125" style="352" customWidth="1"/>
    <col min="15112" max="15361" width="8.75" style="352"/>
    <col min="15362" max="15362" width="26.625" style="352" customWidth="1"/>
    <col min="15363" max="15363" width="3.125" style="352" customWidth="1"/>
    <col min="15364" max="15364" width="18.625" style="352" customWidth="1"/>
    <col min="15365" max="15366" width="20.25" style="352" customWidth="1"/>
    <col min="15367" max="15367" width="3.125" style="352" customWidth="1"/>
    <col min="15368" max="15617" width="8.75" style="352"/>
    <col min="15618" max="15618" width="26.625" style="352" customWidth="1"/>
    <col min="15619" max="15619" width="3.125" style="352" customWidth="1"/>
    <col min="15620" max="15620" width="18.625" style="352" customWidth="1"/>
    <col min="15621" max="15622" width="20.25" style="352" customWidth="1"/>
    <col min="15623" max="15623" width="3.125" style="352" customWidth="1"/>
    <col min="15624" max="15873" width="8.75" style="352"/>
    <col min="15874" max="15874" width="26.625" style="352" customWidth="1"/>
    <col min="15875" max="15875" width="3.125" style="352" customWidth="1"/>
    <col min="15876" max="15876" width="18.625" style="352" customWidth="1"/>
    <col min="15877" max="15878" width="20.25" style="352" customWidth="1"/>
    <col min="15879" max="15879" width="3.125" style="352" customWidth="1"/>
    <col min="15880" max="16129" width="8.75" style="352"/>
    <col min="16130" max="16130" width="26.625" style="352" customWidth="1"/>
    <col min="16131" max="16131" width="3.125" style="352" customWidth="1"/>
    <col min="16132" max="16132" width="18.625" style="352" customWidth="1"/>
    <col min="16133" max="16134" width="20.25" style="352" customWidth="1"/>
    <col min="16135" max="16135" width="3.125" style="352" customWidth="1"/>
    <col min="16136" max="16384" width="8.75" style="352"/>
  </cols>
  <sheetData>
    <row r="1" spans="1:9" ht="19.5" customHeight="1">
      <c r="A1" s="310"/>
      <c r="B1" s="310" t="s">
        <v>631</v>
      </c>
      <c r="C1" s="310"/>
      <c r="D1" s="310"/>
      <c r="E1" s="310"/>
      <c r="F1" s="310"/>
      <c r="G1" s="310"/>
      <c r="H1" s="310"/>
      <c r="I1" s="310"/>
    </row>
    <row r="2" spans="1:9" ht="21.75" customHeight="1">
      <c r="A2" s="310"/>
      <c r="B2" s="310"/>
      <c r="C2" s="310"/>
      <c r="D2" s="310"/>
      <c r="E2" s="310"/>
      <c r="F2" s="2036" t="s">
        <v>1537</v>
      </c>
      <c r="G2" s="2036"/>
      <c r="H2" s="310"/>
      <c r="I2" s="310"/>
    </row>
    <row r="3" spans="1:9" ht="36" customHeight="1">
      <c r="A3" s="310"/>
      <c r="B3" s="2037" t="s">
        <v>632</v>
      </c>
      <c r="C3" s="2037"/>
      <c r="D3" s="2037"/>
      <c r="E3" s="2037"/>
      <c r="F3" s="2037"/>
      <c r="G3" s="2037"/>
      <c r="H3" s="310"/>
      <c r="I3" s="310"/>
    </row>
    <row r="4" spans="1:9" ht="18.75" customHeight="1">
      <c r="A4" s="310"/>
      <c r="B4" s="354"/>
      <c r="C4" s="354"/>
      <c r="D4" s="354"/>
      <c r="E4" s="354"/>
      <c r="F4" s="354"/>
      <c r="G4" s="354"/>
      <c r="H4" s="310"/>
      <c r="I4" s="310"/>
    </row>
    <row r="5" spans="1:9" ht="38.25" customHeight="1">
      <c r="A5" s="310"/>
      <c r="B5" s="355" t="s">
        <v>633</v>
      </c>
      <c r="C5" s="2046" t="str">
        <f>IF(COUNTIF(基本情報入力シート!L50:Z55,"児童発達支援センター")&gt;0,基本情報入力シート!L45,"")</f>
        <v/>
      </c>
      <c r="D5" s="2047"/>
      <c r="E5" s="2047"/>
      <c r="F5" s="2047"/>
      <c r="G5" s="2048"/>
      <c r="H5" s="310"/>
      <c r="I5" s="310"/>
    </row>
    <row r="6" spans="1:9" ht="38.25" customHeight="1">
      <c r="A6" s="310"/>
      <c r="B6" s="356" t="s">
        <v>634</v>
      </c>
      <c r="C6" s="2038" t="s">
        <v>1284</v>
      </c>
      <c r="D6" s="2039"/>
      <c r="E6" s="2039"/>
      <c r="F6" s="2039"/>
      <c r="G6" s="2040"/>
      <c r="H6" s="310"/>
      <c r="I6" s="310"/>
    </row>
    <row r="7" spans="1:9" s="313" customFormat="1" ht="38.25" customHeight="1">
      <c r="A7" s="310"/>
      <c r="B7" s="319" t="s">
        <v>635</v>
      </c>
      <c r="C7" s="2041" t="s">
        <v>1314</v>
      </c>
      <c r="D7" s="2042"/>
      <c r="E7" s="2042"/>
      <c r="F7" s="2042"/>
      <c r="G7" s="2043"/>
      <c r="H7" s="310"/>
      <c r="I7" s="310"/>
    </row>
    <row r="8" spans="1:9" ht="15.75" customHeight="1">
      <c r="A8" s="310"/>
      <c r="B8" s="405"/>
      <c r="C8" s="406"/>
      <c r="D8" s="406"/>
      <c r="E8" s="406"/>
      <c r="F8" s="406"/>
      <c r="G8" s="406"/>
      <c r="H8" s="310"/>
      <c r="I8" s="310"/>
    </row>
    <row r="9" spans="1:9" ht="18.75" customHeight="1">
      <c r="A9" s="310"/>
      <c r="B9" s="2044" t="s">
        <v>636</v>
      </c>
      <c r="C9" s="407"/>
      <c r="D9" s="310"/>
      <c r="E9" s="310"/>
      <c r="F9" s="310"/>
      <c r="G9" s="408"/>
      <c r="H9" s="310"/>
      <c r="I9" s="310"/>
    </row>
    <row r="10" spans="1:9" ht="33" customHeight="1">
      <c r="A10" s="310"/>
      <c r="B10" s="2044"/>
      <c r="C10" s="407"/>
      <c r="D10" s="404"/>
      <c r="E10" s="409" t="s">
        <v>637</v>
      </c>
      <c r="F10" s="409" t="s">
        <v>638</v>
      </c>
      <c r="G10" s="408"/>
      <c r="H10" s="310"/>
      <c r="I10" s="310"/>
    </row>
    <row r="11" spans="1:9" ht="33" customHeight="1">
      <c r="A11" s="310"/>
      <c r="B11" s="2044"/>
      <c r="C11" s="407"/>
      <c r="D11" s="410" t="s">
        <v>639</v>
      </c>
      <c r="E11" s="754"/>
      <c r="F11" s="754"/>
      <c r="G11" s="408"/>
      <c r="H11" s="310"/>
      <c r="I11" s="310"/>
    </row>
    <row r="12" spans="1:9" ht="33" customHeight="1">
      <c r="A12" s="310"/>
      <c r="B12" s="2044"/>
      <c r="C12" s="407"/>
      <c r="D12" s="410" t="s">
        <v>640</v>
      </c>
      <c r="E12" s="754"/>
      <c r="F12" s="754"/>
      <c r="G12" s="408"/>
      <c r="H12" s="310"/>
      <c r="I12" s="310"/>
    </row>
    <row r="13" spans="1:9" ht="25.5" customHeight="1">
      <c r="A13" s="310"/>
      <c r="B13" s="2045"/>
      <c r="C13" s="411"/>
      <c r="D13" s="412"/>
      <c r="E13" s="412"/>
      <c r="F13" s="412"/>
      <c r="G13" s="413"/>
      <c r="H13" s="310"/>
      <c r="I13" s="310"/>
    </row>
    <row r="14" spans="1:9">
      <c r="A14" s="310"/>
      <c r="B14" s="310"/>
      <c r="C14" s="310"/>
      <c r="D14" s="310"/>
      <c r="E14" s="310"/>
      <c r="F14" s="310"/>
      <c r="G14" s="310"/>
      <c r="H14" s="310"/>
      <c r="I14" s="310"/>
    </row>
    <row r="15" spans="1:9" s="313" customFormat="1" ht="17.25" customHeight="1">
      <c r="A15" s="310"/>
      <c r="B15" s="1977" t="s">
        <v>1339</v>
      </c>
      <c r="C15" s="1977"/>
      <c r="D15" s="1977"/>
      <c r="E15" s="1977"/>
      <c r="F15" s="1977"/>
      <c r="G15" s="1977"/>
      <c r="H15" s="1977"/>
      <c r="I15" s="1977"/>
    </row>
    <row r="16" spans="1:9" s="313" customFormat="1" ht="17.25" customHeight="1">
      <c r="A16" s="310"/>
      <c r="B16" s="314" t="s">
        <v>641</v>
      </c>
      <c r="C16" s="314"/>
      <c r="D16" s="314"/>
      <c r="E16" s="314"/>
      <c r="F16" s="314"/>
      <c r="G16" s="314"/>
      <c r="H16" s="314"/>
      <c r="I16" s="314"/>
    </row>
    <row r="17" spans="1:9" ht="17.25" customHeight="1">
      <c r="A17" s="310"/>
      <c r="B17" s="314"/>
      <c r="C17" s="310"/>
      <c r="D17" s="310"/>
      <c r="E17" s="310"/>
      <c r="F17" s="310"/>
      <c r="G17" s="310"/>
      <c r="H17" s="310"/>
      <c r="I17" s="310"/>
    </row>
    <row r="18" spans="1:9">
      <c r="A18" s="310"/>
      <c r="B18" s="310"/>
      <c r="C18" s="310"/>
      <c r="D18" s="310"/>
      <c r="E18" s="310"/>
      <c r="F18" s="310"/>
      <c r="G18" s="310"/>
      <c r="H18" s="310"/>
      <c r="I18" s="310"/>
    </row>
    <row r="19" spans="1:9">
      <c r="C19" s="352" t="s">
        <v>602</v>
      </c>
    </row>
    <row r="58" spans="2:2">
      <c r="B58" s="359"/>
    </row>
  </sheetData>
  <mergeCells count="7">
    <mergeCell ref="B15:I15"/>
    <mergeCell ref="F2:G2"/>
    <mergeCell ref="B3:G3"/>
    <mergeCell ref="C6:G6"/>
    <mergeCell ref="C7:G7"/>
    <mergeCell ref="B9:B13"/>
    <mergeCell ref="C5:G5"/>
  </mergeCells>
  <phoneticPr fontId="4"/>
  <conditionalFormatting sqref="C6:G6">
    <cfRule type="expression" dxfId="162" priority="3">
      <formula>OR($C$6="",$C$6="選択下さい。")</formula>
    </cfRule>
  </conditionalFormatting>
  <conditionalFormatting sqref="C7:G7">
    <cfRule type="expression" dxfId="161" priority="2">
      <formula>OR($C$7="",$C$7="選択してください。")</formula>
    </cfRule>
  </conditionalFormatting>
  <conditionalFormatting sqref="E11:F12">
    <cfRule type="expression" dxfId="160" priority="1">
      <formula>E11=""</formula>
    </cfRule>
  </conditionalFormatting>
  <dataValidations count="3">
    <dataValidation type="list" allowBlank="1" showInputMessage="1" showErrorMessage="1" sqref="C6:G6" xr:uid="{00000000-0002-0000-1400-000000000000}">
      <formula1>"選択下さい。,１　新規,２　変更,３　終了"</formula1>
    </dataValidation>
    <dataValidation type="list" allowBlank="1" showInputMessage="1" showErrorMessage="1" sqref="C7:G7" xr:uid="{00000000-0002-0000-1400-000001000000}">
      <formula1>"選択してください。,１　栄養士配置加算(Ⅰ）,２　栄養士配置加算(Ⅱ）"</formula1>
    </dataValidation>
    <dataValidation type="whole" operator="greaterThanOrEqual" allowBlank="1" showInputMessage="1" showErrorMessage="1" sqref="E11:F12" xr:uid="{00000000-0002-0000-1400-000002000000}">
      <formula1>0</formula1>
    </dataValidation>
  </dataValidations>
  <printOptions horizontalCentered="1"/>
  <pageMargins left="0.31496062992125984" right="0.31496062992125984" top="0.35433070866141736" bottom="0.35433070866141736" header="0.11811023622047245" footer="0.11811023622047245"/>
  <pageSetup paperSize="9" scale="93" orientation="portrait"/>
  <headerFooter>
    <oddHeader>&amp;R&amp;"BIZ UDPゴシック,標準"&amp;A</oddHeader>
    <oddFooter>&amp;RR8.4月版</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J25"/>
  <sheetViews>
    <sheetView workbookViewId="0"/>
  </sheetViews>
  <sheetFormatPr defaultRowHeight="18.75"/>
  <cols>
    <col min="1" max="1" width="3.25" customWidth="1"/>
    <col min="2" max="2" width="21.25" customWidth="1"/>
    <col min="3" max="4" width="4.625" customWidth="1"/>
    <col min="5" max="5" width="21.25" customWidth="1"/>
    <col min="6" max="6" width="4.625" customWidth="1"/>
    <col min="7" max="7" width="25" customWidth="1"/>
    <col min="8" max="8" width="4.625" customWidth="1"/>
    <col min="9" max="9" width="2.625" customWidth="1"/>
  </cols>
  <sheetData>
    <row r="1" spans="1:10" s="210" customFormat="1" ht="13.5" customHeight="1">
      <c r="A1" s="310"/>
      <c r="B1" s="296"/>
      <c r="C1" s="296"/>
      <c r="D1" s="296"/>
      <c r="E1" s="296"/>
      <c r="F1" s="296"/>
      <c r="G1" s="296"/>
      <c r="H1" s="296"/>
      <c r="I1" s="211"/>
    </row>
    <row r="2" spans="1:10" s="210" customFormat="1" ht="20.25" customHeight="1">
      <c r="A2" s="295"/>
      <c r="B2" s="296" t="s">
        <v>642</v>
      </c>
      <c r="C2" s="296"/>
      <c r="D2" s="296"/>
      <c r="E2" s="296"/>
      <c r="F2" s="296"/>
      <c r="G2" s="1839" t="s">
        <v>1537</v>
      </c>
      <c r="H2" s="1839"/>
      <c r="I2" s="2050"/>
      <c r="J2" s="2050"/>
    </row>
    <row r="3" spans="1:10" s="210" customFormat="1" ht="27.75" customHeight="1">
      <c r="A3" s="1934" t="s">
        <v>643</v>
      </c>
      <c r="B3" s="1934"/>
      <c r="C3" s="1934"/>
      <c r="D3" s="1934"/>
      <c r="E3" s="1934"/>
      <c r="F3" s="1934"/>
      <c r="G3" s="1934"/>
      <c r="H3" s="1934"/>
      <c r="I3" s="209"/>
      <c r="J3" s="209"/>
    </row>
    <row r="4" spans="1:10" s="210" customFormat="1" ht="14.25" customHeight="1">
      <c r="A4" s="298"/>
      <c r="B4" s="298"/>
      <c r="C4" s="298"/>
      <c r="D4" s="298"/>
      <c r="E4" s="298"/>
      <c r="F4" s="298"/>
      <c r="G4" s="298"/>
      <c r="H4" s="298"/>
      <c r="I4" s="293"/>
      <c r="J4" s="293"/>
    </row>
    <row r="5" spans="1:10" s="210" customFormat="1" ht="36" customHeight="1">
      <c r="A5" s="298"/>
      <c r="B5" s="317" t="s">
        <v>580</v>
      </c>
      <c r="C5" s="1842" t="str">
        <f>IF(COUNTIF(基本情報入力シート!L50:Z55,"児童発達支援センター")&gt;0,基本情報入力シート!L45,"")</f>
        <v/>
      </c>
      <c r="D5" s="1843"/>
      <c r="E5" s="1843"/>
      <c r="F5" s="1843"/>
      <c r="G5" s="1843"/>
      <c r="H5" s="1844"/>
    </row>
    <row r="6" spans="1:10" s="210" customFormat="1" ht="46.5" customHeight="1">
      <c r="A6" s="296"/>
      <c r="B6" s="318" t="s">
        <v>582</v>
      </c>
      <c r="C6" s="1919" t="s">
        <v>1284</v>
      </c>
      <c r="D6" s="1920"/>
      <c r="E6" s="1920"/>
      <c r="F6" s="1920"/>
      <c r="G6" s="1920"/>
      <c r="H6" s="1921"/>
    </row>
    <row r="7" spans="1:10" s="313" customFormat="1" ht="38.25" customHeight="1">
      <c r="A7" s="310"/>
      <c r="B7" s="319" t="s">
        <v>644</v>
      </c>
      <c r="C7" s="2049" t="s">
        <v>1314</v>
      </c>
      <c r="D7" s="2049"/>
      <c r="E7" s="2049"/>
      <c r="F7" s="2049"/>
      <c r="G7" s="2049"/>
      <c r="H7" s="2049"/>
    </row>
    <row r="8" spans="1:10" s="210" customFormat="1" ht="54" customHeight="1">
      <c r="A8" s="296"/>
      <c r="B8" s="320" t="s">
        <v>645</v>
      </c>
      <c r="C8" s="1997" t="s">
        <v>1314</v>
      </c>
      <c r="D8" s="1845"/>
      <c r="E8" s="1845"/>
      <c r="F8" s="1845"/>
      <c r="G8" s="1845"/>
      <c r="H8" s="1846"/>
    </row>
    <row r="9" spans="1:10" s="210" customFormat="1" ht="24.75" customHeight="1">
      <c r="A9" s="296"/>
      <c r="B9" s="1948" t="s">
        <v>646</v>
      </c>
      <c r="C9" s="1949"/>
      <c r="D9" s="1949"/>
      <c r="E9" s="1949"/>
      <c r="F9" s="1949"/>
      <c r="G9" s="1949"/>
      <c r="H9" s="2051"/>
    </row>
    <row r="10" spans="1:10" s="210" customFormat="1" ht="24.75" customHeight="1">
      <c r="A10" s="296"/>
      <c r="B10" s="332" t="s">
        <v>1340</v>
      </c>
      <c r="C10" s="723"/>
      <c r="D10" s="2055" t="s">
        <v>1314</v>
      </c>
      <c r="E10" s="2055"/>
      <c r="F10" s="2055"/>
      <c r="G10" s="2055"/>
      <c r="H10" s="724"/>
    </row>
    <row r="11" spans="1:10" s="210" customFormat="1" ht="10.15" customHeight="1">
      <c r="A11" s="296"/>
      <c r="B11" s="2052" t="s">
        <v>647</v>
      </c>
      <c r="C11" s="299"/>
      <c r="D11" s="300"/>
      <c r="E11" s="300"/>
      <c r="F11" s="300"/>
      <c r="G11" s="300"/>
      <c r="H11" s="301"/>
    </row>
    <row r="12" spans="1:10" s="210" customFormat="1" ht="24.75" customHeight="1">
      <c r="A12" s="296"/>
      <c r="B12" s="2053"/>
      <c r="C12" s="302"/>
      <c r="D12" s="2054"/>
      <c r="E12" s="2054"/>
      <c r="F12" s="1961" t="s">
        <v>648</v>
      </c>
      <c r="G12" s="1961"/>
      <c r="H12" s="303"/>
    </row>
    <row r="13" spans="1:10" s="210" customFormat="1" ht="39" customHeight="1">
      <c r="A13" s="296"/>
      <c r="B13" s="2053"/>
      <c r="C13" s="302"/>
      <c r="D13" s="1959" t="s">
        <v>649</v>
      </c>
      <c r="E13" s="1959"/>
      <c r="F13" s="1986"/>
      <c r="G13" s="1986"/>
      <c r="H13" s="303"/>
    </row>
    <row r="14" spans="1:10" s="210" customFormat="1" ht="11.25" customHeight="1">
      <c r="A14" s="296"/>
      <c r="B14" s="2009"/>
      <c r="C14" s="305"/>
      <c r="D14" s="306"/>
      <c r="E14" s="306"/>
      <c r="F14" s="306"/>
      <c r="G14" s="306"/>
      <c r="H14" s="307"/>
    </row>
    <row r="15" spans="1:10" s="210" customFormat="1" ht="10.15" customHeight="1">
      <c r="A15" s="296"/>
      <c r="B15" s="2052" t="s">
        <v>650</v>
      </c>
      <c r="C15" s="299"/>
      <c r="D15" s="300"/>
      <c r="E15" s="300"/>
      <c r="F15" s="300"/>
      <c r="G15" s="300"/>
      <c r="H15" s="301"/>
    </row>
    <row r="16" spans="1:10" s="210" customFormat="1" ht="25.5" customHeight="1">
      <c r="A16" s="296"/>
      <c r="B16" s="2053"/>
      <c r="C16" s="302"/>
      <c r="D16" s="2054"/>
      <c r="E16" s="2054"/>
      <c r="F16" s="1961" t="s">
        <v>648</v>
      </c>
      <c r="G16" s="1961"/>
      <c r="H16" s="303"/>
    </row>
    <row r="17" spans="1:8" s="210" customFormat="1" ht="39" customHeight="1">
      <c r="A17" s="296"/>
      <c r="B17" s="2053"/>
      <c r="C17" s="302"/>
      <c r="D17" s="1959" t="s">
        <v>639</v>
      </c>
      <c r="E17" s="1959"/>
      <c r="F17" s="1986"/>
      <c r="G17" s="1986"/>
      <c r="H17" s="303"/>
    </row>
    <row r="18" spans="1:8" s="210" customFormat="1" ht="11.25" customHeight="1">
      <c r="A18" s="296"/>
      <c r="B18" s="2009"/>
      <c r="C18" s="305"/>
      <c r="D18" s="306"/>
      <c r="E18" s="306"/>
      <c r="F18" s="306"/>
      <c r="G18" s="306"/>
      <c r="H18" s="307"/>
    </row>
    <row r="19" spans="1:8" s="210" customFormat="1" ht="15.75" customHeight="1">
      <c r="A19" s="296"/>
      <c r="B19" s="296"/>
      <c r="C19" s="296"/>
      <c r="D19" s="296"/>
      <c r="E19" s="296"/>
      <c r="F19" s="296"/>
      <c r="G19" s="296"/>
      <c r="H19" s="296"/>
    </row>
    <row r="20" spans="1:8" s="210" customFormat="1" ht="20.25" customHeight="1">
      <c r="A20" s="296"/>
      <c r="B20" s="1955" t="s">
        <v>1341</v>
      </c>
      <c r="C20" s="1955"/>
      <c r="D20" s="1955"/>
      <c r="E20" s="1955"/>
      <c r="F20" s="1955"/>
      <c r="G20" s="1955"/>
      <c r="H20" s="1955"/>
    </row>
    <row r="21" spans="1:8" s="210" customFormat="1" ht="21" customHeight="1">
      <c r="A21" s="296"/>
      <c r="B21" s="1953" t="s">
        <v>1342</v>
      </c>
      <c r="C21" s="1953"/>
      <c r="D21" s="1953"/>
      <c r="E21" s="1953"/>
      <c r="F21" s="1953"/>
      <c r="G21" s="1953"/>
      <c r="H21" s="1953"/>
    </row>
    <row r="22" spans="1:8" s="210" customFormat="1" ht="20.25" customHeight="1">
      <c r="A22" s="321" t="s">
        <v>651</v>
      </c>
      <c r="B22" s="1955" t="s">
        <v>1343</v>
      </c>
      <c r="C22" s="1955"/>
      <c r="D22" s="1955"/>
      <c r="E22" s="1955"/>
      <c r="F22" s="1955"/>
      <c r="G22" s="1955"/>
      <c r="H22" s="1955"/>
    </row>
    <row r="23" spans="1:8" s="210" customFormat="1" ht="30" customHeight="1">
      <c r="A23" s="310" t="s">
        <v>652</v>
      </c>
      <c r="B23" s="1978" t="s">
        <v>653</v>
      </c>
      <c r="C23" s="1977"/>
      <c r="D23" s="1977"/>
      <c r="E23" s="1977"/>
      <c r="F23" s="1977"/>
      <c r="G23" s="1977"/>
      <c r="H23" s="1977"/>
    </row>
    <row r="24" spans="1:8" s="210" customFormat="1" ht="33" customHeight="1">
      <c r="A24" s="310"/>
      <c r="B24" s="1978" t="s">
        <v>654</v>
      </c>
      <c r="C24" s="1978"/>
      <c r="D24" s="1978"/>
      <c r="E24" s="1978"/>
      <c r="F24" s="1978"/>
      <c r="G24" s="1978"/>
      <c r="H24" s="1978"/>
    </row>
    <row r="25" spans="1:8" s="210" customFormat="1" ht="13.5">
      <c r="B25" s="322"/>
      <c r="C25" s="322"/>
      <c r="D25" s="322"/>
      <c r="E25" s="322"/>
    </row>
  </sheetData>
  <mergeCells count="24">
    <mergeCell ref="B21:H21"/>
    <mergeCell ref="B22:H22"/>
    <mergeCell ref="B23:H23"/>
    <mergeCell ref="B24:H24"/>
    <mergeCell ref="B15:B18"/>
    <mergeCell ref="D16:E16"/>
    <mergeCell ref="F16:G16"/>
    <mergeCell ref="D17:E17"/>
    <mergeCell ref="F17:G17"/>
    <mergeCell ref="B20:H20"/>
    <mergeCell ref="C8:H8"/>
    <mergeCell ref="B9:H9"/>
    <mergeCell ref="B11:B14"/>
    <mergeCell ref="D12:E12"/>
    <mergeCell ref="F12:G12"/>
    <mergeCell ref="D13:E13"/>
    <mergeCell ref="F13:G13"/>
    <mergeCell ref="D10:G10"/>
    <mergeCell ref="C7:H7"/>
    <mergeCell ref="G2:H2"/>
    <mergeCell ref="I2:J2"/>
    <mergeCell ref="A3:H3"/>
    <mergeCell ref="C5:H5"/>
    <mergeCell ref="C6:H6"/>
  </mergeCells>
  <phoneticPr fontId="4"/>
  <conditionalFormatting sqref="C6:H6">
    <cfRule type="expression" dxfId="159" priority="6">
      <formula>OR($C$6="",$C$6="選択下さい。")</formula>
    </cfRule>
  </conditionalFormatting>
  <conditionalFormatting sqref="C7:H7">
    <cfRule type="expression" dxfId="158" priority="5">
      <formula>OR(C7="",C7="選択してください。")</formula>
    </cfRule>
  </conditionalFormatting>
  <conditionalFormatting sqref="C8:H8">
    <cfRule type="expression" dxfId="157" priority="4">
      <formula>OR($C$8="",$C$8="選択してください。")</formula>
    </cfRule>
  </conditionalFormatting>
  <conditionalFormatting sqref="D10:G10">
    <cfRule type="expression" dxfId="156" priority="3">
      <formula>OR($D$10="",$D$10="選択してください。")</formula>
    </cfRule>
  </conditionalFormatting>
  <conditionalFormatting sqref="F13:G13">
    <cfRule type="expression" dxfId="155" priority="2">
      <formula>$F$13=""</formula>
    </cfRule>
  </conditionalFormatting>
  <conditionalFormatting sqref="F17:G17">
    <cfRule type="expression" dxfId="154" priority="1">
      <formula>$F$17=""</formula>
    </cfRule>
  </conditionalFormatting>
  <dataValidations count="4">
    <dataValidation type="list" allowBlank="1" showInputMessage="1" showErrorMessage="1" sqref="C6:H6" xr:uid="{00000000-0002-0000-1500-000000000000}">
      <formula1>"選択下さい。,１　新規,２　変更,３　終了"</formula1>
    </dataValidation>
    <dataValidation type="list" allowBlank="1" showInputMessage="1" showErrorMessage="1" sqref="C7:H7" xr:uid="{00000000-0002-0000-1500-000001000000}">
      <formula1>"選択してください。,１　食事提供加算(Ⅰ）,２　食事提供加算(Ⅱ）"</formula1>
    </dataValidation>
    <dataValidation type="list" allowBlank="1" showInputMessage="1" showErrorMessage="1" sqref="C8:H8" xr:uid="{00000000-0002-0000-1500-000002000000}">
      <formula1>"選択してください。,①　行っている,②　行っていない"</formula1>
    </dataValidation>
    <dataValidation type="list" allowBlank="1" showInputMessage="1" showErrorMessage="1" sqref="D10:G10" xr:uid="{00000000-0002-0000-1500-000003000000}">
      <formula1>"選択してください。,あり,なし"</formula1>
    </dataValidation>
  </dataValidations>
  <printOptions horizontalCentered="1"/>
  <pageMargins left="0.31496062992125984" right="0.31496062992125984" top="0.35433070866141736" bottom="0.35433070866141736" header="0.11811023622047245" footer="0.11811023622047245"/>
  <pageSetup paperSize="9" scale="96" orientation="portrait"/>
  <headerFooter>
    <oddHeader>&amp;R&amp;"BIZ UDPゴシック,標準"&amp;A</oddHeader>
    <oddFooter>&amp;RR8.4月版</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H18"/>
  <sheetViews>
    <sheetView workbookViewId="0"/>
  </sheetViews>
  <sheetFormatPr defaultRowHeight="18.75"/>
  <cols>
    <col min="1" max="1" width="2.5" customWidth="1"/>
    <col min="2" max="2" width="21" customWidth="1"/>
    <col min="3" max="3" width="4.75" customWidth="1"/>
    <col min="4" max="4" width="18.5" customWidth="1"/>
    <col min="5" max="5" width="4.75" customWidth="1"/>
    <col min="6" max="6" width="18.5" customWidth="1"/>
    <col min="7" max="7" width="4.75" customWidth="1"/>
    <col min="8" max="8" width="18.5" customWidth="1"/>
    <col min="9" max="9" width="2.5" customWidth="1"/>
  </cols>
  <sheetData>
    <row r="1" spans="1:8" s="210" customFormat="1" ht="18.75" customHeight="1">
      <c r="A1" s="323"/>
      <c r="B1" s="296" t="s">
        <v>655</v>
      </c>
      <c r="C1" s="296"/>
      <c r="D1" s="296"/>
      <c r="E1" s="296"/>
      <c r="F1" s="296"/>
      <c r="G1" s="296"/>
      <c r="H1" s="296"/>
    </row>
    <row r="2" spans="1:8" s="210" customFormat="1" ht="21" customHeight="1">
      <c r="A2" s="295"/>
      <c r="B2" s="296"/>
      <c r="C2" s="296"/>
      <c r="D2" s="296"/>
      <c r="E2" s="296"/>
      <c r="F2" s="296"/>
      <c r="G2" s="1839" t="s">
        <v>1537</v>
      </c>
      <c r="H2" s="1839"/>
    </row>
    <row r="3" spans="1:8" s="210" customFormat="1" ht="12.75" customHeight="1">
      <c r="A3" s="295"/>
      <c r="B3" s="296"/>
      <c r="C3" s="296"/>
      <c r="D3" s="296"/>
      <c r="E3" s="296"/>
      <c r="F3" s="296"/>
      <c r="G3" s="297"/>
      <c r="H3" s="297"/>
    </row>
    <row r="4" spans="1:8" s="210" customFormat="1" ht="40.5" customHeight="1">
      <c r="A4" s="2056" t="s">
        <v>656</v>
      </c>
      <c r="B4" s="1934"/>
      <c r="C4" s="1934"/>
      <c r="D4" s="1934"/>
      <c r="E4" s="1934"/>
      <c r="F4" s="1934"/>
      <c r="G4" s="1934"/>
      <c r="H4" s="1934"/>
    </row>
    <row r="5" spans="1:8" s="210" customFormat="1" ht="14.25" customHeight="1">
      <c r="A5" s="298"/>
      <c r="B5" s="298"/>
      <c r="C5" s="298"/>
      <c r="D5" s="298"/>
      <c r="E5" s="298"/>
      <c r="F5" s="298"/>
      <c r="G5" s="298"/>
      <c r="H5" s="298"/>
    </row>
    <row r="6" spans="1:8" s="210" customFormat="1" ht="36" customHeight="1">
      <c r="A6" s="298"/>
      <c r="B6" s="317" t="s">
        <v>580</v>
      </c>
      <c r="C6" s="1842" t="str">
        <f>IF((COUNTIF(基本情報入力シート!L50:Z55,"*児童発達支援*")+COUNTIF(基本情報入力シート!L50:Z55,"児童発達支援センター")+COUNTIF(基本情報入力シート!L50:Z55,"居宅訪問型児童発達支援")+COUNTIF(基本情報入力シート!L50:Z55,"保育所等訪問支援"))&gt;0,基本情報入力シート!L45,"")</f>
        <v/>
      </c>
      <c r="D6" s="1843"/>
      <c r="E6" s="1843"/>
      <c r="F6" s="1843"/>
      <c r="G6" s="1843"/>
      <c r="H6" s="1844"/>
    </row>
    <row r="7" spans="1:8" s="210" customFormat="1" ht="30" customHeight="1">
      <c r="A7" s="296"/>
      <c r="B7" s="318" t="s">
        <v>1348</v>
      </c>
      <c r="C7" s="2057" t="s">
        <v>1344</v>
      </c>
      <c r="D7" s="2057"/>
      <c r="E7" s="2057"/>
      <c r="F7" s="2057"/>
      <c r="G7" s="2057"/>
      <c r="H7" s="2057"/>
    </row>
    <row r="8" spans="1:8" s="210" customFormat="1" ht="30" customHeight="1">
      <c r="A8" s="296"/>
      <c r="B8" s="324" t="s">
        <v>1349</v>
      </c>
      <c r="C8" s="755"/>
      <c r="D8" s="756" t="s">
        <v>1345</v>
      </c>
      <c r="E8" s="755"/>
      <c r="F8" s="756" t="s">
        <v>1346</v>
      </c>
      <c r="G8" s="755"/>
      <c r="H8" s="756" t="s">
        <v>1347</v>
      </c>
    </row>
    <row r="9" spans="1:8" s="210" customFormat="1" ht="3.75" customHeight="1">
      <c r="A9" s="296"/>
      <c r="B9" s="1982" t="s">
        <v>1350</v>
      </c>
      <c r="C9" s="296"/>
      <c r="D9" s="325"/>
      <c r="E9" s="325"/>
      <c r="F9" s="297"/>
      <c r="G9" s="325"/>
      <c r="H9" s="303"/>
    </row>
    <row r="10" spans="1:8" s="210" customFormat="1" ht="19.149999999999999" customHeight="1">
      <c r="A10" s="296"/>
      <c r="B10" s="1982"/>
      <c r="C10" s="296"/>
      <c r="D10" s="326"/>
      <c r="E10" s="326"/>
      <c r="F10" s="297"/>
      <c r="G10" s="325"/>
      <c r="H10" s="303"/>
    </row>
    <row r="11" spans="1:8" s="210" customFormat="1" ht="44.25" customHeight="1">
      <c r="A11" s="296"/>
      <c r="B11" s="1982"/>
      <c r="C11" s="331"/>
      <c r="D11" s="1861" t="s">
        <v>660</v>
      </c>
      <c r="E11" s="1861"/>
      <c r="F11" s="1861"/>
      <c r="G11" s="1861"/>
      <c r="H11" s="2058"/>
    </row>
    <row r="12" spans="1:8" s="210" customFormat="1" ht="29.25" customHeight="1">
      <c r="A12" s="296"/>
      <c r="B12" s="1982"/>
      <c r="C12" s="296"/>
      <c r="D12" s="326"/>
      <c r="E12" s="326"/>
      <c r="F12" s="297"/>
      <c r="G12" s="325"/>
      <c r="H12" s="303"/>
    </row>
    <row r="13" spans="1:8" s="210" customFormat="1" ht="37.5" customHeight="1">
      <c r="A13" s="296"/>
      <c r="B13" s="1982"/>
      <c r="C13" s="331"/>
      <c r="D13" s="2059" t="s">
        <v>661</v>
      </c>
      <c r="E13" s="2059"/>
      <c r="F13" s="2059"/>
      <c r="G13" s="2059"/>
      <c r="H13" s="2060"/>
    </row>
    <row r="14" spans="1:8" s="210" customFormat="1" ht="32.25" customHeight="1">
      <c r="A14" s="296"/>
      <c r="B14" s="2010"/>
      <c r="C14" s="306"/>
      <c r="D14" s="1862" t="s">
        <v>662</v>
      </c>
      <c r="E14" s="1862"/>
      <c r="F14" s="1862"/>
      <c r="G14" s="1862"/>
      <c r="H14" s="307"/>
    </row>
    <row r="15" spans="1:8" s="210" customFormat="1" ht="20.25" customHeight="1">
      <c r="A15" s="296"/>
      <c r="B15" s="296" t="s">
        <v>1351</v>
      </c>
      <c r="C15" s="296"/>
      <c r="D15" s="296"/>
      <c r="E15" s="296"/>
      <c r="F15" s="296"/>
      <c r="G15" s="296"/>
      <c r="H15" s="296"/>
    </row>
    <row r="16" spans="1:8" s="210" customFormat="1" ht="20.25" customHeight="1">
      <c r="A16" s="296"/>
      <c r="B16" s="296" t="s">
        <v>664</v>
      </c>
      <c r="C16" s="296"/>
      <c r="D16" s="296"/>
      <c r="E16" s="296"/>
      <c r="F16" s="296"/>
      <c r="G16" s="296"/>
      <c r="H16" s="296"/>
    </row>
    <row r="17" spans="1:8" s="210" customFormat="1" ht="15.75" customHeight="1">
      <c r="A17" s="296"/>
      <c r="B17" s="296" t="s">
        <v>1352</v>
      </c>
      <c r="C17" s="296"/>
      <c r="D17" s="296"/>
      <c r="E17" s="296"/>
      <c r="F17" s="296"/>
      <c r="G17" s="296"/>
      <c r="H17" s="296"/>
    </row>
    <row r="18" spans="1:8" s="210" customFormat="1" ht="13.5">
      <c r="A18" s="296"/>
      <c r="B18" s="296"/>
      <c r="C18" s="296"/>
      <c r="D18" s="296"/>
      <c r="E18" s="296"/>
      <c r="F18" s="296"/>
      <c r="G18" s="296"/>
      <c r="H18" s="296"/>
    </row>
  </sheetData>
  <mergeCells count="8">
    <mergeCell ref="G2:H2"/>
    <mergeCell ref="A4:H4"/>
    <mergeCell ref="C7:H7"/>
    <mergeCell ref="B9:B14"/>
    <mergeCell ref="D14:G14"/>
    <mergeCell ref="C6:H6"/>
    <mergeCell ref="D11:H11"/>
    <mergeCell ref="D13:H13"/>
  </mergeCells>
  <phoneticPr fontId="4"/>
  <conditionalFormatting sqref="C8 E8 G8">
    <cfRule type="expression" dxfId="153" priority="2">
      <formula>C8=""</formula>
    </cfRule>
  </conditionalFormatting>
  <conditionalFormatting sqref="C11 C13">
    <cfRule type="expression" dxfId="152" priority="1">
      <formula>C11=""</formula>
    </cfRule>
  </conditionalFormatting>
  <conditionalFormatting sqref="C7:H7">
    <cfRule type="expression" dxfId="151" priority="3">
      <formula>OR($C$7="",$C$7="選択下さい。")</formula>
    </cfRule>
  </conditionalFormatting>
  <dataValidations count="2">
    <dataValidation type="list" allowBlank="1" showInputMessage="1" showErrorMessage="1" sqref="C7:H7" xr:uid="{00000000-0002-0000-1600-000000000000}">
      <formula1>"選択下さい。,①　新規,②　終了"</formula1>
    </dataValidation>
    <dataValidation type="list" allowBlank="1" showInputMessage="1" showErrorMessage="1" sqref="C11 C13 C8 E8 G8" xr:uid="{00000000-0002-0000-1600-000001000000}">
      <formula1>"○"</formula1>
    </dataValidation>
  </dataValidations>
  <printOptions horizontalCentered="1"/>
  <pageMargins left="0.31496062992125984" right="0.31496062992125984" top="0.35433070866141736" bottom="0.35433070866141736" header="0.11811023622047245" footer="0.11811023622047245"/>
  <pageSetup paperSize="9" scale="93" orientation="portrait"/>
  <headerFooter>
    <oddHeader>&amp;R&amp;"BIZ UDPゴシック,標準"&amp;A</oddHeader>
    <oddFooter>&amp;RR8.4月版</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H20"/>
  <sheetViews>
    <sheetView workbookViewId="0"/>
  </sheetViews>
  <sheetFormatPr defaultRowHeight="18.75"/>
  <cols>
    <col min="1" max="1" width="2.25" customWidth="1"/>
    <col min="2" max="2" width="24.25" customWidth="1"/>
    <col min="3" max="3" width="4.75" customWidth="1"/>
    <col min="4" max="6" width="20.125" customWidth="1"/>
    <col min="7" max="7" width="4.75" customWidth="1"/>
    <col min="8" max="8" width="3.375" customWidth="1"/>
  </cols>
  <sheetData>
    <row r="1" spans="1:8" s="210" customFormat="1" ht="18.75" customHeight="1">
      <c r="A1" s="323"/>
      <c r="B1" s="296" t="s">
        <v>665</v>
      </c>
      <c r="C1" s="296"/>
      <c r="D1" s="296"/>
      <c r="E1" s="296"/>
      <c r="F1" s="296"/>
      <c r="G1" s="296"/>
      <c r="H1" s="296"/>
    </row>
    <row r="2" spans="1:8" s="210" customFormat="1" ht="21.75" customHeight="1">
      <c r="A2" s="295"/>
      <c r="B2" s="296"/>
      <c r="C2" s="296"/>
      <c r="D2" s="296"/>
      <c r="E2" s="296"/>
      <c r="F2" s="1839" t="s">
        <v>1537</v>
      </c>
      <c r="G2" s="1839"/>
      <c r="H2" s="296"/>
    </row>
    <row r="3" spans="1:8" s="210" customFormat="1" ht="12" customHeight="1">
      <c r="A3" s="295"/>
      <c r="B3" s="296"/>
      <c r="C3" s="296"/>
      <c r="D3" s="296"/>
      <c r="E3" s="296"/>
      <c r="F3" s="297"/>
      <c r="G3" s="297"/>
      <c r="H3" s="296"/>
    </row>
    <row r="4" spans="1:8" s="210" customFormat="1" ht="36" customHeight="1">
      <c r="A4" s="2056" t="s">
        <v>666</v>
      </c>
      <c r="B4" s="1934"/>
      <c r="C4" s="1934"/>
      <c r="D4" s="1934"/>
      <c r="E4" s="1934"/>
      <c r="F4" s="1934"/>
      <c r="G4" s="1934"/>
      <c r="H4" s="296"/>
    </row>
    <row r="5" spans="1:8" s="210" customFormat="1" ht="10.5" customHeight="1">
      <c r="A5" s="298"/>
      <c r="B5" s="298"/>
      <c r="C5" s="298"/>
      <c r="D5" s="298"/>
      <c r="E5" s="298"/>
      <c r="F5" s="298"/>
      <c r="G5" s="298"/>
      <c r="H5" s="296"/>
    </row>
    <row r="6" spans="1:8" s="210" customFormat="1" ht="36" customHeight="1">
      <c r="A6" s="298"/>
      <c r="B6" s="317" t="s">
        <v>580</v>
      </c>
      <c r="C6" s="1842" t="str">
        <f>IF(COUNTIF(基本情報入力シート!L50:Z55,"*放課後等デイサービス*")&gt;0,基本情報入力シート!L45,"")</f>
        <v/>
      </c>
      <c r="D6" s="1843"/>
      <c r="E6" s="1843"/>
      <c r="F6" s="1843"/>
      <c r="G6" s="1844"/>
      <c r="H6" s="296"/>
    </row>
    <row r="7" spans="1:8" s="210" customFormat="1" ht="30" customHeight="1">
      <c r="A7" s="296"/>
      <c r="B7" s="318" t="s">
        <v>657</v>
      </c>
      <c r="C7" s="1845" t="s">
        <v>1344</v>
      </c>
      <c r="D7" s="1845"/>
      <c r="E7" s="1845"/>
      <c r="F7" s="1845"/>
      <c r="G7" s="1846"/>
      <c r="H7" s="296"/>
    </row>
    <row r="8" spans="1:8" s="210" customFormat="1" ht="22.9" customHeight="1">
      <c r="A8" s="296"/>
      <c r="B8" s="1849" t="s">
        <v>667</v>
      </c>
      <c r="C8" s="332"/>
      <c r="D8" s="758" t="s">
        <v>1353</v>
      </c>
      <c r="E8" s="732"/>
      <c r="F8" s="732"/>
      <c r="G8" s="733"/>
      <c r="H8" s="296"/>
    </row>
    <row r="9" spans="1:8" s="210" customFormat="1" ht="22.9" customHeight="1">
      <c r="A9" s="296"/>
      <c r="B9" s="2010"/>
      <c r="C9" s="731"/>
      <c r="D9" s="759" t="s">
        <v>1354</v>
      </c>
      <c r="E9" s="481"/>
      <c r="F9" s="481"/>
      <c r="G9" s="757"/>
      <c r="H9" s="296"/>
    </row>
    <row r="10" spans="1:8" s="210" customFormat="1" ht="3.75" customHeight="1">
      <c r="A10" s="296"/>
      <c r="B10" s="1849" t="s">
        <v>668</v>
      </c>
      <c r="C10" s="300"/>
      <c r="D10" s="329"/>
      <c r="E10" s="304"/>
      <c r="F10" s="329"/>
      <c r="G10" s="301"/>
      <c r="H10" s="296"/>
    </row>
    <row r="11" spans="1:8" s="210" customFormat="1" ht="23.25" customHeight="1">
      <c r="A11" s="296"/>
      <c r="B11" s="1982"/>
      <c r="C11" s="296"/>
      <c r="D11" s="326" t="s">
        <v>669</v>
      </c>
      <c r="E11" s="297"/>
      <c r="F11" s="325"/>
      <c r="G11" s="303"/>
      <c r="H11" s="296"/>
    </row>
    <row r="12" spans="1:8" s="210" customFormat="1" ht="40.15" customHeight="1">
      <c r="A12" s="296"/>
      <c r="B12" s="1982"/>
      <c r="C12" s="331"/>
      <c r="D12" s="1861" t="s">
        <v>660</v>
      </c>
      <c r="E12" s="2061"/>
      <c r="F12" s="2061"/>
      <c r="G12" s="303"/>
      <c r="H12" s="296"/>
    </row>
    <row r="13" spans="1:8" s="210" customFormat="1" ht="4.5" customHeight="1">
      <c r="A13" s="296"/>
      <c r="B13" s="1982"/>
      <c r="C13" s="296"/>
      <c r="D13" s="321"/>
      <c r="E13" s="321"/>
      <c r="F13" s="321"/>
      <c r="G13" s="303"/>
      <c r="H13" s="296"/>
    </row>
    <row r="14" spans="1:8" s="210" customFormat="1" ht="21.75" customHeight="1">
      <c r="A14" s="296"/>
      <c r="B14" s="1982"/>
      <c r="C14" s="296"/>
      <c r="D14" s="326" t="s">
        <v>670</v>
      </c>
      <c r="E14" s="297"/>
      <c r="F14" s="325"/>
      <c r="G14" s="303"/>
      <c r="H14" s="296"/>
    </row>
    <row r="15" spans="1:8" s="210" customFormat="1" ht="40.15" customHeight="1">
      <c r="A15" s="296"/>
      <c r="B15" s="1982"/>
      <c r="C15" s="331"/>
      <c r="D15" s="2059" t="s">
        <v>1355</v>
      </c>
      <c r="E15" s="2059"/>
      <c r="F15" s="2059"/>
      <c r="G15" s="303"/>
      <c r="H15" s="296"/>
    </row>
    <row r="16" spans="1:8" s="210" customFormat="1" ht="17.45" customHeight="1">
      <c r="A16" s="296"/>
      <c r="B16" s="2010"/>
      <c r="C16" s="306"/>
      <c r="D16" s="729"/>
      <c r="E16" s="729"/>
      <c r="F16" s="729"/>
      <c r="G16" s="307"/>
      <c r="H16" s="296"/>
    </row>
    <row r="17" spans="1:8" s="210" customFormat="1" ht="15.75" customHeight="1">
      <c r="A17" s="296"/>
      <c r="B17" s="327"/>
      <c r="C17" s="296"/>
      <c r="D17" s="328"/>
      <c r="E17" s="328"/>
      <c r="F17" s="328"/>
      <c r="G17" s="296"/>
      <c r="H17" s="296"/>
    </row>
    <row r="18" spans="1:8" s="210" customFormat="1" ht="19.5" customHeight="1">
      <c r="A18" s="296"/>
      <c r="B18" s="296" t="s">
        <v>1325</v>
      </c>
      <c r="C18" s="296"/>
      <c r="D18" s="296"/>
      <c r="E18" s="296"/>
      <c r="F18" s="328"/>
      <c r="G18" s="296"/>
      <c r="H18" s="296"/>
    </row>
    <row r="19" spans="1:8" s="210" customFormat="1" ht="19.5" customHeight="1">
      <c r="A19" s="296"/>
      <c r="B19" s="296" t="s">
        <v>664</v>
      </c>
      <c r="C19" s="296"/>
      <c r="D19" s="296"/>
      <c r="E19" s="296"/>
      <c r="F19" s="296"/>
      <c r="G19" s="296"/>
      <c r="H19" s="296"/>
    </row>
    <row r="20" spans="1:8" s="210" customFormat="1" ht="19.5" customHeight="1">
      <c r="A20" s="296"/>
      <c r="B20" s="296" t="s">
        <v>1352</v>
      </c>
      <c r="C20" s="296"/>
      <c r="D20" s="296"/>
      <c r="E20" s="296"/>
      <c r="F20" s="296"/>
      <c r="G20" s="296"/>
      <c r="H20" s="296"/>
    </row>
  </sheetData>
  <mergeCells count="8">
    <mergeCell ref="F2:G2"/>
    <mergeCell ref="A4:G4"/>
    <mergeCell ref="C7:G7"/>
    <mergeCell ref="D12:F12"/>
    <mergeCell ref="D15:F15"/>
    <mergeCell ref="C6:G6"/>
    <mergeCell ref="B8:B9"/>
    <mergeCell ref="B10:B16"/>
  </mergeCells>
  <phoneticPr fontId="4"/>
  <conditionalFormatting sqref="C8:C9">
    <cfRule type="expression" dxfId="150" priority="2">
      <formula>C8=""</formula>
    </cfRule>
  </conditionalFormatting>
  <conditionalFormatting sqref="C12 C15">
    <cfRule type="expression" dxfId="149" priority="1">
      <formula>C12=""</formula>
    </cfRule>
  </conditionalFormatting>
  <conditionalFormatting sqref="C7:G7">
    <cfRule type="expression" dxfId="148" priority="3">
      <formula>OR($C$7="",$C$7="選択下さい。")</formula>
    </cfRule>
  </conditionalFormatting>
  <dataValidations count="2">
    <dataValidation type="list" allowBlank="1" showInputMessage="1" showErrorMessage="1" sqref="C7:G7" xr:uid="{00000000-0002-0000-1700-000000000000}">
      <formula1>"選択下さい。,①　新規,②　終了"</formula1>
    </dataValidation>
    <dataValidation type="list" allowBlank="1" showInputMessage="1" showErrorMessage="1" sqref="C8:C9 C12 C15" xr:uid="{00000000-0002-0000-1700-000001000000}">
      <formula1>"○"</formula1>
    </dataValidation>
  </dataValidations>
  <printOptions horizontalCentered="1"/>
  <pageMargins left="0.31496062992125984" right="0.31496062992125984" top="0.35433070866141736" bottom="0.35433070866141736" header="0.11811023622047245" footer="0.11811023622047245"/>
  <pageSetup paperSize="9" scale="88" orientation="portrait"/>
  <headerFooter>
    <oddHeader>&amp;R&amp;"BIZ UDPゴシック,標準"&amp;A</oddHeader>
    <oddFooter>&amp;RR8.4月版</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G16"/>
  <sheetViews>
    <sheetView workbookViewId="0"/>
  </sheetViews>
  <sheetFormatPr defaultRowHeight="18.75"/>
  <cols>
    <col min="1" max="1" width="2.25" customWidth="1"/>
    <col min="2" max="2" width="24.25" customWidth="1"/>
    <col min="3" max="3" width="4" customWidth="1"/>
    <col min="4" max="6" width="21.625" customWidth="1"/>
    <col min="7" max="7" width="3.125" customWidth="1"/>
    <col min="8" max="8" width="2.375" customWidth="1"/>
  </cols>
  <sheetData>
    <row r="1" spans="1:7" s="210" customFormat="1" ht="18.75" customHeight="1">
      <c r="A1" s="323"/>
      <c r="B1" s="296" t="s">
        <v>773</v>
      </c>
      <c r="C1" s="296"/>
      <c r="D1" s="296"/>
      <c r="E1" s="296"/>
      <c r="F1" s="296"/>
      <c r="G1" s="296"/>
    </row>
    <row r="2" spans="1:7" s="210" customFormat="1" ht="21" customHeight="1">
      <c r="A2" s="295"/>
      <c r="B2" s="296"/>
      <c r="C2" s="296"/>
      <c r="D2" s="296"/>
      <c r="E2" s="296"/>
      <c r="F2" s="1839" t="s">
        <v>1537</v>
      </c>
      <c r="G2" s="1839"/>
    </row>
    <row r="3" spans="1:7" s="210" customFormat="1" ht="29.25" customHeight="1">
      <c r="A3" s="295"/>
      <c r="B3" s="296"/>
      <c r="C3" s="296"/>
      <c r="D3" s="296"/>
      <c r="E3" s="296"/>
      <c r="F3" s="297"/>
      <c r="G3" s="297"/>
    </row>
    <row r="4" spans="1:7" s="210" customFormat="1" ht="30.75" customHeight="1">
      <c r="A4" s="2056" t="s">
        <v>774</v>
      </c>
      <c r="B4" s="1934"/>
      <c r="C4" s="1934"/>
      <c r="D4" s="1934"/>
      <c r="E4" s="1934"/>
      <c r="F4" s="1934"/>
      <c r="G4" s="1934"/>
    </row>
    <row r="5" spans="1:7" s="210" customFormat="1" ht="14.25" customHeight="1">
      <c r="A5" s="298"/>
      <c r="B5" s="298"/>
      <c r="C5" s="298"/>
      <c r="D5" s="298"/>
      <c r="E5" s="298"/>
      <c r="F5" s="298"/>
      <c r="G5" s="298"/>
    </row>
    <row r="6" spans="1:7" s="210" customFormat="1" ht="36" customHeight="1">
      <c r="A6" s="298"/>
      <c r="B6" s="317" t="s">
        <v>580</v>
      </c>
      <c r="C6" s="1842" t="str">
        <f>IF(COUNTIF(基本情報入力シート!L50:Z55,"*放課後等デイサービス*")&gt;0,基本情報入力シート!L45,"")</f>
        <v/>
      </c>
      <c r="D6" s="1843"/>
      <c r="E6" s="1843"/>
      <c r="F6" s="1843"/>
      <c r="G6" s="1844"/>
    </row>
    <row r="7" spans="1:7" s="210" customFormat="1" ht="30" customHeight="1">
      <c r="A7" s="296"/>
      <c r="B7" s="318" t="s">
        <v>657</v>
      </c>
      <c r="C7" s="1845" t="s">
        <v>1344</v>
      </c>
      <c r="D7" s="1845"/>
      <c r="E7" s="1845"/>
      <c r="F7" s="1845"/>
      <c r="G7" s="1846"/>
    </row>
    <row r="8" spans="1:7" s="210" customFormat="1" ht="30" customHeight="1">
      <c r="A8" s="296"/>
      <c r="B8" s="324" t="s">
        <v>658</v>
      </c>
      <c r="C8" s="2062" t="s">
        <v>775</v>
      </c>
      <c r="D8" s="2063"/>
      <c r="E8" s="2063"/>
      <c r="F8" s="2063"/>
      <c r="G8" s="2064"/>
    </row>
    <row r="9" spans="1:7" s="210" customFormat="1" ht="3.75" customHeight="1">
      <c r="A9" s="296"/>
      <c r="B9" s="1849" t="s">
        <v>659</v>
      </c>
      <c r="C9" s="300"/>
      <c r="D9" s="329"/>
      <c r="E9" s="304"/>
      <c r="F9" s="329"/>
      <c r="G9" s="301"/>
    </row>
    <row r="10" spans="1:7" s="210" customFormat="1" ht="29.25" customHeight="1">
      <c r="A10" s="296"/>
      <c r="B10" s="1982"/>
      <c r="C10" s="296"/>
      <c r="D10" s="326"/>
      <c r="E10" s="297"/>
      <c r="F10" s="325"/>
      <c r="G10" s="303"/>
    </row>
    <row r="11" spans="1:7" s="210" customFormat="1" ht="60.6" customHeight="1">
      <c r="A11" s="296"/>
      <c r="B11" s="1982"/>
      <c r="C11" s="330"/>
      <c r="D11" s="2061" t="s">
        <v>1356</v>
      </c>
      <c r="E11" s="2061"/>
      <c r="F11" s="2061"/>
      <c r="G11" s="303"/>
    </row>
    <row r="12" spans="1:7" s="210" customFormat="1" ht="28.15" customHeight="1">
      <c r="A12" s="296"/>
      <c r="B12" s="2010"/>
      <c r="C12" s="306"/>
      <c r="D12" s="2065"/>
      <c r="E12" s="2065"/>
      <c r="F12" s="2065"/>
      <c r="G12" s="307"/>
    </row>
    <row r="13" spans="1:7" s="210" customFormat="1" ht="14.25" customHeight="1">
      <c r="A13" s="296"/>
      <c r="B13" s="327"/>
      <c r="C13" s="296"/>
      <c r="D13" s="328"/>
      <c r="E13" s="328"/>
      <c r="F13" s="328"/>
      <c r="G13" s="296"/>
    </row>
    <row r="14" spans="1:7" s="210" customFormat="1" ht="23.25" customHeight="1">
      <c r="A14" s="296"/>
      <c r="B14" s="296" t="s">
        <v>1325</v>
      </c>
      <c r="C14" s="296"/>
      <c r="D14" s="296"/>
      <c r="E14" s="296"/>
      <c r="F14" s="296"/>
      <c r="G14" s="296"/>
    </row>
    <row r="15" spans="1:7" s="210" customFormat="1" ht="21" customHeight="1">
      <c r="A15" s="296"/>
      <c r="B15" s="1906" t="s">
        <v>664</v>
      </c>
      <c r="C15" s="1906"/>
      <c r="D15" s="1906"/>
      <c r="E15" s="1906"/>
      <c r="F15" s="1906"/>
      <c r="G15" s="296"/>
    </row>
    <row r="16" spans="1:7" s="210" customFormat="1" ht="13.5">
      <c r="A16" s="296"/>
      <c r="B16" s="296"/>
      <c r="C16" s="296"/>
      <c r="D16" s="296"/>
      <c r="E16" s="296"/>
      <c r="F16" s="296"/>
      <c r="G16" s="296"/>
    </row>
  </sheetData>
  <mergeCells count="9">
    <mergeCell ref="B15:F15"/>
    <mergeCell ref="F2:G2"/>
    <mergeCell ref="A4:G4"/>
    <mergeCell ref="C7:G7"/>
    <mergeCell ref="C8:G8"/>
    <mergeCell ref="B9:B12"/>
    <mergeCell ref="D12:F12"/>
    <mergeCell ref="C6:G6"/>
    <mergeCell ref="D11:F11"/>
  </mergeCells>
  <phoneticPr fontId="4"/>
  <conditionalFormatting sqref="C11">
    <cfRule type="expression" dxfId="147" priority="1">
      <formula>$C$11=""</formula>
    </cfRule>
  </conditionalFormatting>
  <conditionalFormatting sqref="C7:G7">
    <cfRule type="expression" dxfId="146" priority="2">
      <formula>OR($C$7="",$C$7="選択下さい。")</formula>
    </cfRule>
  </conditionalFormatting>
  <dataValidations count="2">
    <dataValidation type="list" allowBlank="1" showInputMessage="1" showErrorMessage="1" sqref="C7:G7" xr:uid="{00000000-0002-0000-1800-000000000000}">
      <formula1>"選択下さい。,①　新規,②　終了"</formula1>
    </dataValidation>
    <dataValidation type="list" allowBlank="1" showInputMessage="1" showErrorMessage="1" sqref="C11" xr:uid="{00000000-0002-0000-1800-000001000000}">
      <formula1>"○"</formula1>
    </dataValidation>
  </dataValidations>
  <printOptions horizontalCentered="1"/>
  <pageMargins left="0.31496062992125984" right="0.31496062992125984" top="0.35433070866141736" bottom="0.35433070866141736" header="0.11811023622047245" footer="0.11811023622047245"/>
  <pageSetup paperSize="9" scale="88" orientation="portrait"/>
  <headerFooter>
    <oddHeader>&amp;R&amp;"BIZ UDPゴシック,標準"&amp;A</oddHeader>
    <oddFooter>&amp;RR8.4月版</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G24"/>
  <sheetViews>
    <sheetView workbookViewId="0"/>
  </sheetViews>
  <sheetFormatPr defaultRowHeight="18.75"/>
  <cols>
    <col min="1" max="1" width="2.75" customWidth="1"/>
    <col min="2" max="2" width="24.25" customWidth="1"/>
    <col min="3" max="3" width="7.25" customWidth="1"/>
    <col min="4" max="5" width="20.125" customWidth="1"/>
    <col min="6" max="6" width="24.25" customWidth="1"/>
    <col min="7" max="7" width="2.75" customWidth="1"/>
  </cols>
  <sheetData>
    <row r="1" spans="1:7" s="210" customFormat="1" ht="23.25" customHeight="1">
      <c r="A1" s="295"/>
      <c r="B1" s="296" t="s">
        <v>671</v>
      </c>
      <c r="C1" s="296"/>
      <c r="D1" s="296"/>
      <c r="E1" s="296"/>
      <c r="F1" s="296"/>
      <c r="G1" s="296"/>
    </row>
    <row r="2" spans="1:7" s="210" customFormat="1" ht="27.75" customHeight="1">
      <c r="A2" s="295"/>
      <c r="B2" s="296"/>
      <c r="C2" s="296"/>
      <c r="D2" s="296"/>
      <c r="E2" s="1839" t="s">
        <v>1537</v>
      </c>
      <c r="F2" s="1839"/>
      <c r="G2" s="296"/>
    </row>
    <row r="3" spans="1:7" s="210" customFormat="1" ht="27.75" customHeight="1">
      <c r="A3" s="295"/>
      <c r="B3" s="296"/>
      <c r="C3" s="296"/>
      <c r="D3" s="296"/>
      <c r="E3" s="297"/>
      <c r="F3" s="297"/>
      <c r="G3" s="296"/>
    </row>
    <row r="4" spans="1:7" s="210" customFormat="1" ht="36" customHeight="1">
      <c r="A4" s="1934" t="s">
        <v>313</v>
      </c>
      <c r="B4" s="1934"/>
      <c r="C4" s="1934"/>
      <c r="D4" s="1934"/>
      <c r="E4" s="1934"/>
      <c r="F4" s="1934"/>
      <c r="G4" s="296"/>
    </row>
    <row r="5" spans="1:7" s="210" customFormat="1" ht="21" customHeight="1">
      <c r="A5" s="298"/>
      <c r="B5" s="298"/>
      <c r="C5" s="298"/>
      <c r="D5" s="298"/>
      <c r="E5" s="298"/>
      <c r="F5" s="298"/>
      <c r="G5" s="296"/>
    </row>
    <row r="6" spans="1:7" s="210" customFormat="1" ht="36" customHeight="1">
      <c r="A6" s="298"/>
      <c r="B6" s="324" t="s">
        <v>672</v>
      </c>
      <c r="C6" s="1842">
        <f>基本情報入力シート!L45</f>
        <v>0</v>
      </c>
      <c r="D6" s="1843"/>
      <c r="E6" s="1843"/>
      <c r="F6" s="1844"/>
      <c r="G6" s="296"/>
    </row>
    <row r="7" spans="1:7" s="210" customFormat="1" ht="46.5" customHeight="1">
      <c r="A7" s="296"/>
      <c r="B7" s="330" t="s">
        <v>673</v>
      </c>
      <c r="C7" s="1845" t="s">
        <v>1284</v>
      </c>
      <c r="D7" s="1845"/>
      <c r="E7" s="1845"/>
      <c r="F7" s="1846"/>
      <c r="G7" s="296"/>
    </row>
    <row r="8" spans="1:7" s="210" customFormat="1" ht="33.6" customHeight="1">
      <c r="A8" s="296"/>
      <c r="B8" s="1849" t="s">
        <v>674</v>
      </c>
      <c r="C8" s="734"/>
      <c r="D8" s="1914" t="s">
        <v>1357</v>
      </c>
      <c r="E8" s="1914"/>
      <c r="F8" s="1915"/>
      <c r="G8" s="296"/>
    </row>
    <row r="9" spans="1:7" s="210" customFormat="1" ht="33.6" customHeight="1">
      <c r="A9" s="296"/>
      <c r="B9" s="1982"/>
      <c r="C9" s="760"/>
      <c r="D9" s="2066" t="s">
        <v>1358</v>
      </c>
      <c r="E9" s="2066"/>
      <c r="F9" s="2067"/>
      <c r="G9" s="296"/>
    </row>
    <row r="10" spans="1:7" s="210" customFormat="1" ht="33.6" customHeight="1">
      <c r="A10" s="296"/>
      <c r="B10" s="2010"/>
      <c r="C10" s="735"/>
      <c r="D10" s="2068" t="s">
        <v>1359</v>
      </c>
      <c r="E10" s="2068"/>
      <c r="F10" s="2069"/>
      <c r="G10" s="296"/>
    </row>
    <row r="11" spans="1:7" s="210" customFormat="1" ht="24.75" customHeight="1">
      <c r="A11" s="296"/>
      <c r="B11" s="1980" t="s">
        <v>675</v>
      </c>
      <c r="C11" s="2070" t="s">
        <v>1314</v>
      </c>
      <c r="D11" s="2071"/>
      <c r="E11" s="2071"/>
      <c r="F11" s="2072"/>
      <c r="G11" s="296"/>
    </row>
    <row r="12" spans="1:7" s="210" customFormat="1" ht="24.75" customHeight="1">
      <c r="A12" s="296"/>
      <c r="B12" s="2010"/>
      <c r="C12" s="2073"/>
      <c r="D12" s="2074"/>
      <c r="E12" s="2074"/>
      <c r="F12" s="2075"/>
      <c r="G12" s="296"/>
    </row>
    <row r="13" spans="1:7" s="210" customFormat="1" ht="42" customHeight="1">
      <c r="A13" s="296"/>
      <c r="B13" s="2076" t="s">
        <v>676</v>
      </c>
      <c r="C13" s="331"/>
      <c r="D13" s="332" t="s">
        <v>677</v>
      </c>
      <c r="E13" s="332" t="s">
        <v>678</v>
      </c>
      <c r="F13" s="332" t="s">
        <v>679</v>
      </c>
      <c r="G13" s="296"/>
    </row>
    <row r="14" spans="1:7" s="210" customFormat="1" ht="42" customHeight="1">
      <c r="A14" s="296"/>
      <c r="B14" s="2077"/>
      <c r="C14" s="331">
        <v>1</v>
      </c>
      <c r="D14" s="508"/>
      <c r="E14" s="332"/>
      <c r="F14" s="508"/>
      <c r="G14" s="296"/>
    </row>
    <row r="15" spans="1:7" s="210" customFormat="1" ht="42" customHeight="1">
      <c r="A15" s="296"/>
      <c r="B15" s="2077"/>
      <c r="C15" s="331">
        <v>2</v>
      </c>
      <c r="D15" s="508"/>
      <c r="E15" s="332"/>
      <c r="F15" s="508"/>
      <c r="G15" s="296"/>
    </row>
    <row r="16" spans="1:7" s="210" customFormat="1" ht="42" customHeight="1">
      <c r="A16" s="296"/>
      <c r="B16" s="2077"/>
      <c r="C16" s="331">
        <v>3</v>
      </c>
      <c r="D16" s="508"/>
      <c r="E16" s="332"/>
      <c r="F16" s="508"/>
      <c r="G16" s="296"/>
    </row>
    <row r="17" spans="1:7" s="210" customFormat="1" ht="30.75" customHeight="1">
      <c r="A17" s="296"/>
      <c r="B17" s="2078"/>
      <c r="C17" s="331" t="s">
        <v>680</v>
      </c>
      <c r="D17" s="2079">
        <v>0</v>
      </c>
      <c r="E17" s="2080"/>
      <c r="F17" s="2081"/>
      <c r="G17" s="296"/>
    </row>
    <row r="18" spans="1:7" s="210" customFormat="1" ht="25.5" customHeight="1">
      <c r="A18" s="296"/>
      <c r="B18" s="296"/>
      <c r="C18" s="333"/>
      <c r="D18" s="334"/>
      <c r="E18" s="334"/>
      <c r="F18" s="334"/>
      <c r="G18" s="296"/>
    </row>
    <row r="19" spans="1:7" s="210" customFormat="1" ht="28.5" customHeight="1">
      <c r="A19" s="296"/>
      <c r="B19" s="2082" t="s">
        <v>663</v>
      </c>
      <c r="C19" s="2082"/>
      <c r="D19" s="2082"/>
      <c r="E19" s="2082"/>
      <c r="F19" s="2082"/>
      <c r="G19" s="296"/>
    </row>
    <row r="20" spans="1:7" s="210" customFormat="1" ht="40.5" customHeight="1">
      <c r="A20" s="296"/>
      <c r="B20" s="1861" t="s">
        <v>681</v>
      </c>
      <c r="C20" s="2082"/>
      <c r="D20" s="2082"/>
      <c r="E20" s="2082"/>
      <c r="F20" s="2082"/>
      <c r="G20" s="296"/>
    </row>
    <row r="21" spans="1:7" s="210" customFormat="1" ht="37.5" customHeight="1">
      <c r="A21" s="296"/>
      <c r="B21" s="1847" t="s">
        <v>682</v>
      </c>
      <c r="C21" s="1847"/>
      <c r="D21" s="1847"/>
      <c r="E21" s="1847"/>
      <c r="F21" s="1847"/>
      <c r="G21" s="296"/>
    </row>
    <row r="22" spans="1:7" s="210" customFormat="1" ht="30" customHeight="1">
      <c r="A22" s="296"/>
      <c r="B22" s="1847" t="s">
        <v>683</v>
      </c>
      <c r="C22" s="1847"/>
      <c r="D22" s="1847"/>
      <c r="E22" s="1847"/>
      <c r="F22" s="1847"/>
      <c r="G22" s="296"/>
    </row>
    <row r="23" spans="1:7" s="210" customFormat="1" ht="13.5">
      <c r="A23" s="296"/>
      <c r="B23" s="1906" t="s">
        <v>684</v>
      </c>
      <c r="C23" s="1906"/>
      <c r="D23" s="1906"/>
      <c r="E23" s="1906"/>
      <c r="F23" s="1906"/>
      <c r="G23" s="296"/>
    </row>
    <row r="24" spans="1:7" s="210" customFormat="1" ht="13.5"/>
  </sheetData>
  <mergeCells count="17">
    <mergeCell ref="B21:F21"/>
    <mergeCell ref="B22:F22"/>
    <mergeCell ref="B23:F23"/>
    <mergeCell ref="B11:B12"/>
    <mergeCell ref="C11:F12"/>
    <mergeCell ref="B13:B17"/>
    <mergeCell ref="D17:F17"/>
    <mergeCell ref="B19:F19"/>
    <mergeCell ref="B20:F20"/>
    <mergeCell ref="E2:F2"/>
    <mergeCell ref="A4:F4"/>
    <mergeCell ref="C6:F6"/>
    <mergeCell ref="C7:F7"/>
    <mergeCell ref="B8:B10"/>
    <mergeCell ref="D8:F8"/>
    <mergeCell ref="D9:F9"/>
    <mergeCell ref="D10:F10"/>
  </mergeCells>
  <phoneticPr fontId="4"/>
  <conditionalFormatting sqref="C8:C10">
    <cfRule type="expression" dxfId="145" priority="4">
      <formula>C8=""</formula>
    </cfRule>
  </conditionalFormatting>
  <conditionalFormatting sqref="C7:F7">
    <cfRule type="expression" dxfId="144" priority="5">
      <formula>OR($C$7="",$C$7="選択下さい。")</formula>
    </cfRule>
  </conditionalFormatting>
  <conditionalFormatting sqref="C11:F12">
    <cfRule type="expression" dxfId="143" priority="3">
      <formula>OR($C$11="",$C$11="選択してください。")</formula>
    </cfRule>
  </conditionalFormatting>
  <conditionalFormatting sqref="D14:F16">
    <cfRule type="expression" dxfId="142" priority="2">
      <formula>D14=""</formula>
    </cfRule>
  </conditionalFormatting>
  <conditionalFormatting sqref="D17:F17">
    <cfRule type="expression" dxfId="141" priority="1">
      <formula>OR($D$17="",$D$17=0)</formula>
    </cfRule>
  </conditionalFormatting>
  <dataValidations count="4">
    <dataValidation type="list" allowBlank="1" showInputMessage="1" showErrorMessage="1" sqref="C7:F7" xr:uid="{00000000-0002-0000-1900-000000000000}">
      <formula1>"選択下さい。,１　新規,２　変更,３　終了"</formula1>
    </dataValidation>
    <dataValidation type="list" allowBlank="1" showInputMessage="1" showErrorMessage="1" sqref="C8:C10" xr:uid="{00000000-0002-0000-1900-000001000000}">
      <formula1>"○"</formula1>
    </dataValidation>
    <dataValidation type="list" allowBlank="1" showInputMessage="1" showErrorMessage="1" sqref="C11:F12" xr:uid="{00000000-0002-0000-1900-000002000000}">
      <formula1>"選択してください。,１　重症心身障害児,２　医療的ケア児,３　重症心身障害児及び医療的ケア児"</formula1>
    </dataValidation>
    <dataValidation type="whole" operator="greaterThanOrEqual" allowBlank="1" showInputMessage="1" showErrorMessage="1" sqref="D17:F17" xr:uid="{00000000-0002-0000-1900-000003000000}">
      <formula1>0</formula1>
    </dataValidation>
  </dataValidations>
  <printOptions horizontalCentered="1"/>
  <pageMargins left="0.31496062992125984" right="0.31496062992125984" top="0.35433070866141736" bottom="0.35433070866141736" header="0.11811023622047245" footer="0.11811023622047245"/>
  <pageSetup paperSize="9" scale="87" orientation="portrait"/>
  <headerFooter>
    <oddHeader>&amp;R&amp;"BIZ UDPゴシック,標準"&amp;A</oddHeader>
    <oddFooter>&amp;RR8.4月版</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N19"/>
  <sheetViews>
    <sheetView workbookViewId="0"/>
  </sheetViews>
  <sheetFormatPr defaultRowHeight="18.75"/>
  <cols>
    <col min="1" max="2" width="2.375" style="509" customWidth="1"/>
    <col min="3" max="3" width="6.375" style="509" customWidth="1"/>
    <col min="4" max="12" width="10.625" style="509" customWidth="1"/>
    <col min="13" max="13" width="2.25" style="509" customWidth="1"/>
    <col min="14" max="261" width="8.75" style="509"/>
    <col min="262" max="268" width="10.625" style="509" customWidth="1"/>
    <col min="269" max="517" width="8.75" style="509"/>
    <col min="518" max="524" width="10.625" style="509" customWidth="1"/>
    <col min="525" max="773" width="8.75" style="509"/>
    <col min="774" max="780" width="10.625" style="509" customWidth="1"/>
    <col min="781" max="1029" width="8.75" style="509"/>
    <col min="1030" max="1036" width="10.625" style="509" customWidth="1"/>
    <col min="1037" max="1285" width="8.75" style="509"/>
    <col min="1286" max="1292" width="10.625" style="509" customWidth="1"/>
    <col min="1293" max="1541" width="8.75" style="509"/>
    <col min="1542" max="1548" width="10.625" style="509" customWidth="1"/>
    <col min="1549" max="1797" width="8.75" style="509"/>
    <col min="1798" max="1804" width="10.625" style="509" customWidth="1"/>
    <col min="1805" max="2053" width="8.75" style="509"/>
    <col min="2054" max="2060" width="10.625" style="509" customWidth="1"/>
    <col min="2061" max="2309" width="8.75" style="509"/>
    <col min="2310" max="2316" width="10.625" style="509" customWidth="1"/>
    <col min="2317" max="2565" width="8.75" style="509"/>
    <col min="2566" max="2572" width="10.625" style="509" customWidth="1"/>
    <col min="2573" max="2821" width="8.75" style="509"/>
    <col min="2822" max="2828" width="10.625" style="509" customWidth="1"/>
    <col min="2829" max="3077" width="8.75" style="509"/>
    <col min="3078" max="3084" width="10.625" style="509" customWidth="1"/>
    <col min="3085" max="3333" width="8.75" style="509"/>
    <col min="3334" max="3340" width="10.625" style="509" customWidth="1"/>
    <col min="3341" max="3589" width="8.75" style="509"/>
    <col min="3590" max="3596" width="10.625" style="509" customWidth="1"/>
    <col min="3597" max="3845" width="8.75" style="509"/>
    <col min="3846" max="3852" width="10.625" style="509" customWidth="1"/>
    <col min="3853" max="4101" width="8.75" style="509"/>
    <col min="4102" max="4108" width="10.625" style="509" customWidth="1"/>
    <col min="4109" max="4357" width="8.75" style="509"/>
    <col min="4358" max="4364" width="10.625" style="509" customWidth="1"/>
    <col min="4365" max="4613" width="8.75" style="509"/>
    <col min="4614" max="4620" width="10.625" style="509" customWidth="1"/>
    <col min="4621" max="4869" width="8.75" style="509"/>
    <col min="4870" max="4876" width="10.625" style="509" customWidth="1"/>
    <col min="4877" max="5125" width="8.75" style="509"/>
    <col min="5126" max="5132" width="10.625" style="509" customWidth="1"/>
    <col min="5133" max="5381" width="8.75" style="509"/>
    <col min="5382" max="5388" width="10.625" style="509" customWidth="1"/>
    <col min="5389" max="5637" width="8.75" style="509"/>
    <col min="5638" max="5644" width="10.625" style="509" customWidth="1"/>
    <col min="5645" max="5893" width="8.75" style="509"/>
    <col min="5894" max="5900" width="10.625" style="509" customWidth="1"/>
    <col min="5901" max="6149" width="8.75" style="509"/>
    <col min="6150" max="6156" width="10.625" style="509" customWidth="1"/>
    <col min="6157" max="6405" width="8.75" style="509"/>
    <col min="6406" max="6412" width="10.625" style="509" customWidth="1"/>
    <col min="6413" max="6661" width="8.75" style="509"/>
    <col min="6662" max="6668" width="10.625" style="509" customWidth="1"/>
    <col min="6669" max="6917" width="8.75" style="509"/>
    <col min="6918" max="6924" width="10.625" style="509" customWidth="1"/>
    <col min="6925" max="7173" width="8.75" style="509"/>
    <col min="7174" max="7180" width="10.625" style="509" customWidth="1"/>
    <col min="7181" max="7429" width="8.75" style="509"/>
    <col min="7430" max="7436" width="10.625" style="509" customWidth="1"/>
    <col min="7437" max="7685" width="8.75" style="509"/>
    <col min="7686" max="7692" width="10.625" style="509" customWidth="1"/>
    <col min="7693" max="7941" width="8.75" style="509"/>
    <col min="7942" max="7948" width="10.625" style="509" customWidth="1"/>
    <col min="7949" max="8197" width="8.75" style="509"/>
    <col min="8198" max="8204" width="10.625" style="509" customWidth="1"/>
    <col min="8205" max="8453" width="8.75" style="509"/>
    <col min="8454" max="8460" width="10.625" style="509" customWidth="1"/>
    <col min="8461" max="8709" width="8.75" style="509"/>
    <col min="8710" max="8716" width="10.625" style="509" customWidth="1"/>
    <col min="8717" max="8965" width="8.75" style="509"/>
    <col min="8966" max="8972" width="10.625" style="509" customWidth="1"/>
    <col min="8973" max="9221" width="8.75" style="509"/>
    <col min="9222" max="9228" width="10.625" style="509" customWidth="1"/>
    <col min="9229" max="9477" width="8.75" style="509"/>
    <col min="9478" max="9484" width="10.625" style="509" customWidth="1"/>
    <col min="9485" max="9733" width="8.75" style="509"/>
    <col min="9734" max="9740" width="10.625" style="509" customWidth="1"/>
    <col min="9741" max="9989" width="8.75" style="509"/>
    <col min="9990" max="9996" width="10.625" style="509" customWidth="1"/>
    <col min="9997" max="10245" width="8.75" style="509"/>
    <col min="10246" max="10252" width="10.625" style="509" customWidth="1"/>
    <col min="10253" max="10501" width="8.75" style="509"/>
    <col min="10502" max="10508" width="10.625" style="509" customWidth="1"/>
    <col min="10509" max="10757" width="8.75" style="509"/>
    <col min="10758" max="10764" width="10.625" style="509" customWidth="1"/>
    <col min="10765" max="11013" width="8.75" style="509"/>
    <col min="11014" max="11020" width="10.625" style="509" customWidth="1"/>
    <col min="11021" max="11269" width="8.75" style="509"/>
    <col min="11270" max="11276" width="10.625" style="509" customWidth="1"/>
    <col min="11277" max="11525" width="8.75" style="509"/>
    <col min="11526" max="11532" width="10.625" style="509" customWidth="1"/>
    <col min="11533" max="11781" width="8.75" style="509"/>
    <col min="11782" max="11788" width="10.625" style="509" customWidth="1"/>
    <col min="11789" max="12037" width="8.75" style="509"/>
    <col min="12038" max="12044" width="10.625" style="509" customWidth="1"/>
    <col min="12045" max="12293" width="8.75" style="509"/>
    <col min="12294" max="12300" width="10.625" style="509" customWidth="1"/>
    <col min="12301" max="12549" width="8.75" style="509"/>
    <col min="12550" max="12556" width="10.625" style="509" customWidth="1"/>
    <col min="12557" max="12805" width="8.75" style="509"/>
    <col min="12806" max="12812" width="10.625" style="509" customWidth="1"/>
    <col min="12813" max="13061" width="8.75" style="509"/>
    <col min="13062" max="13068" width="10.625" style="509" customWidth="1"/>
    <col min="13069" max="13317" width="8.75" style="509"/>
    <col min="13318" max="13324" width="10.625" style="509" customWidth="1"/>
    <col min="13325" max="13573" width="8.75" style="509"/>
    <col min="13574" max="13580" width="10.625" style="509" customWidth="1"/>
    <col min="13581" max="13829" width="8.75" style="509"/>
    <col min="13830" max="13836" width="10.625" style="509" customWidth="1"/>
    <col min="13837" max="14085" width="8.75" style="509"/>
    <col min="14086" max="14092" width="10.625" style="509" customWidth="1"/>
    <col min="14093" max="14341" width="8.75" style="509"/>
    <col min="14342" max="14348" width="10.625" style="509" customWidth="1"/>
    <col min="14349" max="14597" width="8.75" style="509"/>
    <col min="14598" max="14604" width="10.625" style="509" customWidth="1"/>
    <col min="14605" max="14853" width="8.75" style="509"/>
    <col min="14854" max="14860" width="10.625" style="509" customWidth="1"/>
    <col min="14861" max="15109" width="8.75" style="509"/>
    <col min="15110" max="15116" width="10.625" style="509" customWidth="1"/>
    <col min="15117" max="15365" width="8.75" style="509"/>
    <col min="15366" max="15372" width="10.625" style="509" customWidth="1"/>
    <col min="15373" max="15621" width="8.75" style="509"/>
    <col min="15622" max="15628" width="10.625" style="509" customWidth="1"/>
    <col min="15629" max="15877" width="8.75" style="509"/>
    <col min="15878" max="15884" width="10.625" style="509" customWidth="1"/>
    <col min="15885" max="16133" width="8.75" style="509"/>
    <col min="16134" max="16140" width="10.625" style="509" customWidth="1"/>
    <col min="16141" max="16384" width="8.75" style="509"/>
  </cols>
  <sheetData>
    <row r="1" spans="2:14" ht="22.5" customHeight="1">
      <c r="B1" s="311" t="s">
        <v>685</v>
      </c>
      <c r="C1" s="311"/>
      <c r="D1" s="311"/>
      <c r="E1" s="311"/>
      <c r="F1" s="311"/>
      <c r="G1" s="311"/>
      <c r="H1" s="311"/>
      <c r="I1" s="311"/>
      <c r="J1" s="311"/>
      <c r="K1" s="311"/>
      <c r="L1" s="311"/>
    </row>
    <row r="2" spans="2:14">
      <c r="B2" s="311"/>
      <c r="C2" s="311"/>
      <c r="D2" s="311"/>
      <c r="E2" s="311"/>
      <c r="F2" s="311"/>
      <c r="G2" s="311"/>
      <c r="H2" s="311"/>
      <c r="I2" s="311"/>
      <c r="J2" s="2083" t="s">
        <v>1537</v>
      </c>
      <c r="K2" s="2083"/>
      <c r="L2" s="2083"/>
    </row>
    <row r="3" spans="2:14" ht="26.25" customHeight="1">
      <c r="B3" s="311"/>
      <c r="C3" s="311"/>
      <c r="D3" s="311"/>
      <c r="E3" s="311"/>
      <c r="F3" s="311"/>
      <c r="G3" s="311"/>
      <c r="H3" s="311"/>
      <c r="I3" s="311"/>
      <c r="J3" s="335"/>
      <c r="K3" s="335"/>
      <c r="L3" s="335"/>
    </row>
    <row r="4" spans="2:14">
      <c r="B4" s="1965" t="s">
        <v>686</v>
      </c>
      <c r="C4" s="1965"/>
      <c r="D4" s="1965"/>
      <c r="E4" s="1965"/>
      <c r="F4" s="1965"/>
      <c r="G4" s="1965"/>
      <c r="H4" s="1965"/>
      <c r="I4" s="1965"/>
      <c r="J4" s="1965"/>
      <c r="K4" s="1965"/>
      <c r="L4" s="1965"/>
      <c r="M4" s="510"/>
      <c r="N4" s="510"/>
    </row>
    <row r="5" spans="2:14">
      <c r="B5" s="312"/>
      <c r="C5" s="312"/>
      <c r="D5" s="312"/>
      <c r="E5" s="312"/>
      <c r="F5" s="312"/>
      <c r="G5" s="312"/>
      <c r="H5" s="312"/>
      <c r="I5" s="312"/>
      <c r="J5" s="312"/>
      <c r="K5" s="312"/>
      <c r="L5" s="312"/>
      <c r="M5" s="510"/>
      <c r="N5" s="510"/>
    </row>
    <row r="6" spans="2:14" ht="50.1" customHeight="1">
      <c r="B6" s="761">
        <v>1</v>
      </c>
      <c r="C6" s="2087" t="s">
        <v>1360</v>
      </c>
      <c r="D6" s="2087"/>
      <c r="E6" s="2084">
        <f>基本情報入力シート!L45</f>
        <v>0</v>
      </c>
      <c r="F6" s="2085"/>
      <c r="G6" s="2085"/>
      <c r="H6" s="2085"/>
      <c r="I6" s="2085"/>
      <c r="J6" s="2085"/>
      <c r="K6" s="2085"/>
      <c r="L6" s="2086"/>
    </row>
    <row r="7" spans="2:14" ht="50.1" customHeight="1">
      <c r="B7" s="761">
        <v>2</v>
      </c>
      <c r="C7" s="2088" t="s">
        <v>1361</v>
      </c>
      <c r="D7" s="2088"/>
      <c r="E7" s="763"/>
      <c r="F7" s="2089" t="s">
        <v>1364</v>
      </c>
      <c r="G7" s="2089"/>
      <c r="H7" s="2089"/>
      <c r="I7" s="2089"/>
      <c r="J7" s="2089"/>
      <c r="K7" s="2089"/>
      <c r="L7" s="2090"/>
    </row>
    <row r="8" spans="2:14" ht="16.899999999999999" customHeight="1">
      <c r="B8" s="2095">
        <v>3</v>
      </c>
      <c r="C8" s="2088" t="s">
        <v>1362</v>
      </c>
      <c r="D8" s="2088"/>
      <c r="E8" s="762"/>
      <c r="F8" s="2099" t="s">
        <v>1365</v>
      </c>
      <c r="G8" s="2099"/>
      <c r="H8" s="2099"/>
      <c r="I8" s="2099" t="s">
        <v>1366</v>
      </c>
      <c r="J8" s="2099"/>
      <c r="K8" s="2099" t="s">
        <v>1367</v>
      </c>
      <c r="L8" s="2099"/>
    </row>
    <row r="9" spans="2:14" ht="42" customHeight="1">
      <c r="B9" s="2095"/>
      <c r="C9" s="2088"/>
      <c r="D9" s="2088"/>
      <c r="E9" s="2097"/>
      <c r="F9" s="2098" t="s">
        <v>1368</v>
      </c>
      <c r="G9" s="2098"/>
      <c r="H9" s="2098"/>
      <c r="I9" s="2099" t="s">
        <v>1373</v>
      </c>
      <c r="J9" s="2099"/>
      <c r="K9" s="2099" t="s">
        <v>1376</v>
      </c>
      <c r="L9" s="2099"/>
    </row>
    <row r="10" spans="2:14" ht="42" customHeight="1">
      <c r="B10" s="2095"/>
      <c r="C10" s="2088"/>
      <c r="D10" s="2088"/>
      <c r="E10" s="2097"/>
      <c r="F10" s="730" t="s">
        <v>1369</v>
      </c>
      <c r="G10" s="381"/>
      <c r="H10" s="381"/>
      <c r="I10" s="2101"/>
      <c r="J10" s="2101"/>
      <c r="K10" s="2099"/>
      <c r="L10" s="2099"/>
    </row>
    <row r="11" spans="2:14" ht="42" customHeight="1">
      <c r="B11" s="2095"/>
      <c r="C11" s="2088"/>
      <c r="D11" s="2088"/>
      <c r="E11" s="2097"/>
      <c r="F11" s="2098" t="s">
        <v>1368</v>
      </c>
      <c r="G11" s="2098"/>
      <c r="H11" s="2098"/>
      <c r="I11" s="2099" t="s">
        <v>1374</v>
      </c>
      <c r="J11" s="2099"/>
      <c r="K11" s="2097" t="s">
        <v>1377</v>
      </c>
      <c r="L11" s="2097"/>
    </row>
    <row r="12" spans="2:14" ht="42" customHeight="1">
      <c r="B12" s="2095"/>
      <c r="C12" s="2088"/>
      <c r="D12" s="2088"/>
      <c r="E12" s="2097"/>
      <c r="F12" s="730" t="s">
        <v>1370</v>
      </c>
      <c r="G12" s="381"/>
      <c r="H12" s="381"/>
      <c r="I12" s="2097" t="s">
        <v>1375</v>
      </c>
      <c r="J12" s="2097"/>
      <c r="K12" s="2097"/>
      <c r="L12" s="2097"/>
    </row>
    <row r="13" spans="2:14" ht="42" customHeight="1">
      <c r="B13" s="2095"/>
      <c r="C13" s="2088"/>
      <c r="D13" s="2088"/>
      <c r="E13" s="2097"/>
      <c r="F13" s="2098" t="s">
        <v>1371</v>
      </c>
      <c r="G13" s="2098"/>
      <c r="H13" s="2098"/>
      <c r="I13" s="2097"/>
      <c r="J13" s="2097"/>
      <c r="K13" s="2097"/>
      <c r="L13" s="2097"/>
    </row>
    <row r="14" spans="2:14" ht="42" customHeight="1">
      <c r="B14" s="2095"/>
      <c r="C14" s="2088"/>
      <c r="D14" s="2088"/>
      <c r="E14" s="762"/>
      <c r="F14" s="2088" t="s">
        <v>1372</v>
      </c>
      <c r="G14" s="2088"/>
      <c r="H14" s="2088"/>
      <c r="I14" s="2097"/>
      <c r="J14" s="2097"/>
      <c r="K14" s="2100"/>
      <c r="L14" s="2100"/>
    </row>
    <row r="15" spans="2:14" ht="50.1" customHeight="1">
      <c r="B15" s="761">
        <v>4</v>
      </c>
      <c r="C15" s="2096" t="s">
        <v>1363</v>
      </c>
      <c r="D15" s="2096"/>
      <c r="E15" s="2092" t="s">
        <v>1314</v>
      </c>
      <c r="F15" s="2093"/>
      <c r="G15" s="2093"/>
      <c r="H15" s="2093"/>
      <c r="I15" s="2093"/>
      <c r="J15" s="2093"/>
      <c r="K15" s="2093"/>
      <c r="L15" s="2094"/>
    </row>
    <row r="16" spans="2:14" ht="9.75" customHeight="1">
      <c r="B16" s="311"/>
      <c r="C16" s="311"/>
      <c r="D16" s="311"/>
      <c r="E16" s="311"/>
      <c r="F16" s="311"/>
      <c r="G16" s="311"/>
      <c r="H16" s="311"/>
      <c r="I16" s="311"/>
      <c r="J16" s="311"/>
      <c r="K16" s="311"/>
      <c r="L16" s="311"/>
    </row>
    <row r="17" spans="2:12" ht="36.75" customHeight="1">
      <c r="B17" s="383" t="s">
        <v>1378</v>
      </c>
      <c r="C17" s="336"/>
      <c r="D17" s="2091" t="s">
        <v>1379</v>
      </c>
      <c r="E17" s="2091"/>
      <c r="F17" s="2091"/>
      <c r="G17" s="2091"/>
      <c r="H17" s="2091"/>
      <c r="I17" s="2091"/>
      <c r="J17" s="2091"/>
      <c r="K17" s="2091"/>
      <c r="L17" s="2091"/>
    </row>
    <row r="18" spans="2:12" ht="59.25" customHeight="1">
      <c r="B18" s="511"/>
      <c r="C18" s="511"/>
      <c r="D18" s="2091"/>
      <c r="E18" s="2091"/>
      <c r="F18" s="2091"/>
      <c r="G18" s="2091"/>
      <c r="H18" s="2091"/>
      <c r="I18" s="2091"/>
      <c r="J18" s="2091"/>
      <c r="K18" s="2091"/>
      <c r="L18" s="2091"/>
    </row>
    <row r="19" spans="2:12">
      <c r="B19" s="512"/>
      <c r="C19" s="512"/>
    </row>
  </sheetData>
  <mergeCells count="28">
    <mergeCell ref="I11:J11"/>
    <mergeCell ref="I12:J14"/>
    <mergeCell ref="K9:L10"/>
    <mergeCell ref="K11:L13"/>
    <mergeCell ref="K14:L14"/>
    <mergeCell ref="I10:J10"/>
    <mergeCell ref="D17:L17"/>
    <mergeCell ref="D18:L18"/>
    <mergeCell ref="E15:L15"/>
    <mergeCell ref="B8:B14"/>
    <mergeCell ref="C8:D14"/>
    <mergeCell ref="C15:D15"/>
    <mergeCell ref="E9:E10"/>
    <mergeCell ref="E11:E13"/>
    <mergeCell ref="F9:H9"/>
    <mergeCell ref="F11:H11"/>
    <mergeCell ref="F13:H13"/>
    <mergeCell ref="F14:H14"/>
    <mergeCell ref="F8:H8"/>
    <mergeCell ref="I8:J8"/>
    <mergeCell ref="K8:L8"/>
    <mergeCell ref="I9:J9"/>
    <mergeCell ref="J2:L2"/>
    <mergeCell ref="B4:L4"/>
    <mergeCell ref="E6:L6"/>
    <mergeCell ref="C6:D6"/>
    <mergeCell ref="C7:D7"/>
    <mergeCell ref="F7:L7"/>
  </mergeCells>
  <phoneticPr fontId="4"/>
  <conditionalFormatting sqref="E7 E9:E14">
    <cfRule type="expression" dxfId="140" priority="2">
      <formula>E7=""</formula>
    </cfRule>
  </conditionalFormatting>
  <conditionalFormatting sqref="E15:L15">
    <cfRule type="expression" dxfId="139" priority="1">
      <formula>OR($E$15="",$E$15="選択してください。")</formula>
    </cfRule>
  </conditionalFormatting>
  <dataValidations count="2">
    <dataValidation type="list" allowBlank="1" showInputMessage="1" showErrorMessage="1" sqref="E7 E9:E10 E11:E13 E14" xr:uid="{00000000-0002-0000-1A00-000000000000}">
      <formula1>"○"</formula1>
    </dataValidation>
    <dataValidation type="list" allowBlank="1" showInputMessage="1" showErrorMessage="1" sqref="E15:L15" xr:uid="{00000000-0002-0000-1A00-000001000000}">
      <formula1>"選択してください。,あり,なし"</formula1>
    </dataValidation>
  </dataValidations>
  <printOptions horizontalCentered="1"/>
  <pageMargins left="0.31496062992125984" right="0.31496062992125984" top="0.35433070866141736" bottom="0.35433070866141736" header="0.11811023622047245" footer="0.11811023622047245"/>
  <pageSetup paperSize="9" scale="82" orientation="portrait"/>
  <headerFooter>
    <oddHeader>&amp;R&amp;"BIZ UDPゴシック,標準"&amp;A</oddHeader>
    <oddFooter>&amp;RR8.4月版</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J25"/>
  <sheetViews>
    <sheetView workbookViewId="0"/>
  </sheetViews>
  <sheetFormatPr defaultRowHeight="18.75"/>
  <cols>
    <col min="1" max="1" width="2.25" customWidth="1"/>
    <col min="2" max="2" width="29.25" customWidth="1"/>
    <col min="3" max="8" width="12.625" customWidth="1"/>
    <col min="9" max="9" width="13.25" customWidth="1"/>
    <col min="10" max="10" width="2.25" customWidth="1"/>
  </cols>
  <sheetData>
    <row r="1" spans="1:10" s="209" customFormat="1" ht="17.25">
      <c r="B1" s="209" t="s">
        <v>713</v>
      </c>
    </row>
    <row r="2" spans="1:10" s="209" customFormat="1" ht="21.75" customHeight="1">
      <c r="A2" s="295"/>
      <c r="B2" s="337"/>
      <c r="C2" s="295"/>
      <c r="D2" s="295"/>
      <c r="E2" s="295"/>
      <c r="F2" s="295"/>
      <c r="G2" s="295"/>
      <c r="H2" s="1839" t="s">
        <v>1537</v>
      </c>
      <c r="I2" s="1839"/>
    </row>
    <row r="3" spans="1:10" s="209" customFormat="1" ht="12" customHeight="1">
      <c r="A3" s="295"/>
      <c r="B3" s="295"/>
      <c r="C3" s="295"/>
      <c r="D3" s="295"/>
      <c r="E3" s="295"/>
      <c r="F3" s="295"/>
      <c r="G3" s="295"/>
      <c r="H3" s="295"/>
      <c r="I3" s="338"/>
      <c r="J3" s="339"/>
    </row>
    <row r="4" spans="1:10" s="209" customFormat="1" ht="24.75" customHeight="1">
      <c r="A4" s="2102" t="str">
        <f>IF(COUNTIF(C7,"*児童発達支援センター*"),"中核機能強化加算に関する届出書",IF(C7="該当する事業はありません","中核機能強化加算・中核機能強化事業所加算に関する届出書","中核機能強化事業所加算に関する届出書"))</f>
        <v>中核機能強化加算・中核機能強化事業所加算に関する届出書</v>
      </c>
      <c r="B4" s="2103"/>
      <c r="C4" s="2103"/>
      <c r="D4" s="2103"/>
      <c r="E4" s="2103"/>
      <c r="F4" s="2103"/>
      <c r="G4" s="2103"/>
      <c r="H4" s="2103"/>
      <c r="I4" s="2103"/>
    </row>
    <row r="5" spans="1:10" s="209" customFormat="1" ht="17.25" customHeight="1">
      <c r="A5" s="298"/>
      <c r="B5" s="2110" t="str">
        <f>IF(COUNTIF(C7,"*児童発達支援センター*"),"※中核機能強化事業所加算は算定できません",IF(C7="該当する事業はありません","","※中核機能強化加算は算定できません"))</f>
        <v/>
      </c>
      <c r="C5" s="2110"/>
      <c r="D5" s="2110"/>
      <c r="E5" s="2110"/>
      <c r="F5" s="2110"/>
      <c r="G5" s="2110"/>
      <c r="H5" s="2110"/>
      <c r="I5" s="2110"/>
      <c r="J5" s="293"/>
    </row>
    <row r="6" spans="1:10" s="209" customFormat="1" ht="38.25" customHeight="1">
      <c r="A6" s="298"/>
      <c r="B6" s="317" t="s">
        <v>580</v>
      </c>
      <c r="C6" s="2104">
        <f>基本情報入力シート!L45</f>
        <v>0</v>
      </c>
      <c r="D6" s="2105"/>
      <c r="E6" s="2105"/>
      <c r="F6" s="2105"/>
      <c r="G6" s="2105"/>
      <c r="H6" s="2105"/>
      <c r="I6" s="2106"/>
    </row>
    <row r="7" spans="1:10" s="209" customFormat="1" ht="39.75" customHeight="1">
      <c r="A7" s="298"/>
      <c r="B7" s="317" t="s">
        <v>714</v>
      </c>
      <c r="C7" s="1956" t="str">
        <f>IF(COUNTIF(基本情報入力シート!L50:Z55,"*放課後等デイサービス*")&gt;0,IF(COUNTIF(基本情報入力シート!L50:Z55,"児童発達支援センター")&gt;0,"児童発達支援センター・放課後等デイサービスの多機能",IF(COUNTIF(基本情報入力シート!L50:Z55,"*児童発達支援（重心*")&gt;0,"児童発達支援・放課後等デイサービスの多機能","放課後等デイサービス")),IF(COUNTIF(基本情報入力シート!L50:Z55,"児童発達支援センター")&gt;0,"児童発達支援センター",IF(COUNTIF(基本情報入力シート!L50:Z55,"*児童発達支援（重心*")&gt;0,"児童発達支援","該当する事業はありません")))</f>
        <v>該当する事業はありません</v>
      </c>
      <c r="D7" s="2055"/>
      <c r="E7" s="2055"/>
      <c r="F7" s="1920"/>
      <c r="G7" s="1920"/>
      <c r="H7" s="1920"/>
      <c r="I7" s="1921"/>
    </row>
    <row r="8" spans="1:10" s="209" customFormat="1" ht="38.25" customHeight="1">
      <c r="A8" s="295"/>
      <c r="B8" s="318" t="s">
        <v>582</v>
      </c>
      <c r="C8" s="1919" t="s">
        <v>1344</v>
      </c>
      <c r="D8" s="1920"/>
      <c r="E8" s="1920"/>
      <c r="F8" s="1920"/>
      <c r="G8" s="1920"/>
      <c r="H8" s="1920"/>
      <c r="I8" s="1921"/>
    </row>
    <row r="9" spans="1:10" s="209" customFormat="1" ht="38.25" customHeight="1">
      <c r="A9" s="295"/>
      <c r="B9" s="725" t="s">
        <v>1380</v>
      </c>
      <c r="C9" s="1919" t="str">
        <f>IF(COUNTIF(基本情報入力シート!L50:Z55,"児童発達支援センター")&lt;=0,"入力不要です。","選択してください。")</f>
        <v>入力不要です。</v>
      </c>
      <c r="D9" s="1920"/>
      <c r="E9" s="1920"/>
      <c r="F9" s="1920"/>
      <c r="G9" s="1920"/>
      <c r="H9" s="1920"/>
      <c r="I9" s="1921"/>
    </row>
    <row r="10" spans="1:10" s="209" customFormat="1" ht="38.25" customHeight="1">
      <c r="A10" s="295"/>
      <c r="B10" s="1980" t="s">
        <v>715</v>
      </c>
      <c r="C10" s="402"/>
      <c r="D10" s="1996" t="s">
        <v>716</v>
      </c>
      <c r="E10" s="1996"/>
      <c r="F10" s="1996" t="s">
        <v>1381</v>
      </c>
      <c r="G10" s="1996"/>
      <c r="H10" s="1996" t="s">
        <v>717</v>
      </c>
      <c r="I10" s="1996"/>
    </row>
    <row r="11" spans="1:10" s="209" customFormat="1" ht="38.25" customHeight="1">
      <c r="A11" s="295"/>
      <c r="B11" s="1981"/>
      <c r="C11" s="331" t="s">
        <v>718</v>
      </c>
      <c r="D11" s="1986"/>
      <c r="E11" s="1986"/>
      <c r="F11" s="1986"/>
      <c r="G11" s="1986"/>
      <c r="H11" s="1986"/>
      <c r="I11" s="1986"/>
    </row>
    <row r="12" spans="1:10" s="209" customFormat="1" ht="38.25" customHeight="1">
      <c r="A12" s="295"/>
      <c r="B12" s="1981"/>
      <c r="C12" s="331" t="s">
        <v>719</v>
      </c>
      <c r="D12" s="1986"/>
      <c r="E12" s="1986"/>
      <c r="F12" s="1986"/>
      <c r="G12" s="1986"/>
      <c r="H12" s="1986"/>
      <c r="I12" s="1986"/>
    </row>
    <row r="13" spans="1:10" s="209" customFormat="1" ht="38.25" customHeight="1">
      <c r="A13" s="295"/>
      <c r="B13" s="2107"/>
      <c r="C13" s="331"/>
      <c r="D13" s="1996"/>
      <c r="E13" s="1996"/>
      <c r="F13" s="1996"/>
      <c r="G13" s="1996"/>
      <c r="H13" s="1996"/>
      <c r="I13" s="1996"/>
    </row>
    <row r="14" spans="1:10" s="209" customFormat="1" ht="23.25" customHeight="1">
      <c r="A14" s="295"/>
      <c r="B14" s="2052" t="s">
        <v>720</v>
      </c>
      <c r="C14" s="1960" t="s">
        <v>721</v>
      </c>
      <c r="D14" s="1960"/>
      <c r="E14" s="1960"/>
      <c r="F14" s="1960"/>
      <c r="G14" s="1960"/>
      <c r="H14" s="1960"/>
      <c r="I14" s="1960"/>
    </row>
    <row r="15" spans="1:10" s="209" customFormat="1" ht="38.25" customHeight="1">
      <c r="A15" s="295"/>
      <c r="B15" s="2108"/>
      <c r="C15" s="331" t="s">
        <v>182</v>
      </c>
      <c r="D15" s="332" t="s">
        <v>183</v>
      </c>
      <c r="E15" s="332" t="s">
        <v>722</v>
      </c>
      <c r="F15" s="332" t="s">
        <v>181</v>
      </c>
      <c r="G15" s="332" t="s">
        <v>723</v>
      </c>
      <c r="H15" s="332" t="s">
        <v>724</v>
      </c>
      <c r="I15" s="332" t="s">
        <v>725</v>
      </c>
    </row>
    <row r="16" spans="1:10" s="209" customFormat="1" ht="38.25" customHeight="1">
      <c r="A16" s="295"/>
      <c r="B16" s="2109"/>
      <c r="C16" s="764"/>
      <c r="D16" s="765"/>
      <c r="E16" s="765"/>
      <c r="F16" s="765"/>
      <c r="G16" s="765"/>
      <c r="H16" s="765"/>
      <c r="I16" s="765"/>
    </row>
    <row r="17" spans="1:9" s="209" customFormat="1" ht="16.5" customHeight="1">
      <c r="A17" s="295"/>
      <c r="B17" s="340"/>
      <c r="C17" s="341"/>
      <c r="D17" s="342"/>
      <c r="E17" s="342"/>
      <c r="F17" s="342"/>
      <c r="G17" s="342"/>
      <c r="H17" s="342"/>
      <c r="I17" s="342"/>
    </row>
    <row r="18" spans="1:9" s="209" customFormat="1" ht="19.5" customHeight="1">
      <c r="A18" s="295"/>
      <c r="B18" s="1906" t="s">
        <v>1382</v>
      </c>
      <c r="C18" s="1906"/>
      <c r="D18" s="1906"/>
      <c r="E18" s="1906"/>
      <c r="F18" s="1906"/>
      <c r="G18" s="1906"/>
      <c r="H18" s="1906"/>
      <c r="I18" s="1906"/>
    </row>
    <row r="19" spans="1:9" s="209" customFormat="1" ht="54" customHeight="1">
      <c r="A19" s="295"/>
      <c r="B19" s="1861" t="s">
        <v>726</v>
      </c>
      <c r="C19" s="2082"/>
      <c r="D19" s="2082"/>
      <c r="E19" s="2082"/>
      <c r="F19" s="2082"/>
      <c r="G19" s="2082"/>
      <c r="H19" s="2082"/>
      <c r="I19" s="2082"/>
    </row>
    <row r="20" spans="1:9" s="209" customFormat="1" ht="99.75" customHeight="1">
      <c r="A20" s="295"/>
      <c r="B20" s="309"/>
      <c r="C20" s="1953"/>
      <c r="D20" s="1953"/>
      <c r="E20" s="1953"/>
      <c r="F20" s="1953"/>
      <c r="G20" s="1953"/>
      <c r="H20" s="1953"/>
      <c r="I20" s="1953"/>
    </row>
    <row r="21" spans="1:9" s="209" customFormat="1" ht="43.5" customHeight="1">
      <c r="A21" s="295"/>
      <c r="B21" s="1847" t="s">
        <v>727</v>
      </c>
      <c r="C21" s="1847"/>
      <c r="D21" s="1847"/>
      <c r="E21" s="1847"/>
      <c r="F21" s="1847"/>
      <c r="G21" s="1847"/>
      <c r="H21" s="1847"/>
      <c r="I21" s="1847"/>
    </row>
    <row r="22" spans="1:9" s="209" customFormat="1" ht="42.75" customHeight="1">
      <c r="A22" s="295"/>
      <c r="B22" s="1861" t="s">
        <v>728</v>
      </c>
      <c r="C22" s="1861"/>
      <c r="D22" s="1861"/>
      <c r="E22" s="1861"/>
      <c r="F22" s="1861"/>
      <c r="G22" s="1861"/>
      <c r="H22" s="1861"/>
      <c r="I22" s="1861"/>
    </row>
    <row r="23" spans="1:9" s="209" customFormat="1" ht="34.5" customHeight="1">
      <c r="A23" s="295"/>
      <c r="B23" s="1861" t="s">
        <v>729</v>
      </c>
      <c r="C23" s="1861"/>
      <c r="D23" s="1861"/>
      <c r="E23" s="1861"/>
      <c r="F23" s="1861"/>
      <c r="G23" s="1861"/>
      <c r="H23" s="1861"/>
      <c r="I23" s="1861"/>
    </row>
    <row r="24" spans="1:9" s="209" customFormat="1" ht="104.25" customHeight="1">
      <c r="A24" s="295"/>
      <c r="B24" s="1861" t="s">
        <v>730</v>
      </c>
      <c r="C24" s="1861"/>
      <c r="D24" s="1861"/>
      <c r="E24" s="1861"/>
      <c r="F24" s="1861"/>
      <c r="G24" s="1861"/>
      <c r="H24" s="1861"/>
      <c r="I24" s="1861"/>
    </row>
    <row r="25" spans="1:9" s="209" customFormat="1" ht="26.25" customHeight="1">
      <c r="B25" s="1906" t="s">
        <v>731</v>
      </c>
      <c r="C25" s="1906"/>
      <c r="D25" s="1906"/>
      <c r="E25" s="1906"/>
      <c r="F25" s="1906"/>
      <c r="G25" s="1906"/>
      <c r="H25" s="1906"/>
      <c r="I25" s="1906"/>
    </row>
  </sheetData>
  <mergeCells count="30">
    <mergeCell ref="B5:I5"/>
    <mergeCell ref="D12:E12"/>
    <mergeCell ref="F11:G11"/>
    <mergeCell ref="F12:G12"/>
    <mergeCell ref="H11:I11"/>
    <mergeCell ref="H12:I12"/>
    <mergeCell ref="H13:I13"/>
    <mergeCell ref="B25:I25"/>
    <mergeCell ref="B19:I19"/>
    <mergeCell ref="C20:I20"/>
    <mergeCell ref="B21:I21"/>
    <mergeCell ref="B22:I22"/>
    <mergeCell ref="B23:I23"/>
    <mergeCell ref="B24:I24"/>
    <mergeCell ref="H2:I2"/>
    <mergeCell ref="B18:I18"/>
    <mergeCell ref="A4:I4"/>
    <mergeCell ref="C6:I6"/>
    <mergeCell ref="C7:I7"/>
    <mergeCell ref="C8:I8"/>
    <mergeCell ref="B10:B13"/>
    <mergeCell ref="B14:B16"/>
    <mergeCell ref="C14:I14"/>
    <mergeCell ref="C9:I9"/>
    <mergeCell ref="D10:E10"/>
    <mergeCell ref="F10:G10"/>
    <mergeCell ref="H10:I10"/>
    <mergeCell ref="D11:E11"/>
    <mergeCell ref="D13:E13"/>
    <mergeCell ref="F13:G13"/>
  </mergeCells>
  <phoneticPr fontId="4"/>
  <conditionalFormatting sqref="C7:I7">
    <cfRule type="expression" dxfId="138" priority="8">
      <formula>$C$7="該当する事業はありません"</formula>
    </cfRule>
  </conditionalFormatting>
  <conditionalFormatting sqref="C8:I8">
    <cfRule type="expression" dxfId="137" priority="7">
      <formula>OR($C$8="",$C$8="選択下さい。")</formula>
    </cfRule>
  </conditionalFormatting>
  <conditionalFormatting sqref="C9:I9">
    <cfRule type="expression" dxfId="136" priority="2">
      <formula>$C$9="入力不要です。"</formula>
    </cfRule>
    <cfRule type="expression" dxfId="135" priority="5">
      <formula>OR($C$9="",$C$9="選択してください。")</formula>
    </cfRule>
  </conditionalFormatting>
  <conditionalFormatting sqref="C14:I16">
    <cfRule type="expression" dxfId="134" priority="1">
      <formula>OR($C$7&lt;&gt;"*児童発達支援センター*",$C$9&lt;&gt;"①　中核機能強化加算（Ⅰ）")</formula>
    </cfRule>
  </conditionalFormatting>
  <conditionalFormatting sqref="C16:I16">
    <cfRule type="expression" dxfId="133" priority="3">
      <formula>AND($C$9="①　中核機能強化加算（Ⅰ）",C16="")</formula>
    </cfRule>
  </conditionalFormatting>
  <conditionalFormatting sqref="D11:I12">
    <cfRule type="expression" dxfId="132" priority="4">
      <formula>D11=""</formula>
    </cfRule>
  </conditionalFormatting>
  <dataValidations count="3">
    <dataValidation type="list" allowBlank="1" showInputMessage="1" showErrorMessage="1" sqref="C8:I8" xr:uid="{00000000-0002-0000-1B00-000000000000}">
      <formula1>"選択下さい。,①　新規,②　変更,③　終了"</formula1>
    </dataValidation>
    <dataValidation type="list" allowBlank="1" showInputMessage="1" showErrorMessage="1" sqref="C9:I9" xr:uid="{00000000-0002-0000-1B00-000001000000}">
      <formula1>"選択してください。,①　中核機能強化加算（Ⅰ）,②　中核機能強化加算（Ⅱ）,③　中核機能強化加算（Ⅲ）"</formula1>
    </dataValidation>
    <dataValidation type="whole" operator="greaterThanOrEqual" allowBlank="1" showInputMessage="1" showErrorMessage="1" sqref="C16:I16" xr:uid="{00000000-0002-0000-1B00-000002000000}">
      <formula1>0</formula1>
    </dataValidation>
  </dataValidations>
  <printOptions horizontalCentered="1"/>
  <pageMargins left="0.31496062992125984" right="0.31496062992125984" top="0.35433070866141736" bottom="0.35433070866141736" header="0.11811023622047245" footer="0.11811023622047245"/>
  <pageSetup paperSize="9" scale="73" orientation="portrait"/>
  <headerFooter>
    <oddHeader>&amp;R&amp;"BIZ UDPゴシック,標準"&amp;A</oddHeader>
    <oddFooter>&amp;RR8.4月版</oddFooter>
  </headerFooter>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AL18"/>
  <sheetViews>
    <sheetView workbookViewId="0"/>
  </sheetViews>
  <sheetFormatPr defaultRowHeight="18.75"/>
  <cols>
    <col min="1" max="30" width="2.625" customWidth="1"/>
    <col min="31" max="31" width="5.25" customWidth="1"/>
    <col min="32" max="39" width="2.625" customWidth="1"/>
  </cols>
  <sheetData>
    <row r="1" spans="2:38" s="147" customFormat="1" ht="30.75" customHeight="1">
      <c r="B1" s="343"/>
      <c r="C1" s="343" t="s">
        <v>732</v>
      </c>
      <c r="D1" s="343"/>
      <c r="E1" s="343"/>
      <c r="F1" s="343"/>
      <c r="G1" s="343"/>
      <c r="H1" s="343"/>
      <c r="I1" s="343"/>
      <c r="J1" s="343"/>
      <c r="K1" s="343"/>
      <c r="L1" s="343"/>
      <c r="M1" s="343"/>
      <c r="N1" s="343"/>
      <c r="O1" s="343"/>
      <c r="P1" s="343"/>
      <c r="Q1" s="343"/>
      <c r="R1" s="343"/>
      <c r="S1" s="343"/>
      <c r="T1" s="343"/>
      <c r="U1" s="343"/>
      <c r="V1" s="343"/>
      <c r="W1" s="343"/>
      <c r="X1" s="343"/>
      <c r="Y1" s="343"/>
      <c r="Z1" s="343"/>
      <c r="AA1" s="343"/>
      <c r="AB1" s="343"/>
      <c r="AC1" s="343"/>
      <c r="AD1" s="343"/>
      <c r="AE1" s="343"/>
      <c r="AF1" s="343"/>
      <c r="AG1" s="343"/>
      <c r="AH1" s="343"/>
      <c r="AI1" s="343"/>
      <c r="AJ1" s="343"/>
    </row>
    <row r="2" spans="2:38" s="147" customFormat="1" ht="18" customHeight="1">
      <c r="B2" s="343"/>
      <c r="C2" s="343"/>
      <c r="D2" s="343"/>
      <c r="E2" s="343"/>
      <c r="F2" s="343"/>
      <c r="G2" s="343"/>
      <c r="H2" s="343"/>
      <c r="I2" s="343"/>
      <c r="J2" s="343"/>
      <c r="K2" s="343"/>
      <c r="L2" s="343"/>
      <c r="M2" s="343"/>
      <c r="N2" s="343"/>
      <c r="O2" s="343"/>
      <c r="P2" s="343"/>
      <c r="Q2" s="343"/>
      <c r="R2" s="343"/>
      <c r="S2" s="343"/>
      <c r="T2" s="343"/>
      <c r="U2" s="343"/>
      <c r="V2" s="343"/>
      <c r="W2" s="343"/>
      <c r="X2" s="343"/>
      <c r="Y2" s="343"/>
      <c r="Z2" s="343"/>
      <c r="AA2" s="343"/>
      <c r="AB2" s="2111" t="s">
        <v>1537</v>
      </c>
      <c r="AC2" s="2111"/>
      <c r="AD2" s="2111"/>
      <c r="AE2" s="2111"/>
      <c r="AF2" s="2111"/>
      <c r="AG2" s="2111"/>
      <c r="AH2" s="2111"/>
      <c r="AI2" s="2111"/>
      <c r="AJ2" s="343"/>
    </row>
    <row r="3" spans="2:38" s="147" customFormat="1" ht="56.25" customHeight="1">
      <c r="B3" s="343"/>
      <c r="C3" s="343"/>
      <c r="D3" s="343"/>
      <c r="E3" s="343"/>
      <c r="F3" s="343"/>
      <c r="G3" s="343"/>
      <c r="H3" s="343"/>
      <c r="I3" s="343"/>
      <c r="J3" s="343"/>
      <c r="K3" s="343"/>
      <c r="L3" s="343"/>
      <c r="M3" s="343"/>
      <c r="N3" s="343"/>
      <c r="O3" s="343"/>
      <c r="P3" s="343"/>
      <c r="Q3" s="343"/>
      <c r="R3" s="343"/>
      <c r="S3" s="343"/>
      <c r="T3" s="343"/>
      <c r="U3" s="343"/>
      <c r="V3" s="343"/>
      <c r="W3" s="343"/>
      <c r="X3" s="343"/>
      <c r="Y3" s="343"/>
      <c r="Z3" s="343"/>
      <c r="AA3" s="343"/>
      <c r="AB3" s="343"/>
      <c r="AC3" s="343"/>
      <c r="AD3" s="343"/>
      <c r="AE3" s="343"/>
      <c r="AF3" s="343"/>
      <c r="AG3" s="343"/>
      <c r="AH3" s="343"/>
      <c r="AI3" s="344"/>
      <c r="AJ3" s="343"/>
    </row>
    <row r="4" spans="2:38" s="147" customFormat="1" ht="21" customHeight="1">
      <c r="B4" s="2117" t="s">
        <v>733</v>
      </c>
      <c r="C4" s="2117"/>
      <c r="D4" s="2117"/>
      <c r="E4" s="2117"/>
      <c r="F4" s="2117"/>
      <c r="G4" s="2117"/>
      <c r="H4" s="2117"/>
      <c r="I4" s="2117"/>
      <c r="J4" s="2117"/>
      <c r="K4" s="2117"/>
      <c r="L4" s="2117"/>
      <c r="M4" s="2117"/>
      <c r="N4" s="2117"/>
      <c r="O4" s="2117"/>
      <c r="P4" s="2117"/>
      <c r="Q4" s="2117"/>
      <c r="R4" s="2117"/>
      <c r="S4" s="2117"/>
      <c r="T4" s="2117"/>
      <c r="U4" s="2117"/>
      <c r="V4" s="2117"/>
      <c r="W4" s="2117"/>
      <c r="X4" s="2117"/>
      <c r="Y4" s="2117"/>
      <c r="Z4" s="2117"/>
      <c r="AA4" s="2117"/>
      <c r="AB4" s="2117"/>
      <c r="AC4" s="2117"/>
      <c r="AD4" s="2117"/>
      <c r="AE4" s="2117"/>
      <c r="AF4" s="2117"/>
      <c r="AG4" s="2117"/>
      <c r="AH4" s="2117"/>
      <c r="AI4" s="2117"/>
      <c r="AJ4" s="2117"/>
    </row>
    <row r="5" spans="2:38" s="147" customFormat="1" ht="15.75" customHeight="1">
      <c r="B5" s="343"/>
      <c r="C5" s="343"/>
      <c r="D5" s="343"/>
      <c r="E5" s="343"/>
      <c r="F5" s="343"/>
      <c r="G5" s="343"/>
      <c r="H5" s="343"/>
      <c r="I5" s="343"/>
      <c r="J5" s="343"/>
      <c r="K5" s="343"/>
      <c r="L5" s="343"/>
      <c r="M5" s="343"/>
      <c r="N5" s="343"/>
      <c r="O5" s="343"/>
      <c r="P5" s="343"/>
      <c r="Q5" s="343"/>
      <c r="R5" s="343"/>
      <c r="S5" s="343"/>
      <c r="T5" s="343"/>
      <c r="U5" s="343"/>
      <c r="V5" s="343"/>
      <c r="W5" s="343"/>
      <c r="X5" s="343"/>
      <c r="Y5" s="343"/>
      <c r="Z5" s="343"/>
      <c r="AA5" s="343"/>
      <c r="AB5" s="343"/>
      <c r="AC5" s="343"/>
      <c r="AD5" s="343"/>
      <c r="AE5" s="343"/>
      <c r="AF5" s="343"/>
      <c r="AG5" s="343"/>
      <c r="AH5" s="343"/>
      <c r="AI5" s="343"/>
      <c r="AJ5" s="343"/>
    </row>
    <row r="6" spans="2:38" s="147" customFormat="1" ht="27.75" customHeight="1" thickBot="1">
      <c r="B6" s="343"/>
      <c r="C6" s="2118" t="s">
        <v>734</v>
      </c>
      <c r="D6" s="2118"/>
      <c r="E6" s="2118"/>
      <c r="F6" s="2118"/>
      <c r="G6" s="2118"/>
      <c r="H6" s="2118"/>
      <c r="I6" s="2118"/>
      <c r="J6" s="2118"/>
      <c r="K6" s="2118"/>
      <c r="L6" s="2118"/>
      <c r="M6" s="2118"/>
      <c r="N6" s="2118"/>
      <c r="O6" s="2118"/>
      <c r="P6" s="2118"/>
      <c r="Q6" s="2118"/>
      <c r="R6" s="2118"/>
      <c r="S6" s="2118"/>
      <c r="T6" s="2118"/>
      <c r="U6" s="2118"/>
      <c r="V6" s="2118"/>
      <c r="W6" s="2118"/>
      <c r="X6" s="2118"/>
      <c r="Y6" s="2118"/>
      <c r="Z6" s="2118"/>
      <c r="AA6" s="2118"/>
      <c r="AB6" s="2118"/>
      <c r="AC6" s="2118"/>
      <c r="AD6" s="2118"/>
      <c r="AE6" s="2118"/>
      <c r="AF6" s="2118"/>
      <c r="AG6" s="2118"/>
      <c r="AH6" s="2118"/>
      <c r="AI6" s="2118"/>
      <c r="AJ6" s="343"/>
    </row>
    <row r="7" spans="2:38" s="346" customFormat="1" ht="29.25" customHeight="1">
      <c r="B7" s="345"/>
      <c r="C7" s="2119" t="s">
        <v>735</v>
      </c>
      <c r="D7" s="2120"/>
      <c r="E7" s="2120"/>
      <c r="F7" s="2120"/>
      <c r="G7" s="2120"/>
      <c r="H7" s="2120"/>
      <c r="I7" s="2120" t="s">
        <v>736</v>
      </c>
      <c r="J7" s="2120"/>
      <c r="K7" s="2120"/>
      <c r="L7" s="2120"/>
      <c r="M7" s="2120"/>
      <c r="N7" s="2120"/>
      <c r="O7" s="2121" t="s">
        <v>737</v>
      </c>
      <c r="P7" s="2122"/>
      <c r="Q7" s="2122"/>
      <c r="R7" s="2122"/>
      <c r="S7" s="2122"/>
      <c r="T7" s="2122"/>
      <c r="U7" s="2122"/>
      <c r="V7" s="2122"/>
      <c r="W7" s="2122"/>
      <c r="X7" s="2122"/>
      <c r="Y7" s="2122"/>
      <c r="Z7" s="2122"/>
      <c r="AA7" s="2122"/>
      <c r="AB7" s="2122"/>
      <c r="AC7" s="2122"/>
      <c r="AD7" s="2122"/>
      <c r="AE7" s="2122"/>
      <c r="AF7" s="2122"/>
      <c r="AG7" s="2122"/>
      <c r="AH7" s="2122"/>
      <c r="AI7" s="2123"/>
      <c r="AJ7" s="345"/>
    </row>
    <row r="8" spans="2:38" s="147" customFormat="1" ht="21" customHeight="1">
      <c r="B8" s="343"/>
      <c r="C8" s="2112"/>
      <c r="D8" s="2113"/>
      <c r="E8" s="2113"/>
      <c r="F8" s="2113"/>
      <c r="G8" s="2113"/>
      <c r="H8" s="2113"/>
      <c r="I8" s="2113"/>
      <c r="J8" s="2113"/>
      <c r="K8" s="2113"/>
      <c r="L8" s="2113"/>
      <c r="M8" s="2113"/>
      <c r="N8" s="2113"/>
      <c r="O8" s="2114"/>
      <c r="P8" s="2115"/>
      <c r="Q8" s="2115"/>
      <c r="R8" s="2115"/>
      <c r="S8" s="2115"/>
      <c r="T8" s="2115"/>
      <c r="U8" s="2115"/>
      <c r="V8" s="2115"/>
      <c r="W8" s="2115"/>
      <c r="X8" s="2115"/>
      <c r="Y8" s="2115"/>
      <c r="Z8" s="2115"/>
      <c r="AA8" s="2115"/>
      <c r="AB8" s="2115"/>
      <c r="AC8" s="2115"/>
      <c r="AD8" s="2115"/>
      <c r="AE8" s="2115"/>
      <c r="AF8" s="2115"/>
      <c r="AG8" s="2115"/>
      <c r="AH8" s="2115"/>
      <c r="AI8" s="2116"/>
      <c r="AJ8" s="343"/>
    </row>
    <row r="9" spans="2:38" s="147" customFormat="1" ht="21" customHeight="1" thickBot="1">
      <c r="B9" s="343"/>
      <c r="C9" s="2124"/>
      <c r="D9" s="2125"/>
      <c r="E9" s="2125"/>
      <c r="F9" s="2125"/>
      <c r="G9" s="2125"/>
      <c r="H9" s="2125"/>
      <c r="I9" s="2125"/>
      <c r="J9" s="2125"/>
      <c r="K9" s="2125"/>
      <c r="L9" s="2125"/>
      <c r="M9" s="2125"/>
      <c r="N9" s="2125"/>
      <c r="O9" s="2126"/>
      <c r="P9" s="2127"/>
      <c r="Q9" s="2127"/>
      <c r="R9" s="2127"/>
      <c r="S9" s="2127"/>
      <c r="T9" s="2127"/>
      <c r="U9" s="2127"/>
      <c r="V9" s="2127"/>
      <c r="W9" s="2127"/>
      <c r="X9" s="2127"/>
      <c r="Y9" s="2127"/>
      <c r="Z9" s="2127"/>
      <c r="AA9" s="2127"/>
      <c r="AB9" s="2127"/>
      <c r="AC9" s="2127"/>
      <c r="AD9" s="2127"/>
      <c r="AE9" s="2127"/>
      <c r="AF9" s="2127"/>
      <c r="AG9" s="2127"/>
      <c r="AH9" s="2127"/>
      <c r="AI9" s="2128"/>
      <c r="AJ9" s="343"/>
    </row>
    <row r="10" spans="2:38" s="147" customFormat="1" ht="4.5" customHeight="1">
      <c r="B10" s="343"/>
      <c r="C10" s="347"/>
      <c r="D10" s="347"/>
      <c r="E10" s="347"/>
      <c r="F10" s="347"/>
      <c r="G10" s="347"/>
      <c r="H10" s="347"/>
      <c r="I10" s="347"/>
      <c r="J10" s="347"/>
      <c r="K10" s="347"/>
      <c r="L10" s="347"/>
      <c r="M10" s="347"/>
      <c r="N10" s="347"/>
      <c r="O10" s="347"/>
      <c r="P10" s="347"/>
      <c r="Q10" s="347"/>
      <c r="R10" s="347"/>
      <c r="S10" s="347"/>
      <c r="T10" s="347"/>
      <c r="U10" s="347"/>
      <c r="V10" s="347"/>
      <c r="W10" s="347"/>
      <c r="X10" s="347"/>
      <c r="Y10" s="347"/>
      <c r="Z10" s="347"/>
      <c r="AA10" s="347"/>
      <c r="AB10" s="347"/>
      <c r="AC10" s="347"/>
      <c r="AD10" s="347"/>
      <c r="AE10" s="347"/>
      <c r="AF10" s="347"/>
      <c r="AG10" s="347"/>
      <c r="AH10" s="347"/>
      <c r="AI10" s="347"/>
      <c r="AJ10" s="343"/>
    </row>
    <row r="11" spans="2:38" s="147" customFormat="1" ht="21" customHeight="1">
      <c r="B11" s="348"/>
      <c r="C11" s="2129" t="s">
        <v>738</v>
      </c>
      <c r="D11" s="2129"/>
      <c r="E11" s="2129"/>
      <c r="F11" s="2129"/>
      <c r="G11" s="2129"/>
      <c r="H11" s="2129"/>
      <c r="I11" s="2129"/>
      <c r="J11" s="2129"/>
      <c r="K11" s="2129"/>
      <c r="L11" s="2129"/>
      <c r="M11" s="2129"/>
      <c r="N11" s="2129"/>
      <c r="O11" s="2129"/>
      <c r="P11" s="2129"/>
      <c r="Q11" s="2129"/>
      <c r="R11" s="2129"/>
      <c r="S11" s="2129"/>
      <c r="T11" s="2129"/>
      <c r="U11" s="2129"/>
      <c r="V11" s="2129"/>
      <c r="W11" s="2129"/>
      <c r="X11" s="2129"/>
      <c r="Y11" s="2129"/>
      <c r="Z11" s="2129"/>
      <c r="AA11" s="2129"/>
      <c r="AB11" s="2129"/>
      <c r="AC11" s="2129"/>
      <c r="AD11" s="2129"/>
      <c r="AE11" s="2129"/>
      <c r="AF11" s="2129"/>
      <c r="AG11" s="2129"/>
      <c r="AH11" s="2129"/>
      <c r="AI11" s="2129"/>
      <c r="AJ11" s="348"/>
      <c r="AK11" s="349"/>
      <c r="AL11" s="349"/>
    </row>
    <row r="12" spans="2:38" s="147" customFormat="1" ht="21" customHeight="1">
      <c r="B12" s="348"/>
      <c r="C12" s="2129"/>
      <c r="D12" s="2129"/>
      <c r="E12" s="2129"/>
      <c r="F12" s="2129"/>
      <c r="G12" s="2129"/>
      <c r="H12" s="2129"/>
      <c r="I12" s="2129"/>
      <c r="J12" s="2129"/>
      <c r="K12" s="2129"/>
      <c r="L12" s="2129"/>
      <c r="M12" s="2129"/>
      <c r="N12" s="2129"/>
      <c r="O12" s="2129"/>
      <c r="P12" s="2129"/>
      <c r="Q12" s="2129"/>
      <c r="R12" s="2129"/>
      <c r="S12" s="2129"/>
      <c r="T12" s="2129"/>
      <c r="U12" s="2129"/>
      <c r="V12" s="2129"/>
      <c r="W12" s="2129"/>
      <c r="X12" s="2129"/>
      <c r="Y12" s="2129"/>
      <c r="Z12" s="2129"/>
      <c r="AA12" s="2129"/>
      <c r="AB12" s="2129"/>
      <c r="AC12" s="2129"/>
      <c r="AD12" s="2129"/>
      <c r="AE12" s="2129"/>
      <c r="AF12" s="2129"/>
      <c r="AG12" s="2129"/>
      <c r="AH12" s="2129"/>
      <c r="AI12" s="2129"/>
      <c r="AJ12" s="348"/>
      <c r="AK12" s="349"/>
      <c r="AL12" s="349"/>
    </row>
    <row r="13" spans="2:38" s="147" customFormat="1" ht="13.5" customHeight="1">
      <c r="B13" s="348"/>
      <c r="C13" s="2129"/>
      <c r="D13" s="2129"/>
      <c r="E13" s="2129"/>
      <c r="F13" s="2129"/>
      <c r="G13" s="2129"/>
      <c r="H13" s="2129"/>
      <c r="I13" s="2129"/>
      <c r="J13" s="2129"/>
      <c r="K13" s="2129"/>
      <c r="L13" s="2129"/>
      <c r="M13" s="2129"/>
      <c r="N13" s="2129"/>
      <c r="O13" s="2129"/>
      <c r="P13" s="2129"/>
      <c r="Q13" s="2129"/>
      <c r="R13" s="2129"/>
      <c r="S13" s="2129"/>
      <c r="T13" s="2129"/>
      <c r="U13" s="2129"/>
      <c r="V13" s="2129"/>
      <c r="W13" s="2129"/>
      <c r="X13" s="2129"/>
      <c r="Y13" s="2129"/>
      <c r="Z13" s="2129"/>
      <c r="AA13" s="2129"/>
      <c r="AB13" s="2129"/>
      <c r="AC13" s="2129"/>
      <c r="AD13" s="2129"/>
      <c r="AE13" s="2129"/>
      <c r="AF13" s="2129"/>
      <c r="AG13" s="2129"/>
      <c r="AH13" s="2129"/>
      <c r="AI13" s="2129"/>
      <c r="AJ13" s="348"/>
      <c r="AK13" s="349"/>
      <c r="AL13" s="349"/>
    </row>
    <row r="14" spans="2:38" s="147" customFormat="1" ht="24" customHeight="1">
      <c r="B14" s="348"/>
      <c r="C14" s="2129"/>
      <c r="D14" s="2129"/>
      <c r="E14" s="2129"/>
      <c r="F14" s="2129"/>
      <c r="G14" s="2129"/>
      <c r="H14" s="2129"/>
      <c r="I14" s="2129"/>
      <c r="J14" s="2129"/>
      <c r="K14" s="2129"/>
      <c r="L14" s="2129"/>
      <c r="M14" s="2129"/>
      <c r="N14" s="2129"/>
      <c r="O14" s="2129"/>
      <c r="P14" s="2129"/>
      <c r="Q14" s="2129"/>
      <c r="R14" s="2129"/>
      <c r="S14" s="2129"/>
      <c r="T14" s="2129"/>
      <c r="U14" s="2129"/>
      <c r="V14" s="2129"/>
      <c r="W14" s="2129"/>
      <c r="X14" s="2129"/>
      <c r="Y14" s="2129"/>
      <c r="Z14" s="2129"/>
      <c r="AA14" s="2129"/>
      <c r="AB14" s="2129"/>
      <c r="AC14" s="2129"/>
      <c r="AD14" s="2129"/>
      <c r="AE14" s="2129"/>
      <c r="AF14" s="2129"/>
      <c r="AG14" s="2129"/>
      <c r="AH14" s="2129"/>
      <c r="AI14" s="2129"/>
      <c r="AJ14" s="348"/>
      <c r="AK14" s="349"/>
      <c r="AL14" s="349"/>
    </row>
    <row r="15" spans="2:38" s="147" customFormat="1" ht="21" hidden="1" customHeight="1">
      <c r="B15" s="348"/>
      <c r="C15" s="2129"/>
      <c r="D15" s="2129"/>
      <c r="E15" s="2129"/>
      <c r="F15" s="2129"/>
      <c r="G15" s="2129"/>
      <c r="H15" s="2129"/>
      <c r="I15" s="2129"/>
      <c r="J15" s="2129"/>
      <c r="K15" s="2129"/>
      <c r="L15" s="2129"/>
      <c r="M15" s="2129"/>
      <c r="N15" s="2129"/>
      <c r="O15" s="2129"/>
      <c r="P15" s="2129"/>
      <c r="Q15" s="2129"/>
      <c r="R15" s="2129"/>
      <c r="S15" s="2129"/>
      <c r="T15" s="2129"/>
      <c r="U15" s="2129"/>
      <c r="V15" s="2129"/>
      <c r="W15" s="2129"/>
      <c r="X15" s="2129"/>
      <c r="Y15" s="2129"/>
      <c r="Z15" s="2129"/>
      <c r="AA15" s="2129"/>
      <c r="AB15" s="2129"/>
      <c r="AC15" s="2129"/>
      <c r="AD15" s="2129"/>
      <c r="AE15" s="2129"/>
      <c r="AF15" s="2129"/>
      <c r="AG15" s="2129"/>
      <c r="AH15" s="2129"/>
      <c r="AI15" s="2129"/>
      <c r="AJ15" s="348"/>
      <c r="AK15" s="349"/>
      <c r="AL15" s="349"/>
    </row>
    <row r="16" spans="2:38" s="346" customFormat="1" ht="29.25" customHeight="1">
      <c r="B16" s="345"/>
      <c r="C16" s="2130" t="s">
        <v>739</v>
      </c>
      <c r="D16" s="2130"/>
      <c r="E16" s="2130"/>
      <c r="F16" s="2130"/>
      <c r="G16" s="2130"/>
      <c r="H16" s="2130"/>
      <c r="I16" s="2130"/>
      <c r="J16" s="2130"/>
      <c r="K16" s="2130"/>
      <c r="L16" s="2130"/>
      <c r="M16" s="2130"/>
      <c r="N16" s="2130"/>
      <c r="O16" s="2130"/>
      <c r="P16" s="2130"/>
      <c r="Q16" s="2130"/>
      <c r="R16" s="2130"/>
      <c r="S16" s="2130"/>
      <c r="T16" s="2130"/>
      <c r="U16" s="2130"/>
      <c r="V16" s="2130"/>
      <c r="W16" s="2130"/>
      <c r="X16" s="2130"/>
      <c r="Y16" s="2130"/>
      <c r="Z16" s="2130"/>
      <c r="AA16" s="2130"/>
      <c r="AB16" s="2130"/>
      <c r="AC16" s="2130"/>
      <c r="AD16" s="2130"/>
      <c r="AE16" s="2130"/>
      <c r="AF16" s="2130"/>
      <c r="AG16" s="2130"/>
      <c r="AH16" s="2130"/>
      <c r="AI16" s="2130"/>
      <c r="AJ16" s="350"/>
      <c r="AK16" s="294"/>
      <c r="AL16" s="294"/>
    </row>
    <row r="17" spans="2:36" s="147" customFormat="1" ht="62.25" customHeight="1">
      <c r="B17" s="343"/>
      <c r="C17" s="2131"/>
      <c r="D17" s="2131"/>
      <c r="E17" s="2131"/>
      <c r="F17" s="2131"/>
      <c r="G17" s="2131"/>
      <c r="H17" s="2131"/>
      <c r="I17" s="2131"/>
      <c r="J17" s="2131"/>
      <c r="K17" s="2131"/>
      <c r="L17" s="2131"/>
      <c r="M17" s="2131"/>
      <c r="N17" s="2131"/>
      <c r="O17" s="2131"/>
      <c r="P17" s="2131"/>
      <c r="Q17" s="2131"/>
      <c r="R17" s="2131"/>
      <c r="S17" s="2131"/>
      <c r="T17" s="2131"/>
      <c r="U17" s="2131"/>
      <c r="V17" s="2131"/>
      <c r="W17" s="2131"/>
      <c r="X17" s="2131"/>
      <c r="Y17" s="2131"/>
      <c r="Z17" s="2131"/>
      <c r="AA17" s="2131"/>
      <c r="AB17" s="2131"/>
      <c r="AC17" s="2131"/>
      <c r="AD17" s="2131"/>
      <c r="AE17" s="2131"/>
      <c r="AF17" s="2131"/>
      <c r="AG17" s="2131"/>
      <c r="AH17" s="2131"/>
      <c r="AI17" s="2131"/>
      <c r="AJ17" s="343"/>
    </row>
    <row r="18" spans="2:36" s="147" customFormat="1" ht="9.75" customHeight="1">
      <c r="B18" s="343"/>
      <c r="C18" s="343"/>
      <c r="D18" s="343"/>
      <c r="E18" s="343"/>
      <c r="F18" s="343"/>
      <c r="G18" s="343"/>
      <c r="H18" s="343"/>
      <c r="I18" s="343"/>
      <c r="J18" s="343"/>
      <c r="K18" s="343"/>
      <c r="L18" s="343"/>
      <c r="M18" s="343"/>
      <c r="N18" s="343"/>
      <c r="O18" s="343"/>
      <c r="P18" s="343"/>
      <c r="Q18" s="343"/>
      <c r="R18" s="343"/>
      <c r="S18" s="343"/>
      <c r="T18" s="343"/>
      <c r="U18" s="343"/>
      <c r="V18" s="343"/>
      <c r="W18" s="343"/>
      <c r="X18" s="343"/>
      <c r="Y18" s="343"/>
      <c r="Z18" s="343"/>
      <c r="AA18" s="343"/>
      <c r="AB18" s="343"/>
      <c r="AC18" s="343"/>
      <c r="AD18" s="343"/>
      <c r="AE18" s="343"/>
      <c r="AF18" s="343"/>
      <c r="AG18" s="343"/>
      <c r="AH18" s="343"/>
      <c r="AI18" s="343"/>
      <c r="AJ18" s="343"/>
    </row>
  </sheetData>
  <mergeCells count="14">
    <mergeCell ref="C9:H9"/>
    <mergeCell ref="I9:N9"/>
    <mergeCell ref="O9:AI9"/>
    <mergeCell ref="C11:AI15"/>
    <mergeCell ref="C16:AI17"/>
    <mergeCell ref="AB2:AI2"/>
    <mergeCell ref="C8:H8"/>
    <mergeCell ref="I8:N8"/>
    <mergeCell ref="O8:AI8"/>
    <mergeCell ref="B4:AJ4"/>
    <mergeCell ref="C6:AI6"/>
    <mergeCell ref="C7:H7"/>
    <mergeCell ref="I7:N7"/>
    <mergeCell ref="O7:AI7"/>
  </mergeCells>
  <phoneticPr fontId="4"/>
  <conditionalFormatting sqref="C8:AI9">
    <cfRule type="expression" dxfId="131" priority="1">
      <formula>C8=""</formula>
    </cfRule>
  </conditionalFormatting>
  <printOptions horizontalCentered="1"/>
  <pageMargins left="0.31496062992125984" right="0.31496062992125984" top="0.35433070866141736" bottom="0.35433070866141736" header="0.11811023622047245" footer="0.11811023622047245"/>
  <pageSetup paperSize="9" scale="91" orientation="portrait"/>
  <headerFooter>
    <oddHeader>&amp;R&amp;"BIZ UDPゴシック,標準"&amp;A</oddHeader>
    <oddFooter>&amp;RR8.4月版</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U69"/>
  <sheetViews>
    <sheetView topLeftCell="A42" zoomScaleNormal="100" workbookViewId="0">
      <selection activeCell="F36" sqref="F36:G36"/>
    </sheetView>
  </sheetViews>
  <sheetFormatPr defaultColWidth="2.25" defaultRowHeight="13.5" customHeight="1"/>
  <cols>
    <col min="1" max="1" width="2.625" style="1" customWidth="1"/>
    <col min="2" max="2" width="6.625" style="1" customWidth="1"/>
    <col min="3" max="3" width="8.625" style="1" customWidth="1"/>
    <col min="4" max="4" width="10.875" style="1" customWidth="1"/>
    <col min="5" max="5" width="8.625" style="1" customWidth="1"/>
    <col min="6" max="6" width="6.625" style="1" customWidth="1"/>
    <col min="7" max="7" width="8.125" style="1" customWidth="1"/>
    <col min="8" max="21" width="2.625" style="1" customWidth="1"/>
    <col min="22" max="16384" width="2.25" style="1"/>
  </cols>
  <sheetData>
    <row r="1" spans="1:21" ht="13.5" customHeight="1">
      <c r="A1" s="1180" t="s">
        <v>0</v>
      </c>
      <c r="B1" s="1180"/>
      <c r="C1" s="1180"/>
    </row>
    <row r="2" spans="1:21" ht="15" customHeight="1">
      <c r="A2" s="1104" t="s">
        <v>1</v>
      </c>
      <c r="B2" s="1104"/>
      <c r="C2" s="1104"/>
      <c r="D2" s="1104"/>
      <c r="E2" s="1104"/>
      <c r="F2" s="1104"/>
      <c r="G2" s="1104"/>
      <c r="H2" s="1104"/>
      <c r="I2" s="1104"/>
      <c r="J2" s="1104"/>
      <c r="K2" s="1104"/>
      <c r="L2" s="1104"/>
      <c r="M2" s="1104"/>
      <c r="N2" s="1104"/>
      <c r="O2" s="1104"/>
      <c r="P2" s="1104"/>
      <c r="Q2" s="1104"/>
      <c r="R2" s="1104"/>
      <c r="S2" s="1104"/>
      <c r="T2" s="1104"/>
      <c r="U2" s="1104"/>
    </row>
    <row r="3" spans="1:21" ht="15" customHeight="1">
      <c r="A3" s="1104" t="s">
        <v>2</v>
      </c>
      <c r="B3" s="1104"/>
      <c r="C3" s="1104"/>
      <c r="D3" s="1104"/>
      <c r="E3" s="1104"/>
      <c r="F3" s="1104"/>
      <c r="G3" s="1104"/>
      <c r="H3" s="1104"/>
      <c r="I3" s="1104"/>
      <c r="J3" s="1104"/>
      <c r="K3" s="1104"/>
      <c r="L3" s="1104"/>
      <c r="M3" s="1104"/>
      <c r="N3" s="1104"/>
      <c r="O3" s="1104"/>
      <c r="P3" s="1104"/>
      <c r="Q3" s="1104"/>
      <c r="R3" s="1104"/>
      <c r="S3" s="1104"/>
      <c r="T3" s="1104"/>
      <c r="U3" s="1104"/>
    </row>
    <row r="4" spans="1:21" ht="15" customHeight="1">
      <c r="A4" s="1104" t="s">
        <v>3</v>
      </c>
      <c r="B4" s="1104"/>
      <c r="C4" s="1104"/>
      <c r="D4" s="1104"/>
      <c r="E4" s="1104"/>
      <c r="F4" s="1104"/>
      <c r="G4" s="1104"/>
      <c r="H4" s="1104"/>
      <c r="I4" s="1104"/>
      <c r="J4" s="1104"/>
      <c r="K4" s="1104"/>
      <c r="L4" s="1104"/>
      <c r="M4" s="1104"/>
      <c r="N4" s="1104"/>
      <c r="O4" s="1104"/>
      <c r="P4" s="1104"/>
      <c r="Q4" s="1104"/>
      <c r="R4" s="1104"/>
      <c r="S4" s="1104"/>
      <c r="T4" s="1104"/>
      <c r="U4" s="1104"/>
    </row>
    <row r="5" spans="1:21" ht="15" customHeight="1">
      <c r="A5" s="119"/>
      <c r="B5" s="119"/>
      <c r="C5" s="119"/>
      <c r="D5" s="119"/>
      <c r="E5" s="1105" t="str">
        <f>IF(基本情報入力シート!D13="指定予定年月日","指定",IF(基本情報入力シート!D13="更新予定年月日","指定更新","指定変更"))</f>
        <v>指定</v>
      </c>
      <c r="F5" s="1106"/>
      <c r="G5" s="119" t="s">
        <v>4</v>
      </c>
      <c r="H5" s="119"/>
      <c r="I5" s="119"/>
      <c r="J5" s="119"/>
      <c r="K5" s="119"/>
      <c r="L5" s="119"/>
      <c r="M5" s="119"/>
      <c r="N5" s="119"/>
      <c r="O5" s="119"/>
      <c r="P5" s="119"/>
      <c r="Q5" s="119"/>
      <c r="R5" s="119"/>
      <c r="S5" s="119"/>
      <c r="T5" s="119"/>
      <c r="U5" s="119"/>
    </row>
    <row r="6" spans="1:21" ht="15" customHeight="1">
      <c r="A6" s="119"/>
      <c r="B6" s="119"/>
      <c r="C6" s="119"/>
      <c r="D6" s="119"/>
      <c r="E6" s="119"/>
      <c r="F6" s="119"/>
      <c r="G6" s="119"/>
      <c r="H6" s="119"/>
      <c r="I6" s="119"/>
      <c r="J6" s="119"/>
      <c r="K6" s="1121" t="s">
        <v>1472</v>
      </c>
      <c r="L6" s="1121"/>
      <c r="M6" s="1121"/>
      <c r="N6" s="1121"/>
      <c r="O6" s="119" t="s">
        <v>5</v>
      </c>
      <c r="P6" s="1134"/>
      <c r="Q6" s="1134"/>
      <c r="R6" s="119" t="s">
        <v>6</v>
      </c>
      <c r="S6" s="1134"/>
      <c r="T6" s="1134"/>
      <c r="U6" s="119" t="s">
        <v>7</v>
      </c>
    </row>
    <row r="7" spans="1:21" ht="15" customHeight="1">
      <c r="A7" s="119"/>
      <c r="B7" s="1104" t="s">
        <v>1615</v>
      </c>
      <c r="C7" s="1104"/>
      <c r="D7" s="142" t="s">
        <v>1616</v>
      </c>
      <c r="E7" s="119"/>
      <c r="F7" s="119"/>
      <c r="G7" s="119"/>
      <c r="H7" s="119"/>
      <c r="I7" s="119"/>
      <c r="J7" s="119"/>
      <c r="K7" s="120"/>
      <c r="L7" s="120"/>
      <c r="M7" s="120"/>
      <c r="N7" s="120"/>
      <c r="O7" s="119"/>
      <c r="P7" s="120"/>
      <c r="Q7" s="120"/>
      <c r="R7" s="119"/>
      <c r="S7" s="120"/>
      <c r="T7" s="120"/>
      <c r="U7" s="119"/>
    </row>
    <row r="8" spans="1:21" ht="15" customHeight="1">
      <c r="A8" s="119"/>
      <c r="B8" s="119"/>
      <c r="C8" s="119"/>
      <c r="D8" s="119"/>
      <c r="E8" s="119"/>
      <c r="F8" s="119"/>
      <c r="G8" s="119"/>
      <c r="H8" s="119" t="s">
        <v>8</v>
      </c>
      <c r="I8" s="119"/>
      <c r="J8" s="121"/>
      <c r="K8" s="1135" t="str">
        <f>基本情報入力シート!L17&amp;基本情報入力シート!L19</f>
        <v/>
      </c>
      <c r="L8" s="1135"/>
      <c r="M8" s="1135"/>
      <c r="N8" s="1135"/>
      <c r="O8" s="1135"/>
      <c r="P8" s="1135"/>
      <c r="Q8" s="1135"/>
      <c r="R8" s="1135"/>
      <c r="S8" s="1135"/>
      <c r="T8" s="1135"/>
      <c r="U8" s="1135"/>
    </row>
    <row r="9" spans="1:21" ht="15" customHeight="1">
      <c r="A9" s="119"/>
      <c r="B9" s="119"/>
      <c r="C9" s="119"/>
      <c r="D9" s="119"/>
      <c r="E9" s="119"/>
      <c r="F9" s="119"/>
      <c r="G9" s="119" t="s">
        <v>9</v>
      </c>
      <c r="H9" s="139" t="s">
        <v>10</v>
      </c>
      <c r="I9" s="139"/>
      <c r="J9" s="121"/>
      <c r="K9" s="1135">
        <f>基本情報入力シート!L21</f>
        <v>0</v>
      </c>
      <c r="L9" s="1135"/>
      <c r="M9" s="1135"/>
      <c r="N9" s="1135"/>
      <c r="O9" s="1135"/>
      <c r="P9" s="1135"/>
      <c r="Q9" s="1135"/>
      <c r="R9" s="1135"/>
      <c r="S9" s="1135"/>
      <c r="T9" s="1135"/>
      <c r="U9" s="1135"/>
    </row>
    <row r="10" spans="1:21" ht="15" customHeight="1">
      <c r="A10" s="119"/>
      <c r="B10" s="119"/>
      <c r="C10" s="119"/>
      <c r="D10" s="119"/>
      <c r="E10" s="119"/>
      <c r="F10" s="119"/>
      <c r="G10" s="119"/>
      <c r="H10" s="119" t="s">
        <v>11</v>
      </c>
      <c r="I10" s="119"/>
      <c r="J10" s="121"/>
      <c r="K10" s="1135" t="str">
        <f>基本情報入力シート!L35&amp;"　"&amp;基本情報入力シート!L37</f>
        <v>　</v>
      </c>
      <c r="L10" s="1135"/>
      <c r="M10" s="1135"/>
      <c r="N10" s="1135"/>
      <c r="O10" s="1135"/>
      <c r="P10" s="1135"/>
      <c r="Q10" s="1135"/>
      <c r="R10" s="1135"/>
      <c r="S10" s="1135"/>
      <c r="T10" s="1135"/>
      <c r="U10" s="1135"/>
    </row>
    <row r="11" spans="1:21" ht="15" customHeight="1">
      <c r="A11" s="122"/>
      <c r="B11" s="122"/>
      <c r="C11" s="122"/>
      <c r="D11" s="122"/>
      <c r="E11" s="122"/>
      <c r="F11" s="122"/>
      <c r="G11" s="122"/>
      <c r="H11" s="122"/>
      <c r="I11" s="122"/>
      <c r="J11" s="122"/>
      <c r="K11" s="122"/>
      <c r="L11" s="122"/>
      <c r="M11" s="122"/>
      <c r="N11" s="122"/>
      <c r="O11" s="122"/>
      <c r="P11" s="122"/>
      <c r="Q11" s="122"/>
      <c r="R11" s="122"/>
      <c r="S11" s="122"/>
      <c r="T11" s="122"/>
      <c r="U11" s="122"/>
    </row>
    <row r="12" spans="1:21" ht="15" customHeight="1">
      <c r="A12" s="122"/>
      <c r="B12" s="143" t="s">
        <v>12</v>
      </c>
      <c r="C12" s="122"/>
      <c r="D12" s="122"/>
      <c r="E12" s="122"/>
      <c r="F12" s="122"/>
      <c r="G12" s="122"/>
      <c r="H12" s="122"/>
      <c r="I12" s="122"/>
      <c r="J12" s="122"/>
      <c r="K12" s="122"/>
      <c r="L12" s="122"/>
      <c r="M12" s="122"/>
      <c r="N12" s="122"/>
      <c r="O12" s="122"/>
      <c r="P12" s="122"/>
      <c r="Q12" s="122"/>
      <c r="R12" s="122"/>
      <c r="S12" s="122"/>
      <c r="T12" s="122"/>
      <c r="U12" s="122"/>
    </row>
    <row r="13" spans="1:21" ht="15" customHeight="1">
      <c r="A13" s="123"/>
      <c r="B13" s="122"/>
      <c r="C13" s="122"/>
      <c r="D13" s="122"/>
      <c r="E13" s="122"/>
      <c r="F13" s="122"/>
      <c r="G13" s="122"/>
      <c r="H13" s="122"/>
      <c r="I13" s="122"/>
      <c r="J13" s="122"/>
      <c r="K13" s="122"/>
      <c r="L13" s="122"/>
      <c r="M13" s="122"/>
      <c r="N13" s="122"/>
      <c r="O13" s="122"/>
      <c r="P13" s="122"/>
      <c r="Q13" s="122"/>
      <c r="R13" s="122"/>
      <c r="S13" s="122"/>
      <c r="T13" s="122"/>
      <c r="U13" s="122"/>
    </row>
    <row r="14" spans="1:21" ht="15" customHeight="1">
      <c r="A14" s="123"/>
      <c r="B14" s="122"/>
      <c r="C14" s="122"/>
      <c r="D14" s="122"/>
      <c r="E14" s="122"/>
      <c r="F14" s="1113" t="s">
        <v>13</v>
      </c>
      <c r="G14" s="1114"/>
      <c r="H14" s="1115"/>
      <c r="I14" s="124"/>
      <c r="J14" s="124"/>
      <c r="K14" s="124"/>
      <c r="L14" s="124"/>
      <c r="M14" s="124"/>
      <c r="N14" s="124"/>
      <c r="O14" s="125"/>
      <c r="P14" s="125"/>
      <c r="Q14" s="125"/>
      <c r="R14" s="125"/>
      <c r="S14" s="125"/>
      <c r="T14" s="125"/>
      <c r="U14" s="126"/>
    </row>
    <row r="15" spans="1:21" ht="15" customHeight="1">
      <c r="A15" s="1118" t="s">
        <v>14</v>
      </c>
      <c r="B15" s="1116" t="s">
        <v>15</v>
      </c>
      <c r="C15" s="1074"/>
      <c r="D15" s="1107">
        <f>基本情報入力シート!L23</f>
        <v>0</v>
      </c>
      <c r="E15" s="1108"/>
      <c r="F15" s="1108"/>
      <c r="G15" s="1108"/>
      <c r="H15" s="1108"/>
      <c r="I15" s="1108"/>
      <c r="J15" s="1108"/>
      <c r="K15" s="1108"/>
      <c r="L15" s="1108"/>
      <c r="M15" s="1108"/>
      <c r="N15" s="1108"/>
      <c r="O15" s="1108"/>
      <c r="P15" s="1108"/>
      <c r="Q15" s="1108"/>
      <c r="R15" s="1108"/>
      <c r="S15" s="1108"/>
      <c r="T15" s="1108"/>
      <c r="U15" s="1109"/>
    </row>
    <row r="16" spans="1:21" ht="15" customHeight="1">
      <c r="A16" s="1119"/>
      <c r="B16" s="1117" t="s">
        <v>16</v>
      </c>
      <c r="C16" s="1083"/>
      <c r="D16" s="1110">
        <f>基本情報入力シート!L21</f>
        <v>0</v>
      </c>
      <c r="E16" s="1111"/>
      <c r="F16" s="1111"/>
      <c r="G16" s="1111"/>
      <c r="H16" s="1111"/>
      <c r="I16" s="1111"/>
      <c r="J16" s="1111"/>
      <c r="K16" s="1111"/>
      <c r="L16" s="1111"/>
      <c r="M16" s="1111"/>
      <c r="N16" s="1111"/>
      <c r="O16" s="1111"/>
      <c r="P16" s="1111"/>
      <c r="Q16" s="1111"/>
      <c r="R16" s="1111"/>
      <c r="S16" s="1111"/>
      <c r="T16" s="1111"/>
      <c r="U16" s="1112"/>
    </row>
    <row r="17" spans="1:21" ht="15" customHeight="1">
      <c r="A17" s="1119"/>
      <c r="B17" s="1092" t="s">
        <v>17</v>
      </c>
      <c r="C17" s="1084"/>
      <c r="D17" s="127" t="s">
        <v>18</v>
      </c>
      <c r="E17" s="699">
        <f>基本情報入力シート!L15</f>
        <v>0</v>
      </c>
      <c r="F17" s="684" t="s">
        <v>19</v>
      </c>
      <c r="G17" s="1095">
        <f>基本情報入力シート!T15</f>
        <v>0</v>
      </c>
      <c r="H17" s="1095"/>
      <c r="I17" s="128" t="s">
        <v>20</v>
      </c>
      <c r="J17" s="128"/>
      <c r="K17" s="128"/>
      <c r="L17" s="128"/>
      <c r="M17" s="128"/>
      <c r="N17" s="128"/>
      <c r="O17" s="128"/>
      <c r="P17" s="128"/>
      <c r="Q17" s="128"/>
      <c r="R17" s="128"/>
      <c r="S17" s="128"/>
      <c r="T17" s="128"/>
      <c r="U17" s="129"/>
    </row>
    <row r="18" spans="1:21" ht="15" customHeight="1">
      <c r="A18" s="1119"/>
      <c r="B18" s="1093"/>
      <c r="C18" s="1086"/>
      <c r="D18" s="1045">
        <f>基本情報入力シート!L17</f>
        <v>0</v>
      </c>
      <c r="E18" s="1046"/>
      <c r="F18" s="1046"/>
      <c r="G18" s="1046"/>
      <c r="H18" s="1046"/>
      <c r="I18" s="1046"/>
      <c r="J18" s="1046"/>
      <c r="K18" s="1046"/>
      <c r="L18" s="1046"/>
      <c r="M18" s="1046"/>
      <c r="N18" s="1046"/>
      <c r="O18" s="1046"/>
      <c r="P18" s="1046"/>
      <c r="Q18" s="1046"/>
      <c r="R18" s="1046"/>
      <c r="S18" s="1046"/>
      <c r="T18" s="1046"/>
      <c r="U18" s="1047"/>
    </row>
    <row r="19" spans="1:21" ht="15" customHeight="1">
      <c r="A19" s="1119"/>
      <c r="B19" s="1094"/>
      <c r="C19" s="1088"/>
      <c r="D19" s="1096">
        <f>基本情報入力シート!L19</f>
        <v>0</v>
      </c>
      <c r="E19" s="1097"/>
      <c r="F19" s="1097"/>
      <c r="G19" s="1097"/>
      <c r="H19" s="1097"/>
      <c r="I19" s="1097"/>
      <c r="J19" s="1097"/>
      <c r="K19" s="1097"/>
      <c r="L19" s="1097"/>
      <c r="M19" s="1097"/>
      <c r="N19" s="1097"/>
      <c r="O19" s="1097"/>
      <c r="P19" s="1097"/>
      <c r="Q19" s="1097"/>
      <c r="R19" s="1097"/>
      <c r="S19" s="1097"/>
      <c r="T19" s="1097"/>
      <c r="U19" s="1098"/>
    </row>
    <row r="20" spans="1:21" ht="15" customHeight="1">
      <c r="A20" s="1119"/>
      <c r="B20" s="1067" t="s">
        <v>21</v>
      </c>
      <c r="C20" s="1068"/>
      <c r="D20" s="141" t="s">
        <v>22</v>
      </c>
      <c r="E20" s="1099" t="str">
        <f>IF(基本情報入力シート!L29&lt;&gt;"",基本情報入力シート!L29,"　　　　　　　　(内線)")</f>
        <v>　　　　　　　　(内線)</v>
      </c>
      <c r="F20" s="1100"/>
      <c r="G20" s="1100"/>
      <c r="H20" s="1100"/>
      <c r="I20" s="1100"/>
      <c r="J20" s="1100"/>
      <c r="K20" s="1100"/>
      <c r="L20" s="1101"/>
      <c r="M20" s="1101"/>
      <c r="N20" s="1101"/>
      <c r="O20" s="1101"/>
      <c r="P20" s="1101"/>
      <c r="Q20" s="1101"/>
      <c r="R20" s="1101"/>
      <c r="S20" s="1101"/>
      <c r="T20" s="1101"/>
      <c r="U20" s="1102"/>
    </row>
    <row r="21" spans="1:21" ht="15" customHeight="1">
      <c r="A21" s="1119"/>
      <c r="B21" s="1071"/>
      <c r="C21" s="1072"/>
      <c r="D21" s="1122" t="s">
        <v>23</v>
      </c>
      <c r="E21" s="1123"/>
      <c r="F21" s="1130">
        <f>基本情報入力シート!L33</f>
        <v>0</v>
      </c>
      <c r="G21" s="1130"/>
      <c r="H21" s="1130"/>
      <c r="I21" s="1130"/>
      <c r="J21" s="1130"/>
      <c r="K21" s="1130"/>
      <c r="L21" s="1130"/>
      <c r="M21" s="1130"/>
      <c r="N21" s="1130"/>
      <c r="O21" s="1130"/>
      <c r="P21" s="1130"/>
      <c r="Q21" s="1130"/>
      <c r="R21" s="1130"/>
      <c r="S21" s="1130"/>
      <c r="T21" s="1130"/>
      <c r="U21" s="1131"/>
    </row>
    <row r="22" spans="1:21" ht="15" customHeight="1">
      <c r="A22" s="1119"/>
      <c r="B22" s="130" t="s">
        <v>24</v>
      </c>
      <c r="C22" s="131"/>
      <c r="D22" s="1048">
        <f>基本情報入力シート!L25</f>
        <v>0</v>
      </c>
      <c r="E22" s="1049"/>
      <c r="F22" s="1049"/>
      <c r="G22" s="1049"/>
      <c r="H22" s="1049"/>
      <c r="I22" s="1049"/>
      <c r="J22" s="1049"/>
      <c r="K22" s="1049"/>
      <c r="L22" s="1049"/>
      <c r="M22" s="1049"/>
      <c r="N22" s="1049"/>
      <c r="O22" s="1049"/>
      <c r="P22" s="1049"/>
      <c r="Q22" s="1049"/>
      <c r="R22" s="1049"/>
      <c r="S22" s="1049"/>
      <c r="T22" s="1049"/>
      <c r="U22" s="1050"/>
    </row>
    <row r="23" spans="1:21" ht="15" customHeight="1">
      <c r="A23" s="1119"/>
      <c r="B23" s="1136" t="s">
        <v>25</v>
      </c>
      <c r="C23" s="1137"/>
      <c r="D23" s="1132" t="s">
        <v>26</v>
      </c>
      <c r="E23" s="1057">
        <f>基本情報入力シート!L35</f>
        <v>0</v>
      </c>
      <c r="F23" s="1058"/>
      <c r="G23" s="132" t="s">
        <v>15</v>
      </c>
      <c r="H23" s="1124">
        <f>基本情報入力シート!L36</f>
        <v>0</v>
      </c>
      <c r="I23" s="1125"/>
      <c r="J23" s="1125"/>
      <c r="K23" s="1125"/>
      <c r="L23" s="1126"/>
      <c r="M23" s="1078" t="s">
        <v>27</v>
      </c>
      <c r="N23" s="1079"/>
      <c r="O23" s="1051">
        <f>基本情報入力シート!L41</f>
        <v>0</v>
      </c>
      <c r="P23" s="1052"/>
      <c r="Q23" s="1052"/>
      <c r="R23" s="1052"/>
      <c r="S23" s="1052"/>
      <c r="T23" s="1052"/>
      <c r="U23" s="1053"/>
    </row>
    <row r="24" spans="1:21" ht="15" customHeight="1">
      <c r="A24" s="1119"/>
      <c r="B24" s="1138"/>
      <c r="C24" s="1139"/>
      <c r="D24" s="1133"/>
      <c r="E24" s="1059"/>
      <c r="F24" s="1060"/>
      <c r="G24" s="133" t="s">
        <v>28</v>
      </c>
      <c r="H24" s="1127">
        <f>基本情報入力シート!L37</f>
        <v>0</v>
      </c>
      <c r="I24" s="1128"/>
      <c r="J24" s="1128"/>
      <c r="K24" s="1128"/>
      <c r="L24" s="1129"/>
      <c r="M24" s="1080"/>
      <c r="N24" s="1081"/>
      <c r="O24" s="1054"/>
      <c r="P24" s="1055"/>
      <c r="Q24" s="1055"/>
      <c r="R24" s="1055"/>
      <c r="S24" s="1055"/>
      <c r="T24" s="1055"/>
      <c r="U24" s="1056"/>
    </row>
    <row r="25" spans="1:21" ht="15" customHeight="1">
      <c r="A25" s="1119"/>
      <c r="B25" s="1067" t="s">
        <v>29</v>
      </c>
      <c r="C25" s="1068"/>
      <c r="D25" s="127" t="s">
        <v>18</v>
      </c>
      <c r="E25" s="699">
        <f>基本情報入力シート!L38</f>
        <v>0</v>
      </c>
      <c r="F25" s="684" t="s">
        <v>19</v>
      </c>
      <c r="G25" s="1095">
        <f>基本情報入力シート!T38</f>
        <v>0</v>
      </c>
      <c r="H25" s="1095"/>
      <c r="I25" s="128" t="s">
        <v>20</v>
      </c>
      <c r="J25" s="128"/>
      <c r="K25" s="128"/>
      <c r="L25" s="128"/>
      <c r="M25" s="128"/>
      <c r="N25" s="128"/>
      <c r="O25" s="128"/>
      <c r="P25" s="128"/>
      <c r="Q25" s="128"/>
      <c r="R25" s="128"/>
      <c r="S25" s="128"/>
      <c r="T25" s="128"/>
      <c r="U25" s="129"/>
    </row>
    <row r="26" spans="1:21" ht="15" customHeight="1">
      <c r="A26" s="1119"/>
      <c r="B26" s="1069"/>
      <c r="C26" s="1070"/>
      <c r="D26" s="1045">
        <f>基本情報入力シート!L39</f>
        <v>0</v>
      </c>
      <c r="E26" s="1046"/>
      <c r="F26" s="1046"/>
      <c r="G26" s="1046"/>
      <c r="H26" s="1046"/>
      <c r="I26" s="1046"/>
      <c r="J26" s="1046"/>
      <c r="K26" s="1046"/>
      <c r="L26" s="1046"/>
      <c r="M26" s="1046"/>
      <c r="N26" s="1046"/>
      <c r="O26" s="1046"/>
      <c r="P26" s="1046"/>
      <c r="Q26" s="1046"/>
      <c r="R26" s="1046"/>
      <c r="S26" s="1046"/>
      <c r="T26" s="1046"/>
      <c r="U26" s="1047"/>
    </row>
    <row r="27" spans="1:21" ht="15" customHeight="1">
      <c r="A27" s="1120"/>
      <c r="B27" s="1071"/>
      <c r="C27" s="1072"/>
      <c r="D27" s="1096">
        <f>基本情報入力シート!L40</f>
        <v>0</v>
      </c>
      <c r="E27" s="1097"/>
      <c r="F27" s="1097"/>
      <c r="G27" s="1097"/>
      <c r="H27" s="1097"/>
      <c r="I27" s="1097"/>
      <c r="J27" s="1097"/>
      <c r="K27" s="1097"/>
      <c r="L27" s="1097"/>
      <c r="M27" s="1097"/>
      <c r="N27" s="1097"/>
      <c r="O27" s="1097"/>
      <c r="P27" s="1097"/>
      <c r="Q27" s="1097"/>
      <c r="R27" s="1097"/>
      <c r="S27" s="1097"/>
      <c r="T27" s="1097"/>
      <c r="U27" s="1098"/>
    </row>
    <row r="28" spans="1:21" ht="15" customHeight="1">
      <c r="A28" s="1118" t="s">
        <v>30</v>
      </c>
      <c r="B28" s="1073" t="s">
        <v>15</v>
      </c>
      <c r="C28" s="1074"/>
      <c r="D28" s="1151">
        <f>基本情報入力シート!L44</f>
        <v>0</v>
      </c>
      <c r="E28" s="1057"/>
      <c r="F28" s="1057"/>
      <c r="G28" s="1057"/>
      <c r="H28" s="1057"/>
      <c r="I28" s="1057"/>
      <c r="J28" s="1057"/>
      <c r="K28" s="1057"/>
      <c r="L28" s="1057"/>
      <c r="M28" s="1057"/>
      <c r="N28" s="1057"/>
      <c r="O28" s="1057"/>
      <c r="P28" s="1057"/>
      <c r="Q28" s="1057"/>
      <c r="R28" s="1057"/>
      <c r="S28" s="1057"/>
      <c r="T28" s="1057"/>
      <c r="U28" s="1058"/>
    </row>
    <row r="29" spans="1:21" ht="15" customHeight="1">
      <c r="A29" s="1119"/>
      <c r="B29" s="1082" t="s">
        <v>16</v>
      </c>
      <c r="C29" s="1083"/>
      <c r="D29" s="1147">
        <f>基本情報入力シート!L45</f>
        <v>0</v>
      </c>
      <c r="E29" s="1148"/>
      <c r="F29" s="1148"/>
      <c r="G29" s="1148"/>
      <c r="H29" s="1148"/>
      <c r="I29" s="1148"/>
      <c r="J29" s="1148"/>
      <c r="K29" s="1148"/>
      <c r="L29" s="1148"/>
      <c r="M29" s="1148"/>
      <c r="N29" s="1148"/>
      <c r="O29" s="1148"/>
      <c r="P29" s="1148"/>
      <c r="Q29" s="1148"/>
      <c r="R29" s="1148"/>
      <c r="S29" s="1148"/>
      <c r="T29" s="1148"/>
      <c r="U29" s="1149"/>
    </row>
    <row r="30" spans="1:21" ht="15" customHeight="1">
      <c r="A30" s="1119"/>
      <c r="B30" s="1084" t="s">
        <v>31</v>
      </c>
      <c r="C30" s="1085"/>
      <c r="D30" s="127" t="s">
        <v>18</v>
      </c>
      <c r="E30" s="699" t="str">
        <f>基本情報入力シート!L46</f>
        <v>No★横の、赤の網掛け部分を選択願います</v>
      </c>
      <c r="F30" s="684" t="s">
        <v>19</v>
      </c>
      <c r="G30" s="1150" t="str">
        <f>基本情報入力シート!T46</f>
        <v>No★横の、赤の網掛け部分を選択願います</v>
      </c>
      <c r="H30" s="1150"/>
      <c r="I30" s="128" t="s">
        <v>20</v>
      </c>
      <c r="J30" s="128"/>
      <c r="K30" s="128"/>
      <c r="L30" s="128"/>
      <c r="M30" s="128"/>
      <c r="N30" s="128"/>
      <c r="O30" s="128"/>
      <c r="P30" s="128"/>
      <c r="Q30" s="128"/>
      <c r="R30" s="128"/>
      <c r="S30" s="128"/>
      <c r="T30" s="128"/>
      <c r="U30" s="129"/>
    </row>
    <row r="31" spans="1:21" ht="15" customHeight="1">
      <c r="A31" s="1119"/>
      <c r="B31" s="1086"/>
      <c r="C31" s="1087"/>
      <c r="D31" s="1045" t="str">
        <f>基本情報入力シート!L47</f>
        <v>No★横の、赤の網掛け部分を選択願います</v>
      </c>
      <c r="E31" s="1046"/>
      <c r="F31" s="1046"/>
      <c r="G31" s="1046"/>
      <c r="H31" s="1046"/>
      <c r="I31" s="1046"/>
      <c r="J31" s="1046"/>
      <c r="K31" s="1046"/>
      <c r="L31" s="1046"/>
      <c r="M31" s="1046"/>
      <c r="N31" s="1046"/>
      <c r="O31" s="1046"/>
      <c r="P31" s="1046"/>
      <c r="Q31" s="1046"/>
      <c r="R31" s="1046"/>
      <c r="S31" s="1046"/>
      <c r="T31" s="1046"/>
      <c r="U31" s="1047"/>
    </row>
    <row r="32" spans="1:21" ht="15" customHeight="1">
      <c r="A32" s="1119"/>
      <c r="B32" s="1088"/>
      <c r="C32" s="1089"/>
      <c r="D32" s="1096" t="str">
        <f>基本情報入力シート!L48</f>
        <v>No★横の、赤の網掛け部分を選択願います</v>
      </c>
      <c r="E32" s="1097"/>
      <c r="F32" s="1097"/>
      <c r="G32" s="1097"/>
      <c r="H32" s="1097"/>
      <c r="I32" s="1097"/>
      <c r="J32" s="1097"/>
      <c r="K32" s="1097"/>
      <c r="L32" s="1097"/>
      <c r="M32" s="1097"/>
      <c r="N32" s="1097"/>
      <c r="O32" s="1097"/>
      <c r="P32" s="1097"/>
      <c r="Q32" s="1097"/>
      <c r="R32" s="1097"/>
      <c r="S32" s="1097"/>
      <c r="T32" s="1097"/>
      <c r="U32" s="1047"/>
    </row>
    <row r="33" spans="1:21" ht="15" customHeight="1">
      <c r="A33" s="1119"/>
      <c r="B33" s="1152" t="s">
        <v>32</v>
      </c>
      <c r="C33" s="1153"/>
      <c r="D33" s="1153"/>
      <c r="E33" s="1154"/>
      <c r="F33" s="1161"/>
      <c r="G33" s="1162"/>
      <c r="H33" s="144"/>
      <c r="I33" s="144"/>
      <c r="J33" s="144"/>
      <c r="K33" s="144"/>
      <c r="L33" s="144"/>
      <c r="M33" s="144"/>
      <c r="N33" s="144"/>
      <c r="O33" s="144"/>
      <c r="P33" s="144"/>
      <c r="Q33" s="144"/>
      <c r="R33" s="144"/>
      <c r="S33" s="144"/>
      <c r="T33" s="144"/>
      <c r="U33" s="144"/>
    </row>
    <row r="34" spans="1:21" ht="15" customHeight="1">
      <c r="A34" s="1119"/>
      <c r="B34" s="1075" t="s">
        <v>33</v>
      </c>
      <c r="C34" s="1075"/>
      <c r="D34" s="1075"/>
      <c r="E34" s="134"/>
      <c r="F34" s="1077" t="s">
        <v>34</v>
      </c>
      <c r="G34" s="1077"/>
      <c r="H34" s="1077" t="s">
        <v>35</v>
      </c>
      <c r="I34" s="1077"/>
      <c r="J34" s="1077"/>
      <c r="K34" s="1077"/>
      <c r="L34" s="1188" t="str">
        <f>IF(E5="指定更新","指定有効期限","事業の開始予定年月日")</f>
        <v>事業の開始予定年月日</v>
      </c>
      <c r="M34" s="1188"/>
      <c r="N34" s="1188"/>
      <c r="O34" s="1188"/>
      <c r="P34" s="1188"/>
      <c r="Q34" s="1188"/>
      <c r="R34" s="1155" t="s">
        <v>36</v>
      </c>
      <c r="S34" s="1156"/>
      <c r="T34" s="1156"/>
      <c r="U34" s="1157"/>
    </row>
    <row r="35" spans="1:21" ht="39.950000000000003" customHeight="1">
      <c r="A35" s="1119"/>
      <c r="B35" s="1076"/>
      <c r="C35" s="1076"/>
      <c r="D35" s="1076"/>
      <c r="E35" s="135" t="s">
        <v>37</v>
      </c>
      <c r="F35" s="1077"/>
      <c r="G35" s="1077"/>
      <c r="H35" s="1077"/>
      <c r="I35" s="1077"/>
      <c r="J35" s="1077"/>
      <c r="K35" s="1077"/>
      <c r="L35" s="1188"/>
      <c r="M35" s="1188"/>
      <c r="N35" s="1188"/>
      <c r="O35" s="1188"/>
      <c r="P35" s="1188"/>
      <c r="Q35" s="1188"/>
      <c r="R35" s="1158"/>
      <c r="S35" s="1159"/>
      <c r="T35" s="1159"/>
      <c r="U35" s="1160"/>
    </row>
    <row r="36" spans="1:21" ht="15" customHeight="1">
      <c r="A36" s="1119"/>
      <c r="B36" s="1165" t="s">
        <v>38</v>
      </c>
      <c r="C36" s="1061" t="s">
        <v>39</v>
      </c>
      <c r="D36" s="1059"/>
      <c r="E36" s="138"/>
      <c r="F36" s="1090"/>
      <c r="G36" s="1091"/>
      <c r="H36" s="1090"/>
      <c r="I36" s="1103"/>
      <c r="J36" s="1103"/>
      <c r="K36" s="1091"/>
      <c r="L36" s="1064"/>
      <c r="M36" s="1065"/>
      <c r="N36" s="1065"/>
      <c r="O36" s="1065"/>
      <c r="P36" s="1065"/>
      <c r="Q36" s="1066"/>
      <c r="R36" s="1144" t="s">
        <v>40</v>
      </c>
      <c r="S36" s="1145"/>
      <c r="T36" s="1145"/>
      <c r="U36" s="1146"/>
    </row>
    <row r="37" spans="1:21" ht="15" customHeight="1">
      <c r="A37" s="1119"/>
      <c r="B37" s="1166"/>
      <c r="C37" s="1062" t="s">
        <v>41</v>
      </c>
      <c r="D37" s="1063"/>
      <c r="E37" s="138"/>
      <c r="F37" s="1090"/>
      <c r="G37" s="1091"/>
      <c r="H37" s="1090"/>
      <c r="I37" s="1103"/>
      <c r="J37" s="1103"/>
      <c r="K37" s="1091"/>
      <c r="L37" s="1064"/>
      <c r="M37" s="1065"/>
      <c r="N37" s="1065"/>
      <c r="O37" s="1065"/>
      <c r="P37" s="1065"/>
      <c r="Q37" s="1066"/>
      <c r="R37" s="1144" t="s">
        <v>40</v>
      </c>
      <c r="S37" s="1145"/>
      <c r="T37" s="1145"/>
      <c r="U37" s="1146"/>
    </row>
    <row r="38" spans="1:21" ht="15" customHeight="1">
      <c r="A38" s="1119"/>
      <c r="B38" s="1166"/>
      <c r="C38" s="1062" t="s">
        <v>42</v>
      </c>
      <c r="D38" s="1063"/>
      <c r="E38" s="138"/>
      <c r="F38" s="1090"/>
      <c r="G38" s="1091"/>
      <c r="H38" s="1090"/>
      <c r="I38" s="1103"/>
      <c r="J38" s="1103"/>
      <c r="K38" s="1091"/>
      <c r="L38" s="1064"/>
      <c r="M38" s="1065"/>
      <c r="N38" s="1065"/>
      <c r="O38" s="1065"/>
      <c r="P38" s="1065"/>
      <c r="Q38" s="1066"/>
      <c r="R38" s="1144" t="s">
        <v>40</v>
      </c>
      <c r="S38" s="1145"/>
      <c r="T38" s="1145"/>
      <c r="U38" s="1146"/>
    </row>
    <row r="39" spans="1:21" ht="15" customHeight="1">
      <c r="A39" s="1119"/>
      <c r="B39" s="1166"/>
      <c r="C39" s="1062" t="s">
        <v>43</v>
      </c>
      <c r="D39" s="1063"/>
      <c r="E39" s="138"/>
      <c r="F39" s="1090"/>
      <c r="G39" s="1091"/>
      <c r="H39" s="1090"/>
      <c r="I39" s="1103"/>
      <c r="J39" s="1103"/>
      <c r="K39" s="1091"/>
      <c r="L39" s="1064"/>
      <c r="M39" s="1065"/>
      <c r="N39" s="1065"/>
      <c r="O39" s="1065"/>
      <c r="P39" s="1065"/>
      <c r="Q39" s="1066"/>
      <c r="R39" s="1144" t="s">
        <v>40</v>
      </c>
      <c r="S39" s="1145"/>
      <c r="T39" s="1145"/>
      <c r="U39" s="1146"/>
    </row>
    <row r="40" spans="1:21" ht="15" customHeight="1">
      <c r="A40" s="1119"/>
      <c r="B40" s="1166"/>
      <c r="C40" s="1062" t="s">
        <v>44</v>
      </c>
      <c r="D40" s="1063"/>
      <c r="E40" s="138"/>
      <c r="F40" s="1090"/>
      <c r="G40" s="1091"/>
      <c r="H40" s="1090"/>
      <c r="I40" s="1103"/>
      <c r="J40" s="1103"/>
      <c r="K40" s="1091"/>
      <c r="L40" s="1064"/>
      <c r="M40" s="1065"/>
      <c r="N40" s="1065"/>
      <c r="O40" s="1065"/>
      <c r="P40" s="1065"/>
      <c r="Q40" s="1066"/>
      <c r="R40" s="1144" t="s">
        <v>45</v>
      </c>
      <c r="S40" s="1145"/>
      <c r="T40" s="1145"/>
      <c r="U40" s="1146"/>
    </row>
    <row r="41" spans="1:21" ht="15" customHeight="1">
      <c r="A41" s="1119"/>
      <c r="B41" s="1166"/>
      <c r="C41" s="1062" t="s">
        <v>46</v>
      </c>
      <c r="D41" s="1063"/>
      <c r="E41" s="138"/>
      <c r="F41" s="1090"/>
      <c r="G41" s="1091"/>
      <c r="H41" s="1090"/>
      <c r="I41" s="1103"/>
      <c r="J41" s="1103"/>
      <c r="K41" s="1091"/>
      <c r="L41" s="1064"/>
      <c r="M41" s="1065"/>
      <c r="N41" s="1065"/>
      <c r="O41" s="1065"/>
      <c r="P41" s="1065"/>
      <c r="Q41" s="1066"/>
      <c r="R41" s="1144" t="s">
        <v>47</v>
      </c>
      <c r="S41" s="1145"/>
      <c r="T41" s="1145"/>
      <c r="U41" s="1146"/>
    </row>
    <row r="42" spans="1:21" ht="15" customHeight="1">
      <c r="A42" s="1119"/>
      <c r="B42" s="1166"/>
      <c r="C42" s="1062" t="s">
        <v>48</v>
      </c>
      <c r="D42" s="1063"/>
      <c r="E42" s="138"/>
      <c r="F42" s="1090"/>
      <c r="G42" s="1091"/>
      <c r="H42" s="1090"/>
      <c r="I42" s="1103"/>
      <c r="J42" s="1103"/>
      <c r="K42" s="1091"/>
      <c r="L42" s="1064"/>
      <c r="M42" s="1065"/>
      <c r="N42" s="1065"/>
      <c r="O42" s="1065"/>
      <c r="P42" s="1065"/>
      <c r="Q42" s="1066"/>
      <c r="R42" s="1144" t="s">
        <v>49</v>
      </c>
      <c r="S42" s="1145"/>
      <c r="T42" s="1145"/>
      <c r="U42" s="1146"/>
    </row>
    <row r="43" spans="1:21" ht="15" customHeight="1">
      <c r="A43" s="1119"/>
      <c r="B43" s="1166"/>
      <c r="C43" s="1062" t="s">
        <v>50</v>
      </c>
      <c r="D43" s="1063"/>
      <c r="E43" s="138"/>
      <c r="F43" s="1090"/>
      <c r="G43" s="1091"/>
      <c r="H43" s="1090"/>
      <c r="I43" s="1103"/>
      <c r="J43" s="1103"/>
      <c r="K43" s="1091"/>
      <c r="L43" s="1064"/>
      <c r="M43" s="1065"/>
      <c r="N43" s="1065"/>
      <c r="O43" s="1065"/>
      <c r="P43" s="1065"/>
      <c r="Q43" s="1066"/>
      <c r="R43" s="1144" t="s">
        <v>51</v>
      </c>
      <c r="S43" s="1145"/>
      <c r="T43" s="1145"/>
      <c r="U43" s="1146"/>
    </row>
    <row r="44" spans="1:21" ht="15" customHeight="1">
      <c r="A44" s="1119"/>
      <c r="B44" s="1166"/>
      <c r="C44" s="1062" t="s">
        <v>52</v>
      </c>
      <c r="D44" s="1143"/>
      <c r="E44" s="138"/>
      <c r="F44" s="1090"/>
      <c r="G44" s="1091"/>
      <c r="H44" s="1090"/>
      <c r="I44" s="1103"/>
      <c r="J44" s="1103"/>
      <c r="K44" s="1091"/>
      <c r="L44" s="1064"/>
      <c r="M44" s="1065"/>
      <c r="N44" s="1065"/>
      <c r="O44" s="1065"/>
      <c r="P44" s="1065"/>
      <c r="Q44" s="1066"/>
      <c r="R44" s="1144" t="s">
        <v>53</v>
      </c>
      <c r="S44" s="1145"/>
      <c r="T44" s="1145"/>
      <c r="U44" s="1146"/>
    </row>
    <row r="45" spans="1:21" ht="15" customHeight="1">
      <c r="A45" s="1119"/>
      <c r="B45" s="1166"/>
      <c r="C45" s="1062" t="s">
        <v>54</v>
      </c>
      <c r="D45" s="1143"/>
      <c r="E45" s="138"/>
      <c r="F45" s="1090"/>
      <c r="G45" s="1091"/>
      <c r="H45" s="1090"/>
      <c r="I45" s="1103"/>
      <c r="J45" s="1103"/>
      <c r="K45" s="1091"/>
      <c r="L45" s="1064"/>
      <c r="M45" s="1065"/>
      <c r="N45" s="1065"/>
      <c r="O45" s="1065"/>
      <c r="P45" s="1065"/>
      <c r="Q45" s="1066"/>
      <c r="R45" s="1144" t="s">
        <v>53</v>
      </c>
      <c r="S45" s="1145"/>
      <c r="T45" s="1145"/>
      <c r="U45" s="1146"/>
    </row>
    <row r="46" spans="1:21" ht="15" customHeight="1">
      <c r="A46" s="1119"/>
      <c r="B46" s="1166"/>
      <c r="C46" s="1168" t="s">
        <v>55</v>
      </c>
      <c r="D46" s="1169"/>
      <c r="E46" s="138"/>
      <c r="F46" s="1090"/>
      <c r="G46" s="1091"/>
      <c r="H46" s="1090"/>
      <c r="I46" s="1103"/>
      <c r="J46" s="1103"/>
      <c r="K46" s="1091"/>
      <c r="L46" s="1064"/>
      <c r="M46" s="1065"/>
      <c r="N46" s="1065"/>
      <c r="O46" s="1065"/>
      <c r="P46" s="1065"/>
      <c r="Q46" s="1066"/>
      <c r="R46" s="1140" t="s">
        <v>56</v>
      </c>
      <c r="S46" s="1141"/>
      <c r="T46" s="1141"/>
      <c r="U46" s="1142"/>
    </row>
    <row r="47" spans="1:21" ht="15" customHeight="1">
      <c r="A47" s="1119"/>
      <c r="B47" s="1166"/>
      <c r="C47" s="1062" t="s">
        <v>57</v>
      </c>
      <c r="D47" s="1143"/>
      <c r="E47" s="138"/>
      <c r="F47" s="1090"/>
      <c r="G47" s="1091"/>
      <c r="H47" s="1090"/>
      <c r="I47" s="1103"/>
      <c r="J47" s="1103"/>
      <c r="K47" s="1091"/>
      <c r="L47" s="1064"/>
      <c r="M47" s="1065"/>
      <c r="N47" s="1065"/>
      <c r="O47" s="1065"/>
      <c r="P47" s="1065"/>
      <c r="Q47" s="1066"/>
      <c r="R47" s="1140" t="s">
        <v>58</v>
      </c>
      <c r="S47" s="1141"/>
      <c r="T47" s="1141"/>
      <c r="U47" s="1142"/>
    </row>
    <row r="48" spans="1:21" ht="15" customHeight="1">
      <c r="A48" s="1119"/>
      <c r="B48" s="1166"/>
      <c r="C48" s="1062" t="s">
        <v>59</v>
      </c>
      <c r="D48" s="1143"/>
      <c r="E48" s="138"/>
      <c r="F48" s="1090"/>
      <c r="G48" s="1091"/>
      <c r="H48" s="1090"/>
      <c r="I48" s="1103"/>
      <c r="J48" s="1103"/>
      <c r="K48" s="1091"/>
      <c r="L48" s="1064"/>
      <c r="M48" s="1065"/>
      <c r="N48" s="1065"/>
      <c r="O48" s="1065"/>
      <c r="P48" s="1065"/>
      <c r="Q48" s="1066"/>
      <c r="R48" s="1140" t="s">
        <v>60</v>
      </c>
      <c r="S48" s="1141"/>
      <c r="T48" s="1141"/>
      <c r="U48" s="1142"/>
    </row>
    <row r="49" spans="1:21" ht="15" customHeight="1">
      <c r="A49" s="1119"/>
      <c r="B49" s="1166"/>
      <c r="C49" s="1062" t="s">
        <v>61</v>
      </c>
      <c r="D49" s="1143"/>
      <c r="E49" s="138"/>
      <c r="F49" s="1090"/>
      <c r="G49" s="1091"/>
      <c r="H49" s="1090"/>
      <c r="I49" s="1103"/>
      <c r="J49" s="1103"/>
      <c r="K49" s="1091"/>
      <c r="L49" s="1064"/>
      <c r="M49" s="1065"/>
      <c r="N49" s="1065"/>
      <c r="O49" s="1065"/>
      <c r="P49" s="1065"/>
      <c r="Q49" s="1066"/>
      <c r="R49" s="1140" t="s">
        <v>62</v>
      </c>
      <c r="S49" s="1141"/>
      <c r="T49" s="1141"/>
      <c r="U49" s="1142"/>
    </row>
    <row r="50" spans="1:21" ht="15" customHeight="1">
      <c r="A50" s="1119"/>
      <c r="B50" s="1166"/>
      <c r="C50" s="1062" t="s">
        <v>63</v>
      </c>
      <c r="D50" s="1143"/>
      <c r="E50" s="138"/>
      <c r="F50" s="1090"/>
      <c r="G50" s="1091"/>
      <c r="H50" s="1090"/>
      <c r="I50" s="1103"/>
      <c r="J50" s="1103"/>
      <c r="K50" s="1091"/>
      <c r="L50" s="1064"/>
      <c r="M50" s="1065"/>
      <c r="N50" s="1065"/>
      <c r="O50" s="1065"/>
      <c r="P50" s="1065"/>
      <c r="Q50" s="1066"/>
      <c r="R50" s="1140" t="s">
        <v>62</v>
      </c>
      <c r="S50" s="1141"/>
      <c r="T50" s="1141"/>
      <c r="U50" s="1142"/>
    </row>
    <row r="51" spans="1:21" ht="15" customHeight="1">
      <c r="A51" s="1119"/>
      <c r="B51" s="1166"/>
      <c r="C51" s="1062" t="s">
        <v>64</v>
      </c>
      <c r="D51" s="1063"/>
      <c r="E51" s="138"/>
      <c r="F51" s="1090"/>
      <c r="G51" s="1091"/>
      <c r="H51" s="1090"/>
      <c r="I51" s="1103"/>
      <c r="J51" s="1103"/>
      <c r="K51" s="1091"/>
      <c r="L51" s="1064"/>
      <c r="M51" s="1065"/>
      <c r="N51" s="1065"/>
      <c r="O51" s="1065"/>
      <c r="P51" s="1065"/>
      <c r="Q51" s="1066"/>
      <c r="R51" s="1140" t="s">
        <v>65</v>
      </c>
      <c r="S51" s="1141"/>
      <c r="T51" s="1141"/>
      <c r="U51" s="1142"/>
    </row>
    <row r="52" spans="1:21" ht="15" customHeight="1">
      <c r="A52" s="1119"/>
      <c r="B52" s="1167"/>
      <c r="C52" s="1062" t="s">
        <v>66</v>
      </c>
      <c r="D52" s="1063"/>
      <c r="E52" s="138"/>
      <c r="F52" s="1090"/>
      <c r="G52" s="1091"/>
      <c r="H52" s="1090"/>
      <c r="I52" s="1103"/>
      <c r="J52" s="1103"/>
      <c r="K52" s="1091"/>
      <c r="L52" s="1064"/>
      <c r="M52" s="1065"/>
      <c r="N52" s="1065"/>
      <c r="O52" s="1065"/>
      <c r="P52" s="1065"/>
      <c r="Q52" s="1066"/>
      <c r="R52" s="1140" t="s">
        <v>67</v>
      </c>
      <c r="S52" s="1141"/>
      <c r="T52" s="1141"/>
      <c r="U52" s="1142"/>
    </row>
    <row r="53" spans="1:21" ht="15" customHeight="1">
      <c r="A53" s="1119"/>
      <c r="B53" s="1170" t="s">
        <v>68</v>
      </c>
      <c r="C53" s="1171"/>
      <c r="D53" s="1172"/>
      <c r="E53" s="138"/>
      <c r="F53" s="1090"/>
      <c r="G53" s="1091"/>
      <c r="H53" s="1090"/>
      <c r="I53" s="1103"/>
      <c r="J53" s="1103"/>
      <c r="K53" s="1091"/>
      <c r="L53" s="1064"/>
      <c r="M53" s="1065"/>
      <c r="N53" s="1065"/>
      <c r="O53" s="1065"/>
      <c r="P53" s="1065"/>
      <c r="Q53" s="1066"/>
      <c r="R53" s="1140" t="s">
        <v>69</v>
      </c>
      <c r="S53" s="1141"/>
      <c r="T53" s="1141"/>
      <c r="U53" s="1142"/>
    </row>
    <row r="54" spans="1:21" ht="15" customHeight="1">
      <c r="A54" s="1119"/>
      <c r="B54" s="1173" t="s">
        <v>70</v>
      </c>
      <c r="C54" s="1062" t="s">
        <v>71</v>
      </c>
      <c r="D54" s="1163"/>
      <c r="E54" s="138"/>
      <c r="F54" s="1090"/>
      <c r="G54" s="1091"/>
      <c r="H54" s="1090"/>
      <c r="I54" s="1103"/>
      <c r="J54" s="1103"/>
      <c r="K54" s="1091"/>
      <c r="L54" s="1064"/>
      <c r="M54" s="1065"/>
      <c r="N54" s="1065"/>
      <c r="O54" s="1065"/>
      <c r="P54" s="1065"/>
      <c r="Q54" s="1066"/>
      <c r="R54" s="1140" t="s">
        <v>72</v>
      </c>
      <c r="S54" s="1141"/>
      <c r="T54" s="1141"/>
      <c r="U54" s="1142"/>
    </row>
    <row r="55" spans="1:21" ht="15" customHeight="1">
      <c r="A55" s="1119"/>
      <c r="B55" s="1173"/>
      <c r="C55" s="1062" t="s">
        <v>73</v>
      </c>
      <c r="D55" s="1163"/>
      <c r="E55" s="138"/>
      <c r="F55" s="1090"/>
      <c r="G55" s="1091"/>
      <c r="H55" s="1090"/>
      <c r="I55" s="1103"/>
      <c r="J55" s="1103"/>
      <c r="K55" s="1091"/>
      <c r="L55" s="1064"/>
      <c r="M55" s="1065"/>
      <c r="N55" s="1065"/>
      <c r="O55" s="1065"/>
      <c r="P55" s="1065"/>
      <c r="Q55" s="1066"/>
      <c r="R55" s="1140" t="s">
        <v>72</v>
      </c>
      <c r="S55" s="1141"/>
      <c r="T55" s="1141"/>
      <c r="U55" s="1142"/>
    </row>
    <row r="56" spans="1:21" ht="15" customHeight="1">
      <c r="A56" s="1119"/>
      <c r="B56" s="1164" t="s">
        <v>74</v>
      </c>
      <c r="C56" s="1164"/>
      <c r="D56" s="1164"/>
      <c r="E56" s="138"/>
      <c r="F56" s="1090"/>
      <c r="G56" s="1091"/>
      <c r="H56" s="1090"/>
      <c r="I56" s="1103"/>
      <c r="J56" s="1103"/>
      <c r="K56" s="1091"/>
      <c r="L56" s="1064"/>
      <c r="M56" s="1065"/>
      <c r="N56" s="1065"/>
      <c r="O56" s="1065"/>
      <c r="P56" s="1065"/>
      <c r="Q56" s="1066"/>
      <c r="R56" s="1140" t="s">
        <v>75</v>
      </c>
      <c r="S56" s="1141"/>
      <c r="T56" s="1141"/>
      <c r="U56" s="1142"/>
    </row>
    <row r="57" spans="1:21" ht="15" customHeight="1">
      <c r="A57" s="1119"/>
      <c r="B57" s="1174" t="s">
        <v>76</v>
      </c>
      <c r="C57" s="1062" t="s">
        <v>77</v>
      </c>
      <c r="D57" s="1143"/>
      <c r="E57" s="138"/>
      <c r="F57" s="1090"/>
      <c r="G57" s="1091"/>
      <c r="H57" s="1090"/>
      <c r="I57" s="1103"/>
      <c r="J57" s="1103"/>
      <c r="K57" s="1091"/>
      <c r="L57" s="1064"/>
      <c r="M57" s="1065"/>
      <c r="N57" s="1065"/>
      <c r="O57" s="1065"/>
      <c r="P57" s="1065"/>
      <c r="Q57" s="1066"/>
      <c r="R57" s="1140" t="s">
        <v>78</v>
      </c>
      <c r="S57" s="1141"/>
      <c r="T57" s="1141"/>
      <c r="U57" s="1142"/>
    </row>
    <row r="58" spans="1:21" ht="15" customHeight="1">
      <c r="A58" s="1119"/>
      <c r="B58" s="1175"/>
      <c r="C58" s="1062" t="s">
        <v>79</v>
      </c>
      <c r="D58" s="1143"/>
      <c r="E58" s="138"/>
      <c r="F58" s="1090"/>
      <c r="G58" s="1091"/>
      <c r="H58" s="1090"/>
      <c r="I58" s="1103"/>
      <c r="J58" s="1103"/>
      <c r="K58" s="1091"/>
      <c r="L58" s="1064"/>
      <c r="M58" s="1065"/>
      <c r="N58" s="1065"/>
      <c r="O58" s="1065"/>
      <c r="P58" s="1065"/>
      <c r="Q58" s="1066"/>
      <c r="R58" s="1140" t="s">
        <v>80</v>
      </c>
      <c r="S58" s="1141"/>
      <c r="T58" s="1141"/>
      <c r="U58" s="1142"/>
    </row>
    <row r="59" spans="1:21" ht="15" customHeight="1">
      <c r="A59" s="1119"/>
      <c r="B59" s="1175"/>
      <c r="C59" s="1062" t="s">
        <v>81</v>
      </c>
      <c r="D59" s="1143"/>
      <c r="E59" s="138"/>
      <c r="F59" s="1090"/>
      <c r="G59" s="1091"/>
      <c r="H59" s="1090"/>
      <c r="I59" s="1103"/>
      <c r="J59" s="1103"/>
      <c r="K59" s="1091"/>
      <c r="L59" s="1064"/>
      <c r="M59" s="1065"/>
      <c r="N59" s="1065"/>
      <c r="O59" s="1065"/>
      <c r="P59" s="1065"/>
      <c r="Q59" s="1066"/>
      <c r="R59" s="1140" t="s">
        <v>82</v>
      </c>
      <c r="S59" s="1141"/>
      <c r="T59" s="1141"/>
      <c r="U59" s="1142"/>
    </row>
    <row r="60" spans="1:21" ht="15" customHeight="1">
      <c r="A60" s="1119"/>
      <c r="B60" s="1176"/>
      <c r="C60" s="1062" t="s">
        <v>83</v>
      </c>
      <c r="D60" s="1143"/>
      <c r="E60" s="138"/>
      <c r="F60" s="1090"/>
      <c r="G60" s="1091"/>
      <c r="H60" s="1090"/>
      <c r="I60" s="1103"/>
      <c r="J60" s="1103"/>
      <c r="K60" s="1091"/>
      <c r="L60" s="1064"/>
      <c r="M60" s="1065"/>
      <c r="N60" s="1065"/>
      <c r="O60" s="1065"/>
      <c r="P60" s="1065"/>
      <c r="Q60" s="1066"/>
      <c r="R60" s="1140" t="s">
        <v>84</v>
      </c>
      <c r="S60" s="1141"/>
      <c r="T60" s="1141"/>
      <c r="U60" s="1142"/>
    </row>
    <row r="61" spans="1:21" ht="15" customHeight="1">
      <c r="A61" s="1119"/>
      <c r="B61" s="1170" t="s">
        <v>85</v>
      </c>
      <c r="C61" s="1171"/>
      <c r="D61" s="1172"/>
      <c r="E61" s="138"/>
      <c r="F61" s="1090"/>
      <c r="G61" s="1091"/>
      <c r="H61" s="1090"/>
      <c r="I61" s="1103"/>
      <c r="J61" s="1103"/>
      <c r="K61" s="1091"/>
      <c r="L61" s="1064"/>
      <c r="M61" s="1065"/>
      <c r="N61" s="1065"/>
      <c r="O61" s="1065"/>
      <c r="P61" s="1065"/>
      <c r="Q61" s="1066"/>
      <c r="R61" s="1184" t="s">
        <v>86</v>
      </c>
      <c r="S61" s="1185"/>
      <c r="T61" s="1185"/>
      <c r="U61" s="1186"/>
    </row>
    <row r="62" spans="1:21" ht="15" customHeight="1">
      <c r="A62" s="1120"/>
      <c r="B62" s="1170" t="s">
        <v>87</v>
      </c>
      <c r="C62" s="1171"/>
      <c r="D62" s="1172"/>
      <c r="E62" s="138"/>
      <c r="F62" s="1090"/>
      <c r="G62" s="1091"/>
      <c r="H62" s="1090"/>
      <c r="I62" s="1103"/>
      <c r="J62" s="1103"/>
      <c r="K62" s="1091"/>
      <c r="L62" s="1064"/>
      <c r="M62" s="1065"/>
      <c r="N62" s="1065"/>
      <c r="O62" s="1065"/>
      <c r="P62" s="1065"/>
      <c r="Q62" s="1066"/>
      <c r="R62" s="1187" t="s">
        <v>75</v>
      </c>
      <c r="S62" s="1187"/>
      <c r="T62" s="1187"/>
      <c r="U62" s="1187"/>
    </row>
    <row r="63" spans="1:21" ht="15" customHeight="1">
      <c r="A63" s="1181" t="s">
        <v>88</v>
      </c>
      <c r="B63" s="1182"/>
      <c r="C63" s="1182"/>
      <c r="D63" s="1182"/>
      <c r="E63" s="1182"/>
      <c r="F63" s="1182"/>
      <c r="G63" s="1183"/>
      <c r="H63" s="136"/>
      <c r="I63" s="124"/>
      <c r="J63" s="124"/>
      <c r="K63" s="124"/>
      <c r="L63" s="124"/>
      <c r="M63" s="124"/>
      <c r="N63" s="125"/>
      <c r="O63" s="125"/>
      <c r="P63" s="125"/>
      <c r="Q63" s="126"/>
      <c r="R63" s="137"/>
      <c r="S63" s="137"/>
      <c r="T63" s="137"/>
      <c r="U63" s="137"/>
    </row>
    <row r="64" spans="1:21" ht="15" customHeight="1">
      <c r="A64" s="122" t="s">
        <v>89</v>
      </c>
      <c r="B64" s="122"/>
      <c r="C64" s="122"/>
      <c r="D64" s="122"/>
      <c r="E64" s="122"/>
      <c r="F64" s="122"/>
      <c r="G64" s="122"/>
      <c r="H64" s="122"/>
      <c r="I64" s="122"/>
      <c r="J64" s="122"/>
      <c r="K64" s="122"/>
      <c r="L64" s="122"/>
      <c r="M64" s="122"/>
      <c r="N64" s="122"/>
      <c r="O64" s="122"/>
      <c r="P64" s="122"/>
      <c r="Q64" s="122"/>
      <c r="R64" s="122"/>
      <c r="S64" s="122"/>
      <c r="T64" s="122"/>
      <c r="U64" s="122"/>
    </row>
    <row r="65" spans="1:21" ht="27" customHeight="1">
      <c r="A65" s="140">
        <v>1</v>
      </c>
      <c r="B65" s="1189" t="s">
        <v>90</v>
      </c>
      <c r="C65" s="1189"/>
      <c r="D65" s="1189"/>
      <c r="E65" s="1189"/>
      <c r="F65" s="1189"/>
      <c r="G65" s="1189"/>
      <c r="H65" s="1189"/>
      <c r="I65" s="1189"/>
      <c r="J65" s="1189"/>
      <c r="K65" s="1189"/>
      <c r="L65" s="1189"/>
      <c r="M65" s="1189"/>
      <c r="N65" s="1189"/>
      <c r="O65" s="1189"/>
      <c r="P65" s="1189"/>
      <c r="Q65" s="1189"/>
      <c r="R65" s="1189"/>
      <c r="S65" s="1189"/>
      <c r="T65" s="1189"/>
      <c r="U65" s="1189"/>
    </row>
    <row r="66" spans="1:21" ht="39" customHeight="1">
      <c r="A66" s="140">
        <v>2</v>
      </c>
      <c r="B66" s="1177" t="s">
        <v>91</v>
      </c>
      <c r="C66" s="1177"/>
      <c r="D66" s="1177"/>
      <c r="E66" s="1177"/>
      <c r="F66" s="1177"/>
      <c r="G66" s="1177"/>
      <c r="H66" s="1177"/>
      <c r="I66" s="1177"/>
      <c r="J66" s="1177"/>
      <c r="K66" s="1177"/>
      <c r="L66" s="1177"/>
      <c r="M66" s="1177"/>
      <c r="N66" s="1177"/>
      <c r="O66" s="1177"/>
      <c r="P66" s="1177"/>
      <c r="Q66" s="1177"/>
      <c r="R66" s="1177"/>
      <c r="S66" s="1177"/>
      <c r="T66" s="1177"/>
      <c r="U66" s="1177"/>
    </row>
    <row r="67" spans="1:21" ht="27" customHeight="1">
      <c r="A67" s="140">
        <v>3</v>
      </c>
      <c r="B67" s="1178" t="s">
        <v>92</v>
      </c>
      <c r="C67" s="1179"/>
      <c r="D67" s="1179"/>
      <c r="E67" s="1179"/>
      <c r="F67" s="1179"/>
      <c r="G67" s="1179"/>
      <c r="H67" s="1179"/>
      <c r="I67" s="1179"/>
      <c r="J67" s="1179"/>
      <c r="K67" s="1179"/>
      <c r="L67" s="1179"/>
      <c r="M67" s="1179"/>
      <c r="N67" s="1179"/>
      <c r="O67" s="1179"/>
      <c r="P67" s="1179"/>
      <c r="Q67" s="1179"/>
      <c r="R67" s="1179"/>
      <c r="S67" s="1179"/>
      <c r="T67" s="1179"/>
      <c r="U67" s="1179"/>
    </row>
    <row r="68" spans="1:21" ht="27" customHeight="1">
      <c r="A68" s="140">
        <v>4</v>
      </c>
      <c r="B68" s="1178" t="s">
        <v>93</v>
      </c>
      <c r="C68" s="1179"/>
      <c r="D68" s="1179"/>
      <c r="E68" s="1179"/>
      <c r="F68" s="1179"/>
      <c r="G68" s="1179"/>
      <c r="H68" s="1179"/>
      <c r="I68" s="1179"/>
      <c r="J68" s="1179"/>
      <c r="K68" s="1179"/>
      <c r="L68" s="1179"/>
      <c r="M68" s="1179"/>
      <c r="N68" s="1179"/>
      <c r="O68" s="1179"/>
      <c r="P68" s="1179"/>
      <c r="Q68" s="1179"/>
      <c r="R68" s="1179"/>
      <c r="S68" s="1179"/>
      <c r="T68" s="1179"/>
      <c r="U68" s="1179"/>
    </row>
    <row r="69" spans="1:21" ht="27" customHeight="1">
      <c r="A69" s="140">
        <v>5</v>
      </c>
      <c r="B69" s="1177" t="s">
        <v>94</v>
      </c>
      <c r="C69" s="1177"/>
      <c r="D69" s="1177"/>
      <c r="E69" s="1177"/>
      <c r="F69" s="1177"/>
      <c r="G69" s="1177"/>
      <c r="H69" s="1177"/>
      <c r="I69" s="1177"/>
      <c r="J69" s="1177"/>
      <c r="K69" s="1177"/>
      <c r="L69" s="1177"/>
      <c r="M69" s="1177"/>
      <c r="N69" s="1177"/>
      <c r="O69" s="1177"/>
      <c r="P69" s="1177"/>
      <c r="Q69" s="1177"/>
      <c r="R69" s="1177"/>
      <c r="S69" s="1177"/>
      <c r="T69" s="1177"/>
      <c r="U69" s="1177"/>
    </row>
  </sheetData>
  <mergeCells count="198">
    <mergeCell ref="R58:U58"/>
    <mergeCell ref="B66:U66"/>
    <mergeCell ref="B67:U67"/>
    <mergeCell ref="B68:U68"/>
    <mergeCell ref="B69:U69"/>
    <mergeCell ref="A1:C1"/>
    <mergeCell ref="C48:D48"/>
    <mergeCell ref="C49:D49"/>
    <mergeCell ref="C50:D50"/>
    <mergeCell ref="B53:D53"/>
    <mergeCell ref="A28:A62"/>
    <mergeCell ref="A63:G63"/>
    <mergeCell ref="R61:U61"/>
    <mergeCell ref="R62:U62"/>
    <mergeCell ref="B62:D62"/>
    <mergeCell ref="L43:Q43"/>
    <mergeCell ref="L34:Q35"/>
    <mergeCell ref="L36:Q36"/>
    <mergeCell ref="R56:U56"/>
    <mergeCell ref="R57:U57"/>
    <mergeCell ref="R60:U60"/>
    <mergeCell ref="F46:G46"/>
    <mergeCell ref="B65:U65"/>
    <mergeCell ref="H52:K52"/>
    <mergeCell ref="C59:D59"/>
    <mergeCell ref="C55:D55"/>
    <mergeCell ref="F59:G59"/>
    <mergeCell ref="F60:G60"/>
    <mergeCell ref="F61:G61"/>
    <mergeCell ref="L49:Q49"/>
    <mergeCell ref="L45:Q45"/>
    <mergeCell ref="F40:G40"/>
    <mergeCell ref="H40:K40"/>
    <mergeCell ref="C43:D43"/>
    <mergeCell ref="H43:K43"/>
    <mergeCell ref="L55:Q55"/>
    <mergeCell ref="L50:Q50"/>
    <mergeCell ref="B61:D61"/>
    <mergeCell ref="C57:D57"/>
    <mergeCell ref="C58:D58"/>
    <mergeCell ref="C51:D51"/>
    <mergeCell ref="C44:D44"/>
    <mergeCell ref="C60:D60"/>
    <mergeCell ref="B54:B55"/>
    <mergeCell ref="B57:B60"/>
    <mergeCell ref="H51:K51"/>
    <mergeCell ref="H49:K49"/>
    <mergeCell ref="F50:G50"/>
    <mergeCell ref="C54:D54"/>
    <mergeCell ref="B56:D56"/>
    <mergeCell ref="R55:U55"/>
    <mergeCell ref="B36:B52"/>
    <mergeCell ref="C46:D46"/>
    <mergeCell ref="R44:U44"/>
    <mergeCell ref="R45:U45"/>
    <mergeCell ref="R47:U47"/>
    <mergeCell ref="R48:U48"/>
    <mergeCell ref="L48:Q48"/>
    <mergeCell ref="F44:G44"/>
    <mergeCell ref="C42:D42"/>
    <mergeCell ref="F42:G42"/>
    <mergeCell ref="H42:K42"/>
    <mergeCell ref="H48:K48"/>
    <mergeCell ref="F43:G43"/>
    <mergeCell ref="R51:U51"/>
    <mergeCell ref="L51:Q51"/>
    <mergeCell ref="R36:U36"/>
    <mergeCell ref="R37:U37"/>
    <mergeCell ref="R38:U38"/>
    <mergeCell ref="R39:U39"/>
    <mergeCell ref="R40:U40"/>
    <mergeCell ref="C41:D41"/>
    <mergeCell ref="B33:E33"/>
    <mergeCell ref="D32:U32"/>
    <mergeCell ref="R34:U35"/>
    <mergeCell ref="F33:G33"/>
    <mergeCell ref="F49:G49"/>
    <mergeCell ref="F55:G55"/>
    <mergeCell ref="H55:K55"/>
    <mergeCell ref="R53:U53"/>
    <mergeCell ref="L52:Q52"/>
    <mergeCell ref="R52:U52"/>
    <mergeCell ref="C52:D52"/>
    <mergeCell ref="F38:G38"/>
    <mergeCell ref="L47:Q47"/>
    <mergeCell ref="F54:G54"/>
    <mergeCell ref="H53:K53"/>
    <mergeCell ref="L53:Q53"/>
    <mergeCell ref="F37:G37"/>
    <mergeCell ref="F53:G53"/>
    <mergeCell ref="L44:Q44"/>
    <mergeCell ref="F45:G45"/>
    <mergeCell ref="F51:G51"/>
    <mergeCell ref="H50:K50"/>
    <mergeCell ref="H54:K54"/>
    <mergeCell ref="L54:Q54"/>
    <mergeCell ref="H34:K35"/>
    <mergeCell ref="H37:K37"/>
    <mergeCell ref="H46:K46"/>
    <mergeCell ref="L46:Q46"/>
    <mergeCell ref="R46:U46"/>
    <mergeCell ref="D29:U29"/>
    <mergeCell ref="G30:H30"/>
    <mergeCell ref="D28:U28"/>
    <mergeCell ref="R59:U59"/>
    <mergeCell ref="F58:G58"/>
    <mergeCell ref="R54:U54"/>
    <mergeCell ref="F52:G52"/>
    <mergeCell ref="H45:K45"/>
    <mergeCell ref="H47:K47"/>
    <mergeCell ref="R49:U49"/>
    <mergeCell ref="F47:G47"/>
    <mergeCell ref="F48:G48"/>
    <mergeCell ref="H44:K44"/>
    <mergeCell ref="L42:Q42"/>
    <mergeCell ref="H36:K36"/>
    <mergeCell ref="H38:K38"/>
    <mergeCell ref="F39:G39"/>
    <mergeCell ref="H39:K39"/>
    <mergeCell ref="R42:U42"/>
    <mergeCell ref="F41:G41"/>
    <mergeCell ref="H41:K41"/>
    <mergeCell ref="L41:Q41"/>
    <mergeCell ref="C40:D40"/>
    <mergeCell ref="L39:Q39"/>
    <mergeCell ref="L40:Q40"/>
    <mergeCell ref="C38:D38"/>
    <mergeCell ref="C39:D39"/>
    <mergeCell ref="R50:U50"/>
    <mergeCell ref="C45:D45"/>
    <mergeCell ref="C47:D47"/>
    <mergeCell ref="R43:U43"/>
    <mergeCell ref="R41:U41"/>
    <mergeCell ref="A2:U2"/>
    <mergeCell ref="A3:U3"/>
    <mergeCell ref="A4:U4"/>
    <mergeCell ref="E5:F5"/>
    <mergeCell ref="D15:U15"/>
    <mergeCell ref="D16:U16"/>
    <mergeCell ref="F14:H14"/>
    <mergeCell ref="B15:C15"/>
    <mergeCell ref="B16:C16"/>
    <mergeCell ref="A15:A27"/>
    <mergeCell ref="B7:C7"/>
    <mergeCell ref="K6:N6"/>
    <mergeCell ref="D21:E21"/>
    <mergeCell ref="H23:L23"/>
    <mergeCell ref="H24:L24"/>
    <mergeCell ref="F21:U21"/>
    <mergeCell ref="D23:D24"/>
    <mergeCell ref="P6:Q6"/>
    <mergeCell ref="S6:T6"/>
    <mergeCell ref="K8:U8"/>
    <mergeCell ref="K9:U9"/>
    <mergeCell ref="K10:U10"/>
    <mergeCell ref="B20:C21"/>
    <mergeCell ref="B23:C24"/>
    <mergeCell ref="F62:G62"/>
    <mergeCell ref="H59:K59"/>
    <mergeCell ref="L56:Q56"/>
    <mergeCell ref="L57:Q57"/>
    <mergeCell ref="L58:Q58"/>
    <mergeCell ref="L59:Q59"/>
    <mergeCell ref="H56:K56"/>
    <mergeCell ref="H57:K57"/>
    <mergeCell ref="H58:K58"/>
    <mergeCell ref="L60:Q60"/>
    <mergeCell ref="F56:G56"/>
    <mergeCell ref="F57:G57"/>
    <mergeCell ref="L61:Q61"/>
    <mergeCell ref="L62:Q62"/>
    <mergeCell ref="H60:K60"/>
    <mergeCell ref="H61:K61"/>
    <mergeCell ref="H62:K62"/>
    <mergeCell ref="D18:U18"/>
    <mergeCell ref="D22:U22"/>
    <mergeCell ref="D26:U26"/>
    <mergeCell ref="D31:U31"/>
    <mergeCell ref="O23:U24"/>
    <mergeCell ref="E23:F24"/>
    <mergeCell ref="C36:D36"/>
    <mergeCell ref="C37:D37"/>
    <mergeCell ref="L38:Q38"/>
    <mergeCell ref="L37:Q37"/>
    <mergeCell ref="B25:C27"/>
    <mergeCell ref="B28:C28"/>
    <mergeCell ref="B34:D35"/>
    <mergeCell ref="F34:G35"/>
    <mergeCell ref="M23:N24"/>
    <mergeCell ref="B29:C29"/>
    <mergeCell ref="B30:C32"/>
    <mergeCell ref="F36:G36"/>
    <mergeCell ref="B17:C19"/>
    <mergeCell ref="G17:H17"/>
    <mergeCell ref="D19:U19"/>
    <mergeCell ref="E20:U20"/>
    <mergeCell ref="D27:U27"/>
    <mergeCell ref="G25:H25"/>
  </mergeCells>
  <phoneticPr fontId="5"/>
  <conditionalFormatting sqref="F33:G33">
    <cfRule type="expression" dxfId="214" priority="4">
      <formula>$F$33=""</formula>
    </cfRule>
  </conditionalFormatting>
  <conditionalFormatting sqref="F36:K62">
    <cfRule type="expression" dxfId="213" priority="6">
      <formula>F36=""</formula>
    </cfRule>
  </conditionalFormatting>
  <conditionalFormatting sqref="I14:U14">
    <cfRule type="expression" dxfId="212" priority="1">
      <formula>I14=""</formula>
    </cfRule>
  </conditionalFormatting>
  <conditionalFormatting sqref="K6:N6 P6:Q6 S6:T6">
    <cfRule type="expression" dxfId="211" priority="2">
      <formula>K6=""</formula>
    </cfRule>
  </conditionalFormatting>
  <conditionalFormatting sqref="K6:N6">
    <cfRule type="expression" dxfId="210" priority="3">
      <formula>$K$6="令和　"</formula>
    </cfRule>
  </conditionalFormatting>
  <conditionalFormatting sqref="L36:Q62">
    <cfRule type="expression" dxfId="209" priority="5">
      <formula>AND(OR(F36&lt;&gt;"",H36&lt;&gt;""),L36="")</formula>
    </cfRule>
  </conditionalFormatting>
  <dataValidations count="5">
    <dataValidation type="list" allowBlank="1" showInputMessage="1" showErrorMessage="1" sqref="E44" xr:uid="{00000000-0002-0000-0200-000000000000}">
      <formula1>"　,○"</formula1>
    </dataValidation>
    <dataValidation type="list" allowBlank="1" showInputMessage="1" showErrorMessage="1" sqref="E45 E36:E37 E41:E42 F33 E57:E58 F36:K62" xr:uid="{00000000-0002-0000-0200-000001000000}">
      <formula1>"○"</formula1>
    </dataValidation>
    <dataValidation type="whole" allowBlank="1" showInputMessage="1" showErrorMessage="1" errorTitle="数値が正しくありません。" error="1~12までの整数を入力してください。" sqref="P6:Q6" xr:uid="{00000000-0002-0000-0200-000002000000}">
      <formula1>1</formula1>
      <formula2>12</formula2>
    </dataValidation>
    <dataValidation type="whole" allowBlank="1" showInputMessage="1" showErrorMessage="1" errorTitle="数値が正しくありません。" error="1~31までの整数を入力してください。" sqref="S6:T6" xr:uid="{00000000-0002-0000-0200-000003000000}">
      <formula1>1</formula1>
      <formula2>31</formula2>
    </dataValidation>
    <dataValidation type="list" allowBlank="1" showInputMessage="1" showErrorMessage="1" sqref="E5:F5" xr:uid="{00000000-0002-0000-0200-000004000000}">
      <formula1>",""指定変更"""</formula1>
    </dataValidation>
  </dataValidations>
  <printOptions horizontalCentered="1"/>
  <pageMargins left="0.31496062992125984" right="0.31496062992125984" top="0.35433070866141736" bottom="0.35433070866141736" header="0.11811023622047245" footer="0.11811023622047245"/>
  <pageSetup paperSize="9" scale="80" orientation="portrait"/>
  <headerFooter>
    <oddHeader>&amp;R&amp;"BIZ UDPゴシック,標準"&amp;A</oddHeader>
    <oddFooter>&amp;RR8.4月版</oddFooter>
  </headerFooter>
  <rowBreaks count="1" manualBreakCount="1">
    <brk id="63" max="2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J26"/>
  <sheetViews>
    <sheetView workbookViewId="0"/>
  </sheetViews>
  <sheetFormatPr defaultRowHeight="18.75"/>
  <cols>
    <col min="1" max="1" width="2.5" customWidth="1"/>
    <col min="2" max="2" width="21.5" customWidth="1"/>
    <col min="3" max="4" width="4.625" customWidth="1"/>
    <col min="5" max="5" width="21.5" customWidth="1"/>
    <col min="6" max="6" width="4.625" customWidth="1"/>
    <col min="7" max="7" width="25" customWidth="1"/>
    <col min="8" max="8" width="4.625" customWidth="1"/>
    <col min="9" max="9" width="1.75" customWidth="1"/>
  </cols>
  <sheetData>
    <row r="1" spans="1:10" s="210" customFormat="1" ht="15" customHeight="1">
      <c r="A1" s="310"/>
      <c r="B1" s="296" t="s">
        <v>740</v>
      </c>
      <c r="C1" s="296"/>
      <c r="D1" s="296"/>
      <c r="E1" s="296"/>
      <c r="F1" s="296"/>
      <c r="G1" s="296"/>
      <c r="H1" s="296"/>
      <c r="I1" s="211"/>
    </row>
    <row r="2" spans="1:10" s="210" customFormat="1" ht="20.25" customHeight="1">
      <c r="A2" s="295"/>
      <c r="B2" s="296"/>
      <c r="C2" s="296"/>
      <c r="D2" s="296"/>
      <c r="E2" s="296"/>
      <c r="F2" s="296"/>
      <c r="G2" s="1839" t="s">
        <v>1537</v>
      </c>
      <c r="H2" s="1839"/>
      <c r="I2" s="2050"/>
      <c r="J2" s="2050"/>
    </row>
    <row r="3" spans="1:10" s="210" customFormat="1" ht="21" customHeight="1">
      <c r="A3" s="1934" t="s">
        <v>741</v>
      </c>
      <c r="B3" s="1934"/>
      <c r="C3" s="1934"/>
      <c r="D3" s="1934"/>
      <c r="E3" s="1934"/>
      <c r="F3" s="1934"/>
      <c r="G3" s="1934"/>
      <c r="H3" s="1934"/>
      <c r="I3" s="209"/>
      <c r="J3" s="209"/>
    </row>
    <row r="4" spans="1:10" s="210" customFormat="1" ht="14.25" customHeight="1">
      <c r="A4" s="298"/>
      <c r="B4" s="298"/>
      <c r="C4" s="298"/>
      <c r="D4" s="298"/>
      <c r="E4" s="298"/>
      <c r="F4" s="298"/>
      <c r="G4" s="298"/>
      <c r="H4" s="298"/>
      <c r="I4" s="293"/>
      <c r="J4" s="293"/>
    </row>
    <row r="5" spans="1:10" s="210" customFormat="1" ht="36" customHeight="1">
      <c r="A5" s="298"/>
      <c r="B5" s="317" t="s">
        <v>580</v>
      </c>
      <c r="C5" s="1842">
        <f>基本情報入力シート!L45</f>
        <v>0</v>
      </c>
      <c r="D5" s="1843"/>
      <c r="E5" s="1843"/>
      <c r="F5" s="1843"/>
      <c r="G5" s="1843"/>
      <c r="H5" s="1844"/>
    </row>
    <row r="6" spans="1:10" s="210" customFormat="1" ht="35.25" customHeight="1">
      <c r="A6" s="296"/>
      <c r="B6" s="318" t="s">
        <v>582</v>
      </c>
      <c r="C6" s="1997" t="s">
        <v>1344</v>
      </c>
      <c r="D6" s="1845"/>
      <c r="E6" s="1845"/>
      <c r="F6" s="1845"/>
      <c r="G6" s="1845"/>
      <c r="H6" s="1846"/>
    </row>
    <row r="7" spans="1:10" s="313" customFormat="1" ht="30" customHeight="1">
      <c r="A7" s="310"/>
      <c r="B7" s="319" t="s">
        <v>644</v>
      </c>
      <c r="C7" s="2041" t="s">
        <v>1314</v>
      </c>
      <c r="D7" s="2042"/>
      <c r="E7" s="2042"/>
      <c r="F7" s="2042"/>
      <c r="G7" s="2042"/>
      <c r="H7" s="2043"/>
    </row>
    <row r="8" spans="1:10" s="210" customFormat="1" ht="54" customHeight="1">
      <c r="A8" s="296"/>
      <c r="B8" s="320" t="s">
        <v>742</v>
      </c>
      <c r="C8" s="1998" t="str">
        <f>IF(COUNTIF(基本情報入力シート!L50:Z55,"児童発達支援センター")&lt;=0,"入力不要です。","選択してください。")</f>
        <v>入力不要です。</v>
      </c>
      <c r="D8" s="2132"/>
      <c r="E8" s="2132"/>
      <c r="F8" s="2132"/>
      <c r="G8" s="2132"/>
      <c r="H8" s="1999"/>
    </row>
    <row r="9" spans="1:10" s="210" customFormat="1" ht="24.75" customHeight="1">
      <c r="A9" s="296"/>
      <c r="B9" s="1948" t="s">
        <v>743</v>
      </c>
      <c r="C9" s="1949"/>
      <c r="D9" s="1949"/>
      <c r="E9" s="1949"/>
      <c r="F9" s="1949"/>
      <c r="G9" s="1949"/>
      <c r="H9" s="2051"/>
    </row>
    <row r="10" spans="1:10" s="210" customFormat="1" ht="10.5" customHeight="1">
      <c r="A10" s="296"/>
      <c r="B10" s="1980" t="s">
        <v>744</v>
      </c>
      <c r="C10" s="299"/>
      <c r="D10" s="300"/>
      <c r="E10" s="300"/>
      <c r="F10" s="300"/>
      <c r="G10" s="300"/>
      <c r="H10" s="301"/>
    </row>
    <row r="11" spans="1:10" s="210" customFormat="1" ht="25.5" customHeight="1">
      <c r="A11" s="296"/>
      <c r="B11" s="1982"/>
      <c r="C11" s="302"/>
      <c r="D11" s="2054"/>
      <c r="E11" s="2054"/>
      <c r="F11" s="1961" t="s">
        <v>745</v>
      </c>
      <c r="G11" s="1961"/>
      <c r="H11" s="303"/>
    </row>
    <row r="12" spans="1:10" s="210" customFormat="1" ht="33" customHeight="1">
      <c r="A12" s="296"/>
      <c r="B12" s="1982"/>
      <c r="C12" s="302"/>
      <c r="D12" s="1959" t="s">
        <v>746</v>
      </c>
      <c r="E12" s="1959"/>
      <c r="F12" s="1983"/>
      <c r="G12" s="1983"/>
      <c r="H12" s="303"/>
    </row>
    <row r="13" spans="1:10" s="210" customFormat="1" ht="11.25" customHeight="1">
      <c r="A13" s="296"/>
      <c r="B13" s="2010"/>
      <c r="C13" s="305"/>
      <c r="D13" s="306"/>
      <c r="E13" s="306"/>
      <c r="F13" s="306"/>
      <c r="G13" s="306"/>
      <c r="H13" s="307"/>
    </row>
    <row r="14" spans="1:10" s="210" customFormat="1" ht="18" customHeight="1">
      <c r="A14" s="296"/>
      <c r="B14" s="1980" t="s">
        <v>747</v>
      </c>
      <c r="C14" s="299"/>
      <c r="D14" s="300"/>
      <c r="E14" s="300"/>
      <c r="F14" s="300"/>
      <c r="G14" s="300"/>
      <c r="H14" s="301"/>
    </row>
    <row r="15" spans="1:10" s="210" customFormat="1" ht="24.75" customHeight="1">
      <c r="A15" s="296"/>
      <c r="B15" s="1982"/>
      <c r="C15" s="302"/>
      <c r="D15" s="2054"/>
      <c r="E15" s="2054"/>
      <c r="F15" s="1961" t="s">
        <v>745</v>
      </c>
      <c r="G15" s="1961"/>
      <c r="H15" s="303"/>
    </row>
    <row r="16" spans="1:10" s="210" customFormat="1" ht="33" customHeight="1">
      <c r="A16" s="296"/>
      <c r="B16" s="1982"/>
      <c r="C16" s="302"/>
      <c r="D16" s="1959" t="s">
        <v>748</v>
      </c>
      <c r="E16" s="1959"/>
      <c r="F16" s="2133"/>
      <c r="G16" s="2133"/>
      <c r="H16" s="303"/>
    </row>
    <row r="17" spans="1:8" s="210" customFormat="1" ht="11.25" customHeight="1">
      <c r="A17" s="296"/>
      <c r="B17" s="2010"/>
      <c r="C17" s="305"/>
      <c r="D17" s="306"/>
      <c r="E17" s="306"/>
      <c r="F17" s="306"/>
      <c r="G17" s="306"/>
      <c r="H17" s="307"/>
    </row>
    <row r="18" spans="1:8" s="210" customFormat="1" ht="10.5" customHeight="1">
      <c r="A18" s="296"/>
      <c r="B18" s="296"/>
      <c r="C18" s="296"/>
      <c r="D18" s="296"/>
      <c r="E18" s="296"/>
      <c r="F18" s="296"/>
      <c r="G18" s="296"/>
      <c r="H18" s="296"/>
    </row>
    <row r="19" spans="1:8" s="210" customFormat="1" ht="18" customHeight="1">
      <c r="A19" s="296"/>
      <c r="B19" s="1955" t="s">
        <v>1341</v>
      </c>
      <c r="C19" s="1955"/>
      <c r="D19" s="1955"/>
      <c r="E19" s="1955"/>
      <c r="F19" s="1955"/>
      <c r="G19" s="1955"/>
      <c r="H19" s="1955"/>
    </row>
    <row r="20" spans="1:8" s="210" customFormat="1" ht="18.75" customHeight="1">
      <c r="A20" s="296" t="s">
        <v>749</v>
      </c>
      <c r="B20" s="296" t="s">
        <v>1383</v>
      </c>
      <c r="C20" s="296"/>
      <c r="D20" s="296"/>
      <c r="E20" s="296"/>
      <c r="F20" s="296"/>
      <c r="G20" s="296"/>
      <c r="H20" s="296"/>
    </row>
    <row r="21" spans="1:8" s="210" customFormat="1" ht="46.5" customHeight="1">
      <c r="A21" s="296"/>
      <c r="B21" s="1955" t="s">
        <v>1384</v>
      </c>
      <c r="C21" s="1955"/>
      <c r="D21" s="1955"/>
      <c r="E21" s="1955"/>
      <c r="F21" s="1955"/>
      <c r="G21" s="1955"/>
      <c r="H21" s="1955"/>
    </row>
    <row r="22" spans="1:8" s="210" customFormat="1" ht="34.5" customHeight="1">
      <c r="A22" s="321" t="s">
        <v>750</v>
      </c>
      <c r="B22" s="1955" t="s">
        <v>751</v>
      </c>
      <c r="C22" s="1955"/>
      <c r="D22" s="1955"/>
      <c r="E22" s="1955"/>
      <c r="F22" s="1955"/>
      <c r="G22" s="1955"/>
      <c r="H22" s="1955"/>
    </row>
    <row r="23" spans="1:8" s="210" customFormat="1" ht="62.25" customHeight="1">
      <c r="A23" s="321"/>
      <c r="B23" s="1955" t="s">
        <v>752</v>
      </c>
      <c r="C23" s="1955"/>
      <c r="D23" s="1955"/>
      <c r="E23" s="1955"/>
      <c r="F23" s="1955"/>
      <c r="G23" s="1955"/>
      <c r="H23" s="1955"/>
    </row>
    <row r="24" spans="1:8" s="210" customFormat="1" ht="27.75" customHeight="1">
      <c r="A24" s="310" t="s">
        <v>753</v>
      </c>
      <c r="B24" s="1978" t="s">
        <v>754</v>
      </c>
      <c r="C24" s="1978"/>
      <c r="D24" s="1978"/>
      <c r="E24" s="1978"/>
      <c r="F24" s="1978"/>
      <c r="G24" s="1978"/>
      <c r="H24" s="1978"/>
    </row>
    <row r="25" spans="1:8" s="210" customFormat="1" ht="13.5">
      <c r="A25" s="310"/>
      <c r="B25" s="1977"/>
      <c r="C25" s="1977"/>
      <c r="D25" s="1977"/>
      <c r="E25" s="1977"/>
      <c r="F25" s="1977"/>
      <c r="G25" s="1977"/>
      <c r="H25" s="1977"/>
    </row>
    <row r="26" spans="1:8" s="210" customFormat="1" ht="13.5">
      <c r="A26" s="296"/>
      <c r="B26" s="351"/>
      <c r="C26" s="351"/>
      <c r="D26" s="351"/>
      <c r="E26" s="351"/>
      <c r="F26" s="296"/>
      <c r="G26" s="296"/>
      <c r="H26" s="296"/>
    </row>
  </sheetData>
  <mergeCells count="24">
    <mergeCell ref="B21:H21"/>
    <mergeCell ref="B22:H22"/>
    <mergeCell ref="B23:H23"/>
    <mergeCell ref="B24:H24"/>
    <mergeCell ref="B25:H25"/>
    <mergeCell ref="B19:H19"/>
    <mergeCell ref="C8:H8"/>
    <mergeCell ref="B9:H9"/>
    <mergeCell ref="B10:B13"/>
    <mergeCell ref="D11:E11"/>
    <mergeCell ref="F11:G11"/>
    <mergeCell ref="D12:E12"/>
    <mergeCell ref="F12:G12"/>
    <mergeCell ref="B14:B17"/>
    <mergeCell ref="D15:E15"/>
    <mergeCell ref="F15:G15"/>
    <mergeCell ref="D16:E16"/>
    <mergeCell ref="F16:G16"/>
    <mergeCell ref="C7:H7"/>
    <mergeCell ref="G2:H2"/>
    <mergeCell ref="I2:J2"/>
    <mergeCell ref="A3:H3"/>
    <mergeCell ref="C5:H5"/>
    <mergeCell ref="C6:H6"/>
  </mergeCells>
  <phoneticPr fontId="4"/>
  <conditionalFormatting sqref="C6:H6">
    <cfRule type="expression" dxfId="130" priority="5">
      <formula>OR($C$6="",$C$6="選択下さい。")</formula>
    </cfRule>
  </conditionalFormatting>
  <conditionalFormatting sqref="C7:H7">
    <cfRule type="expression" dxfId="129" priority="4">
      <formula>OR($C$7="",$C$7="選択してください。")</formula>
    </cfRule>
  </conditionalFormatting>
  <conditionalFormatting sqref="C8:H8">
    <cfRule type="expression" dxfId="128" priority="2">
      <formula>$C$8="入力不要です。"</formula>
    </cfRule>
    <cfRule type="expression" dxfId="127" priority="3">
      <formula>OR($C$8="",$C$8="選択してください。")</formula>
    </cfRule>
  </conditionalFormatting>
  <conditionalFormatting sqref="F12:G12 F16:G16">
    <cfRule type="expression" dxfId="126" priority="1">
      <formula>F12=""</formula>
    </cfRule>
  </conditionalFormatting>
  <dataValidations count="5">
    <dataValidation type="list" allowBlank="1" showInputMessage="1" showErrorMessage="1" sqref="C6:H6" xr:uid="{00000000-0002-0000-1D00-000000000000}">
      <formula1>"選択下さい。,①　新規,②　変更, ③　終了"</formula1>
    </dataValidation>
    <dataValidation type="list" allowBlank="1" showInputMessage="1" showErrorMessage="1" sqref="C7:H7" xr:uid="{00000000-0002-0000-1D00-000001000000}">
      <formula1>"選択してください。,１　人工内耳装用加算（Ⅰ）,２　人工内耳装用加算（Ⅱ）"</formula1>
    </dataValidation>
    <dataValidation type="list" allowBlank="1" showInputMessage="1" showErrorMessage="1" sqref="C8:H8" xr:uid="{00000000-0002-0000-1D00-000002000000}">
      <formula1>"選択してください。,①　あり,②　なし"</formula1>
    </dataValidation>
    <dataValidation type="whole" operator="greaterThanOrEqual" allowBlank="1" showInputMessage="1" showErrorMessage="1" sqref="F16:G16" xr:uid="{00000000-0002-0000-1D00-000003000000}">
      <formula1>0</formula1>
    </dataValidation>
    <dataValidation type="decimal" operator="greaterThanOrEqual" allowBlank="1" showInputMessage="1" showErrorMessage="1" sqref="F12:G12" xr:uid="{00000000-0002-0000-1D00-000004000000}">
      <formula1>0</formula1>
    </dataValidation>
  </dataValidations>
  <printOptions horizontalCentered="1"/>
  <pageMargins left="0.31496062992125984" right="0.31496062992125984" top="0.35433070866141736" bottom="0.35433070866141736" header="0.11811023622047245" footer="0.11811023622047245"/>
  <pageSetup paperSize="9" scale="98" orientation="portrait"/>
  <headerFooter>
    <oddHeader>&amp;R&amp;"BIZ UDPゴシック,標準"&amp;A</oddHeader>
    <oddFooter>&amp;RR8.4月版</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I54"/>
  <sheetViews>
    <sheetView workbookViewId="0"/>
  </sheetViews>
  <sheetFormatPr defaultRowHeight="13.5"/>
  <cols>
    <col min="1" max="1" width="2.25" style="352" customWidth="1"/>
    <col min="2" max="2" width="26.625" style="352" customWidth="1"/>
    <col min="3" max="3" width="3.125" style="352" customWidth="1"/>
    <col min="4" max="4" width="18.625" style="352" customWidth="1"/>
    <col min="5" max="6" width="20.25" style="352" customWidth="1"/>
    <col min="7" max="7" width="3.125" style="352" customWidth="1"/>
    <col min="8" max="8" width="1.75" style="352" customWidth="1"/>
    <col min="9" max="257" width="8.75" style="352"/>
    <col min="258" max="258" width="26.625" style="352" customWidth="1"/>
    <col min="259" max="259" width="3.125" style="352" customWidth="1"/>
    <col min="260" max="260" width="18.625" style="352" customWidth="1"/>
    <col min="261" max="262" width="20.25" style="352" customWidth="1"/>
    <col min="263" max="263" width="3.125" style="352" customWidth="1"/>
    <col min="264" max="513" width="8.75" style="352"/>
    <col min="514" max="514" width="26.625" style="352" customWidth="1"/>
    <col min="515" max="515" width="3.125" style="352" customWidth="1"/>
    <col min="516" max="516" width="18.625" style="352" customWidth="1"/>
    <col min="517" max="518" width="20.25" style="352" customWidth="1"/>
    <col min="519" max="519" width="3.125" style="352" customWidth="1"/>
    <col min="520" max="769" width="8.75" style="352"/>
    <col min="770" max="770" width="26.625" style="352" customWidth="1"/>
    <col min="771" max="771" width="3.125" style="352" customWidth="1"/>
    <col min="772" max="772" width="18.625" style="352" customWidth="1"/>
    <col min="773" max="774" width="20.25" style="352" customWidth="1"/>
    <col min="775" max="775" width="3.125" style="352" customWidth="1"/>
    <col min="776" max="1025" width="8.75" style="352"/>
    <col min="1026" max="1026" width="26.625" style="352" customWidth="1"/>
    <col min="1027" max="1027" width="3.125" style="352" customWidth="1"/>
    <col min="1028" max="1028" width="18.625" style="352" customWidth="1"/>
    <col min="1029" max="1030" width="20.25" style="352" customWidth="1"/>
    <col min="1031" max="1031" width="3.125" style="352" customWidth="1"/>
    <col min="1032" max="1281" width="8.75" style="352"/>
    <col min="1282" max="1282" width="26.625" style="352" customWidth="1"/>
    <col min="1283" max="1283" width="3.125" style="352" customWidth="1"/>
    <col min="1284" max="1284" width="18.625" style="352" customWidth="1"/>
    <col min="1285" max="1286" width="20.25" style="352" customWidth="1"/>
    <col min="1287" max="1287" width="3.125" style="352" customWidth="1"/>
    <col min="1288" max="1537" width="8.75" style="352"/>
    <col min="1538" max="1538" width="26.625" style="352" customWidth="1"/>
    <col min="1539" max="1539" width="3.125" style="352" customWidth="1"/>
    <col min="1540" max="1540" width="18.625" style="352" customWidth="1"/>
    <col min="1541" max="1542" width="20.25" style="352" customWidth="1"/>
    <col min="1543" max="1543" width="3.125" style="352" customWidth="1"/>
    <col min="1544" max="1793" width="8.75" style="352"/>
    <col min="1794" max="1794" width="26.625" style="352" customWidth="1"/>
    <col min="1795" max="1795" width="3.125" style="352" customWidth="1"/>
    <col min="1796" max="1796" width="18.625" style="352" customWidth="1"/>
    <col min="1797" max="1798" width="20.25" style="352" customWidth="1"/>
    <col min="1799" max="1799" width="3.125" style="352" customWidth="1"/>
    <col min="1800" max="2049" width="8.75" style="352"/>
    <col min="2050" max="2050" width="26.625" style="352" customWidth="1"/>
    <col min="2051" max="2051" width="3.125" style="352" customWidth="1"/>
    <col min="2052" max="2052" width="18.625" style="352" customWidth="1"/>
    <col min="2053" max="2054" width="20.25" style="352" customWidth="1"/>
    <col min="2055" max="2055" width="3.125" style="352" customWidth="1"/>
    <col min="2056" max="2305" width="8.75" style="352"/>
    <col min="2306" max="2306" width="26.625" style="352" customWidth="1"/>
    <col min="2307" max="2307" width="3.125" style="352" customWidth="1"/>
    <col min="2308" max="2308" width="18.625" style="352" customWidth="1"/>
    <col min="2309" max="2310" width="20.25" style="352" customWidth="1"/>
    <col min="2311" max="2311" width="3.125" style="352" customWidth="1"/>
    <col min="2312" max="2561" width="8.75" style="352"/>
    <col min="2562" max="2562" width="26.625" style="352" customWidth="1"/>
    <col min="2563" max="2563" width="3.125" style="352" customWidth="1"/>
    <col min="2564" max="2564" width="18.625" style="352" customWidth="1"/>
    <col min="2565" max="2566" width="20.25" style="352" customWidth="1"/>
    <col min="2567" max="2567" width="3.125" style="352" customWidth="1"/>
    <col min="2568" max="2817" width="8.75" style="352"/>
    <col min="2818" max="2818" width="26.625" style="352" customWidth="1"/>
    <col min="2819" max="2819" width="3.125" style="352" customWidth="1"/>
    <col min="2820" max="2820" width="18.625" style="352" customWidth="1"/>
    <col min="2821" max="2822" width="20.25" style="352" customWidth="1"/>
    <col min="2823" max="2823" width="3.125" style="352" customWidth="1"/>
    <col min="2824" max="3073" width="8.75" style="352"/>
    <col min="3074" max="3074" width="26.625" style="352" customWidth="1"/>
    <col min="3075" max="3075" width="3.125" style="352" customWidth="1"/>
    <col min="3076" max="3076" width="18.625" style="352" customWidth="1"/>
    <col min="3077" max="3078" width="20.25" style="352" customWidth="1"/>
    <col min="3079" max="3079" width="3.125" style="352" customWidth="1"/>
    <col min="3080" max="3329" width="8.75" style="352"/>
    <col min="3330" max="3330" width="26.625" style="352" customWidth="1"/>
    <col min="3331" max="3331" width="3.125" style="352" customWidth="1"/>
    <col min="3332" max="3332" width="18.625" style="352" customWidth="1"/>
    <col min="3333" max="3334" width="20.25" style="352" customWidth="1"/>
    <col min="3335" max="3335" width="3.125" style="352" customWidth="1"/>
    <col min="3336" max="3585" width="8.75" style="352"/>
    <col min="3586" max="3586" width="26.625" style="352" customWidth="1"/>
    <col min="3587" max="3587" width="3.125" style="352" customWidth="1"/>
    <col min="3588" max="3588" width="18.625" style="352" customWidth="1"/>
    <col min="3589" max="3590" width="20.25" style="352" customWidth="1"/>
    <col min="3591" max="3591" width="3.125" style="352" customWidth="1"/>
    <col min="3592" max="3841" width="8.75" style="352"/>
    <col min="3842" max="3842" width="26.625" style="352" customWidth="1"/>
    <col min="3843" max="3843" width="3.125" style="352" customWidth="1"/>
    <col min="3844" max="3844" width="18.625" style="352" customWidth="1"/>
    <col min="3845" max="3846" width="20.25" style="352" customWidth="1"/>
    <col min="3847" max="3847" width="3.125" style="352" customWidth="1"/>
    <col min="3848" max="4097" width="8.75" style="352"/>
    <col min="4098" max="4098" width="26.625" style="352" customWidth="1"/>
    <col min="4099" max="4099" width="3.125" style="352" customWidth="1"/>
    <col min="4100" max="4100" width="18.625" style="352" customWidth="1"/>
    <col min="4101" max="4102" width="20.25" style="352" customWidth="1"/>
    <col min="4103" max="4103" width="3.125" style="352" customWidth="1"/>
    <col min="4104" max="4353" width="8.75" style="352"/>
    <col min="4354" max="4354" width="26.625" style="352" customWidth="1"/>
    <col min="4355" max="4355" width="3.125" style="352" customWidth="1"/>
    <col min="4356" max="4356" width="18.625" style="352" customWidth="1"/>
    <col min="4357" max="4358" width="20.25" style="352" customWidth="1"/>
    <col min="4359" max="4359" width="3.125" style="352" customWidth="1"/>
    <col min="4360" max="4609" width="8.75" style="352"/>
    <col min="4610" max="4610" width="26.625" style="352" customWidth="1"/>
    <col min="4611" max="4611" width="3.125" style="352" customWidth="1"/>
    <col min="4612" max="4612" width="18.625" style="352" customWidth="1"/>
    <col min="4613" max="4614" width="20.25" style="352" customWidth="1"/>
    <col min="4615" max="4615" width="3.125" style="352" customWidth="1"/>
    <col min="4616" max="4865" width="8.75" style="352"/>
    <col min="4866" max="4866" width="26.625" style="352" customWidth="1"/>
    <col min="4867" max="4867" width="3.125" style="352" customWidth="1"/>
    <col min="4868" max="4868" width="18.625" style="352" customWidth="1"/>
    <col min="4869" max="4870" width="20.25" style="352" customWidth="1"/>
    <col min="4871" max="4871" width="3.125" style="352" customWidth="1"/>
    <col min="4872" max="5121" width="8.75" style="352"/>
    <col min="5122" max="5122" width="26.625" style="352" customWidth="1"/>
    <col min="5123" max="5123" width="3.125" style="352" customWidth="1"/>
    <col min="5124" max="5124" width="18.625" style="352" customWidth="1"/>
    <col min="5125" max="5126" width="20.25" style="352" customWidth="1"/>
    <col min="5127" max="5127" width="3.125" style="352" customWidth="1"/>
    <col min="5128" max="5377" width="8.75" style="352"/>
    <col min="5378" max="5378" width="26.625" style="352" customWidth="1"/>
    <col min="5379" max="5379" width="3.125" style="352" customWidth="1"/>
    <col min="5380" max="5380" width="18.625" style="352" customWidth="1"/>
    <col min="5381" max="5382" width="20.25" style="352" customWidth="1"/>
    <col min="5383" max="5383" width="3.125" style="352" customWidth="1"/>
    <col min="5384" max="5633" width="8.75" style="352"/>
    <col min="5634" max="5634" width="26.625" style="352" customWidth="1"/>
    <col min="5635" max="5635" width="3.125" style="352" customWidth="1"/>
    <col min="5636" max="5636" width="18.625" style="352" customWidth="1"/>
    <col min="5637" max="5638" width="20.25" style="352" customWidth="1"/>
    <col min="5639" max="5639" width="3.125" style="352" customWidth="1"/>
    <col min="5640" max="5889" width="8.75" style="352"/>
    <col min="5890" max="5890" width="26.625" style="352" customWidth="1"/>
    <col min="5891" max="5891" width="3.125" style="352" customWidth="1"/>
    <col min="5892" max="5892" width="18.625" style="352" customWidth="1"/>
    <col min="5893" max="5894" width="20.25" style="352" customWidth="1"/>
    <col min="5895" max="5895" width="3.125" style="352" customWidth="1"/>
    <col min="5896" max="6145" width="8.75" style="352"/>
    <col min="6146" max="6146" width="26.625" style="352" customWidth="1"/>
    <col min="6147" max="6147" width="3.125" style="352" customWidth="1"/>
    <col min="6148" max="6148" width="18.625" style="352" customWidth="1"/>
    <col min="6149" max="6150" width="20.25" style="352" customWidth="1"/>
    <col min="6151" max="6151" width="3.125" style="352" customWidth="1"/>
    <col min="6152" max="6401" width="8.75" style="352"/>
    <col min="6402" max="6402" width="26.625" style="352" customWidth="1"/>
    <col min="6403" max="6403" width="3.125" style="352" customWidth="1"/>
    <col min="6404" max="6404" width="18.625" style="352" customWidth="1"/>
    <col min="6405" max="6406" width="20.25" style="352" customWidth="1"/>
    <col min="6407" max="6407" width="3.125" style="352" customWidth="1"/>
    <col min="6408" max="6657" width="8.75" style="352"/>
    <col min="6658" max="6658" width="26.625" style="352" customWidth="1"/>
    <col min="6659" max="6659" width="3.125" style="352" customWidth="1"/>
    <col min="6660" max="6660" width="18.625" style="352" customWidth="1"/>
    <col min="6661" max="6662" width="20.25" style="352" customWidth="1"/>
    <col min="6663" max="6663" width="3.125" style="352" customWidth="1"/>
    <col min="6664" max="6913" width="8.75" style="352"/>
    <col min="6914" max="6914" width="26.625" style="352" customWidth="1"/>
    <col min="6915" max="6915" width="3.125" style="352" customWidth="1"/>
    <col min="6916" max="6916" width="18.625" style="352" customWidth="1"/>
    <col min="6917" max="6918" width="20.25" style="352" customWidth="1"/>
    <col min="6919" max="6919" width="3.125" style="352" customWidth="1"/>
    <col min="6920" max="7169" width="8.75" style="352"/>
    <col min="7170" max="7170" width="26.625" style="352" customWidth="1"/>
    <col min="7171" max="7171" width="3.125" style="352" customWidth="1"/>
    <col min="7172" max="7172" width="18.625" style="352" customWidth="1"/>
    <col min="7173" max="7174" width="20.25" style="352" customWidth="1"/>
    <col min="7175" max="7175" width="3.125" style="352" customWidth="1"/>
    <col min="7176" max="7425" width="8.75" style="352"/>
    <col min="7426" max="7426" width="26.625" style="352" customWidth="1"/>
    <col min="7427" max="7427" width="3.125" style="352" customWidth="1"/>
    <col min="7428" max="7428" width="18.625" style="352" customWidth="1"/>
    <col min="7429" max="7430" width="20.25" style="352" customWidth="1"/>
    <col min="7431" max="7431" width="3.125" style="352" customWidth="1"/>
    <col min="7432" max="7681" width="8.75" style="352"/>
    <col min="7682" max="7682" width="26.625" style="352" customWidth="1"/>
    <col min="7683" max="7683" width="3.125" style="352" customWidth="1"/>
    <col min="7684" max="7684" width="18.625" style="352" customWidth="1"/>
    <col min="7685" max="7686" width="20.25" style="352" customWidth="1"/>
    <col min="7687" max="7687" width="3.125" style="352" customWidth="1"/>
    <col min="7688" max="7937" width="8.75" style="352"/>
    <col min="7938" max="7938" width="26.625" style="352" customWidth="1"/>
    <col min="7939" max="7939" width="3.125" style="352" customWidth="1"/>
    <col min="7940" max="7940" width="18.625" style="352" customWidth="1"/>
    <col min="7941" max="7942" width="20.25" style="352" customWidth="1"/>
    <col min="7943" max="7943" width="3.125" style="352" customWidth="1"/>
    <col min="7944" max="8193" width="8.75" style="352"/>
    <col min="8194" max="8194" width="26.625" style="352" customWidth="1"/>
    <col min="8195" max="8195" width="3.125" style="352" customWidth="1"/>
    <col min="8196" max="8196" width="18.625" style="352" customWidth="1"/>
    <col min="8197" max="8198" width="20.25" style="352" customWidth="1"/>
    <col min="8199" max="8199" width="3.125" style="352" customWidth="1"/>
    <col min="8200" max="8449" width="8.75" style="352"/>
    <col min="8450" max="8450" width="26.625" style="352" customWidth="1"/>
    <col min="8451" max="8451" width="3.125" style="352" customWidth="1"/>
    <col min="8452" max="8452" width="18.625" style="352" customWidth="1"/>
    <col min="8453" max="8454" width="20.25" style="352" customWidth="1"/>
    <col min="8455" max="8455" width="3.125" style="352" customWidth="1"/>
    <col min="8456" max="8705" width="8.75" style="352"/>
    <col min="8706" max="8706" width="26.625" style="352" customWidth="1"/>
    <col min="8707" max="8707" width="3.125" style="352" customWidth="1"/>
    <col min="8708" max="8708" width="18.625" style="352" customWidth="1"/>
    <col min="8709" max="8710" width="20.25" style="352" customWidth="1"/>
    <col min="8711" max="8711" width="3.125" style="352" customWidth="1"/>
    <col min="8712" max="8961" width="8.75" style="352"/>
    <col min="8962" max="8962" width="26.625" style="352" customWidth="1"/>
    <col min="8963" max="8963" width="3.125" style="352" customWidth="1"/>
    <col min="8964" max="8964" width="18.625" style="352" customWidth="1"/>
    <col min="8965" max="8966" width="20.25" style="352" customWidth="1"/>
    <col min="8967" max="8967" width="3.125" style="352" customWidth="1"/>
    <col min="8968" max="9217" width="8.75" style="352"/>
    <col min="9218" max="9218" width="26.625" style="352" customWidth="1"/>
    <col min="9219" max="9219" width="3.125" style="352" customWidth="1"/>
    <col min="9220" max="9220" width="18.625" style="352" customWidth="1"/>
    <col min="9221" max="9222" width="20.25" style="352" customWidth="1"/>
    <col min="9223" max="9223" width="3.125" style="352" customWidth="1"/>
    <col min="9224" max="9473" width="8.75" style="352"/>
    <col min="9474" max="9474" width="26.625" style="352" customWidth="1"/>
    <col min="9475" max="9475" width="3.125" style="352" customWidth="1"/>
    <col min="9476" max="9476" width="18.625" style="352" customWidth="1"/>
    <col min="9477" max="9478" width="20.25" style="352" customWidth="1"/>
    <col min="9479" max="9479" width="3.125" style="352" customWidth="1"/>
    <col min="9480" max="9729" width="8.75" style="352"/>
    <col min="9730" max="9730" width="26.625" style="352" customWidth="1"/>
    <col min="9731" max="9731" width="3.125" style="352" customWidth="1"/>
    <col min="9732" max="9732" width="18.625" style="352" customWidth="1"/>
    <col min="9733" max="9734" width="20.25" style="352" customWidth="1"/>
    <col min="9735" max="9735" width="3.125" style="352" customWidth="1"/>
    <col min="9736" max="9985" width="8.75" style="352"/>
    <col min="9986" max="9986" width="26.625" style="352" customWidth="1"/>
    <col min="9987" max="9987" width="3.125" style="352" customWidth="1"/>
    <col min="9988" max="9988" width="18.625" style="352" customWidth="1"/>
    <col min="9989" max="9990" width="20.25" style="352" customWidth="1"/>
    <col min="9991" max="9991" width="3.125" style="352" customWidth="1"/>
    <col min="9992" max="10241" width="8.75" style="352"/>
    <col min="10242" max="10242" width="26.625" style="352" customWidth="1"/>
    <col min="10243" max="10243" width="3.125" style="352" customWidth="1"/>
    <col min="10244" max="10244" width="18.625" style="352" customWidth="1"/>
    <col min="10245" max="10246" width="20.25" style="352" customWidth="1"/>
    <col min="10247" max="10247" width="3.125" style="352" customWidth="1"/>
    <col min="10248" max="10497" width="8.75" style="352"/>
    <col min="10498" max="10498" width="26.625" style="352" customWidth="1"/>
    <col min="10499" max="10499" width="3.125" style="352" customWidth="1"/>
    <col min="10500" max="10500" width="18.625" style="352" customWidth="1"/>
    <col min="10501" max="10502" width="20.25" style="352" customWidth="1"/>
    <col min="10503" max="10503" width="3.125" style="352" customWidth="1"/>
    <col min="10504" max="10753" width="8.75" style="352"/>
    <col min="10754" max="10754" width="26.625" style="352" customWidth="1"/>
    <col min="10755" max="10755" width="3.125" style="352" customWidth="1"/>
    <col min="10756" max="10756" width="18.625" style="352" customWidth="1"/>
    <col min="10757" max="10758" width="20.25" style="352" customWidth="1"/>
    <col min="10759" max="10759" width="3.125" style="352" customWidth="1"/>
    <col min="10760" max="11009" width="8.75" style="352"/>
    <col min="11010" max="11010" width="26.625" style="352" customWidth="1"/>
    <col min="11011" max="11011" width="3.125" style="352" customWidth="1"/>
    <col min="11012" max="11012" width="18.625" style="352" customWidth="1"/>
    <col min="11013" max="11014" width="20.25" style="352" customWidth="1"/>
    <col min="11015" max="11015" width="3.125" style="352" customWidth="1"/>
    <col min="11016" max="11265" width="8.75" style="352"/>
    <col min="11266" max="11266" width="26.625" style="352" customWidth="1"/>
    <col min="11267" max="11267" width="3.125" style="352" customWidth="1"/>
    <col min="11268" max="11268" width="18.625" style="352" customWidth="1"/>
    <col min="11269" max="11270" width="20.25" style="352" customWidth="1"/>
    <col min="11271" max="11271" width="3.125" style="352" customWidth="1"/>
    <col min="11272" max="11521" width="8.75" style="352"/>
    <col min="11522" max="11522" width="26.625" style="352" customWidth="1"/>
    <col min="11523" max="11523" width="3.125" style="352" customWidth="1"/>
    <col min="11524" max="11524" width="18.625" style="352" customWidth="1"/>
    <col min="11525" max="11526" width="20.25" style="352" customWidth="1"/>
    <col min="11527" max="11527" width="3.125" style="352" customWidth="1"/>
    <col min="11528" max="11777" width="8.75" style="352"/>
    <col min="11778" max="11778" width="26.625" style="352" customWidth="1"/>
    <col min="11779" max="11779" width="3.125" style="352" customWidth="1"/>
    <col min="11780" max="11780" width="18.625" style="352" customWidth="1"/>
    <col min="11781" max="11782" width="20.25" style="352" customWidth="1"/>
    <col min="11783" max="11783" width="3.125" style="352" customWidth="1"/>
    <col min="11784" max="12033" width="8.75" style="352"/>
    <col min="12034" max="12034" width="26.625" style="352" customWidth="1"/>
    <col min="12035" max="12035" width="3.125" style="352" customWidth="1"/>
    <col min="12036" max="12036" width="18.625" style="352" customWidth="1"/>
    <col min="12037" max="12038" width="20.25" style="352" customWidth="1"/>
    <col min="12039" max="12039" width="3.125" style="352" customWidth="1"/>
    <col min="12040" max="12289" width="8.75" style="352"/>
    <col min="12290" max="12290" width="26.625" style="352" customWidth="1"/>
    <col min="12291" max="12291" width="3.125" style="352" customWidth="1"/>
    <col min="12292" max="12292" width="18.625" style="352" customWidth="1"/>
    <col min="12293" max="12294" width="20.25" style="352" customWidth="1"/>
    <col min="12295" max="12295" width="3.125" style="352" customWidth="1"/>
    <col min="12296" max="12545" width="8.75" style="352"/>
    <col min="12546" max="12546" width="26.625" style="352" customWidth="1"/>
    <col min="12547" max="12547" width="3.125" style="352" customWidth="1"/>
    <col min="12548" max="12548" width="18.625" style="352" customWidth="1"/>
    <col min="12549" max="12550" width="20.25" style="352" customWidth="1"/>
    <col min="12551" max="12551" width="3.125" style="352" customWidth="1"/>
    <col min="12552" max="12801" width="8.75" style="352"/>
    <col min="12802" max="12802" width="26.625" style="352" customWidth="1"/>
    <col min="12803" max="12803" width="3.125" style="352" customWidth="1"/>
    <col min="12804" max="12804" width="18.625" style="352" customWidth="1"/>
    <col min="12805" max="12806" width="20.25" style="352" customWidth="1"/>
    <col min="12807" max="12807" width="3.125" style="352" customWidth="1"/>
    <col min="12808" max="13057" width="8.75" style="352"/>
    <col min="13058" max="13058" width="26.625" style="352" customWidth="1"/>
    <col min="13059" max="13059" width="3.125" style="352" customWidth="1"/>
    <col min="13060" max="13060" width="18.625" style="352" customWidth="1"/>
    <col min="13061" max="13062" width="20.25" style="352" customWidth="1"/>
    <col min="13063" max="13063" width="3.125" style="352" customWidth="1"/>
    <col min="13064" max="13313" width="8.75" style="352"/>
    <col min="13314" max="13314" width="26.625" style="352" customWidth="1"/>
    <col min="13315" max="13315" width="3.125" style="352" customWidth="1"/>
    <col min="13316" max="13316" width="18.625" style="352" customWidth="1"/>
    <col min="13317" max="13318" width="20.25" style="352" customWidth="1"/>
    <col min="13319" max="13319" width="3.125" style="352" customWidth="1"/>
    <col min="13320" max="13569" width="8.75" style="352"/>
    <col min="13570" max="13570" width="26.625" style="352" customWidth="1"/>
    <col min="13571" max="13571" width="3.125" style="352" customWidth="1"/>
    <col min="13572" max="13572" width="18.625" style="352" customWidth="1"/>
    <col min="13573" max="13574" width="20.25" style="352" customWidth="1"/>
    <col min="13575" max="13575" width="3.125" style="352" customWidth="1"/>
    <col min="13576" max="13825" width="8.75" style="352"/>
    <col min="13826" max="13826" width="26.625" style="352" customWidth="1"/>
    <col min="13827" max="13827" width="3.125" style="352" customWidth="1"/>
    <col min="13828" max="13828" width="18.625" style="352" customWidth="1"/>
    <col min="13829" max="13830" width="20.25" style="352" customWidth="1"/>
    <col min="13831" max="13831" width="3.125" style="352" customWidth="1"/>
    <col min="13832" max="14081" width="8.75" style="352"/>
    <col min="14082" max="14082" width="26.625" style="352" customWidth="1"/>
    <col min="14083" max="14083" width="3.125" style="352" customWidth="1"/>
    <col min="14084" max="14084" width="18.625" style="352" customWidth="1"/>
    <col min="14085" max="14086" width="20.25" style="352" customWidth="1"/>
    <col min="14087" max="14087" width="3.125" style="352" customWidth="1"/>
    <col min="14088" max="14337" width="8.75" style="352"/>
    <col min="14338" max="14338" width="26.625" style="352" customWidth="1"/>
    <col min="14339" max="14339" width="3.125" style="352" customWidth="1"/>
    <col min="14340" max="14340" width="18.625" style="352" customWidth="1"/>
    <col min="14341" max="14342" width="20.25" style="352" customWidth="1"/>
    <col min="14343" max="14343" width="3.125" style="352" customWidth="1"/>
    <col min="14344" max="14593" width="8.75" style="352"/>
    <col min="14594" max="14594" width="26.625" style="352" customWidth="1"/>
    <col min="14595" max="14595" width="3.125" style="352" customWidth="1"/>
    <col min="14596" max="14596" width="18.625" style="352" customWidth="1"/>
    <col min="14597" max="14598" width="20.25" style="352" customWidth="1"/>
    <col min="14599" max="14599" width="3.125" style="352" customWidth="1"/>
    <col min="14600" max="14849" width="8.75" style="352"/>
    <col min="14850" max="14850" width="26.625" style="352" customWidth="1"/>
    <col min="14851" max="14851" width="3.125" style="352" customWidth="1"/>
    <col min="14852" max="14852" width="18.625" style="352" customWidth="1"/>
    <col min="14853" max="14854" width="20.25" style="352" customWidth="1"/>
    <col min="14855" max="14855" width="3.125" style="352" customWidth="1"/>
    <col min="14856" max="15105" width="8.75" style="352"/>
    <col min="15106" max="15106" width="26.625" style="352" customWidth="1"/>
    <col min="15107" max="15107" width="3.125" style="352" customWidth="1"/>
    <col min="15108" max="15108" width="18.625" style="352" customWidth="1"/>
    <col min="15109" max="15110" width="20.25" style="352" customWidth="1"/>
    <col min="15111" max="15111" width="3.125" style="352" customWidth="1"/>
    <col min="15112" max="15361" width="8.75" style="352"/>
    <col min="15362" max="15362" width="26.625" style="352" customWidth="1"/>
    <col min="15363" max="15363" width="3.125" style="352" customWidth="1"/>
    <col min="15364" max="15364" width="18.625" style="352" customWidth="1"/>
    <col min="15365" max="15366" width="20.25" style="352" customWidth="1"/>
    <col min="15367" max="15367" width="3.125" style="352" customWidth="1"/>
    <col min="15368" max="15617" width="8.75" style="352"/>
    <col min="15618" max="15618" width="26.625" style="352" customWidth="1"/>
    <col min="15619" max="15619" width="3.125" style="352" customWidth="1"/>
    <col min="15620" max="15620" width="18.625" style="352" customWidth="1"/>
    <col min="15621" max="15622" width="20.25" style="352" customWidth="1"/>
    <col min="15623" max="15623" width="3.125" style="352" customWidth="1"/>
    <col min="15624" max="15873" width="8.75" style="352"/>
    <col min="15874" max="15874" width="26.625" style="352" customWidth="1"/>
    <col min="15875" max="15875" width="3.125" style="352" customWidth="1"/>
    <col min="15876" max="15876" width="18.625" style="352" customWidth="1"/>
    <col min="15877" max="15878" width="20.25" style="352" customWidth="1"/>
    <col min="15879" max="15879" width="3.125" style="352" customWidth="1"/>
    <col min="15880" max="16129" width="8.75" style="352"/>
    <col min="16130" max="16130" width="26.625" style="352" customWidth="1"/>
    <col min="16131" max="16131" width="3.125" style="352" customWidth="1"/>
    <col min="16132" max="16132" width="18.625" style="352" customWidth="1"/>
    <col min="16133" max="16134" width="20.25" style="352" customWidth="1"/>
    <col min="16135" max="16135" width="3.125" style="352" customWidth="1"/>
    <col min="16136" max="16384" width="8.75" style="352"/>
  </cols>
  <sheetData>
    <row r="1" spans="1:9" ht="28.5" customHeight="1">
      <c r="B1" s="352" t="s">
        <v>755</v>
      </c>
    </row>
    <row r="2" spans="1:9" ht="21.75" customHeight="1">
      <c r="A2" s="310"/>
      <c r="B2" s="310"/>
      <c r="C2" s="310"/>
      <c r="D2" s="310"/>
      <c r="E2" s="310"/>
      <c r="F2" s="2036" t="s">
        <v>1537</v>
      </c>
      <c r="G2" s="2036"/>
      <c r="H2" s="310"/>
      <c r="I2" s="310"/>
    </row>
    <row r="3" spans="1:9" ht="37.5" customHeight="1">
      <c r="A3" s="310"/>
      <c r="B3" s="310"/>
      <c r="C3" s="310"/>
      <c r="D3" s="310"/>
      <c r="E3" s="310"/>
      <c r="F3" s="353"/>
      <c r="G3" s="353"/>
      <c r="H3" s="310"/>
      <c r="I3" s="310"/>
    </row>
    <row r="4" spans="1:9" ht="24.75" customHeight="1">
      <c r="A4" s="310"/>
      <c r="B4" s="2037" t="s">
        <v>756</v>
      </c>
      <c r="C4" s="2037"/>
      <c r="D4" s="2037"/>
      <c r="E4" s="2037"/>
      <c r="F4" s="2037"/>
      <c r="G4" s="2037"/>
      <c r="H4" s="310"/>
      <c r="I4" s="310"/>
    </row>
    <row r="5" spans="1:9" ht="14.25" customHeight="1">
      <c r="A5" s="310"/>
      <c r="B5" s="354"/>
      <c r="C5" s="354"/>
      <c r="D5" s="354"/>
      <c r="E5" s="354"/>
      <c r="F5" s="354"/>
      <c r="G5" s="354"/>
      <c r="H5" s="310"/>
      <c r="I5" s="310"/>
    </row>
    <row r="6" spans="1:9" ht="38.25" customHeight="1">
      <c r="A6" s="310"/>
      <c r="B6" s="355" t="s">
        <v>757</v>
      </c>
      <c r="C6" s="2046">
        <f>基本情報入力シート!L45</f>
        <v>0</v>
      </c>
      <c r="D6" s="2047"/>
      <c r="E6" s="2047"/>
      <c r="F6" s="2047"/>
      <c r="G6" s="2048"/>
      <c r="H6" s="310"/>
      <c r="I6" s="310"/>
    </row>
    <row r="7" spans="1:9" ht="38.25" customHeight="1">
      <c r="A7" s="310"/>
      <c r="B7" s="356" t="s">
        <v>634</v>
      </c>
      <c r="C7" s="2134" t="s">
        <v>1284</v>
      </c>
      <c r="D7" s="2135"/>
      <c r="E7" s="2135"/>
      <c r="F7" s="2135"/>
      <c r="G7" s="2136"/>
      <c r="H7" s="310"/>
      <c r="I7" s="310"/>
    </row>
    <row r="8" spans="1:9" s="313" customFormat="1" ht="38.25" customHeight="1">
      <c r="A8" s="310"/>
      <c r="B8" s="319" t="s">
        <v>758</v>
      </c>
      <c r="C8" s="2041" t="s">
        <v>1314</v>
      </c>
      <c r="D8" s="2042"/>
      <c r="E8" s="2042"/>
      <c r="F8" s="2042"/>
      <c r="G8" s="2043"/>
      <c r="H8" s="310"/>
      <c r="I8" s="310"/>
    </row>
    <row r="9" spans="1:9" s="313" customFormat="1" ht="38.25" customHeight="1">
      <c r="A9" s="310"/>
      <c r="B9" s="319" t="s">
        <v>759</v>
      </c>
      <c r="C9" s="2041" t="s">
        <v>1314</v>
      </c>
      <c r="D9" s="2042"/>
      <c r="E9" s="2042"/>
      <c r="F9" s="2042"/>
      <c r="G9" s="2043"/>
      <c r="H9" s="310"/>
      <c r="I9" s="310"/>
    </row>
    <row r="10" spans="1:9" ht="25.5" customHeight="1">
      <c r="A10" s="310"/>
      <c r="B10" s="357"/>
      <c r="C10" s="358"/>
      <c r="D10" s="358"/>
      <c r="E10" s="358"/>
      <c r="F10" s="358"/>
      <c r="G10" s="358"/>
      <c r="H10" s="310"/>
      <c r="I10" s="310"/>
    </row>
    <row r="11" spans="1:9" s="313" customFormat="1" ht="17.25" customHeight="1">
      <c r="A11" s="310"/>
      <c r="B11" s="1977" t="s">
        <v>1385</v>
      </c>
      <c r="C11" s="1977"/>
      <c r="D11" s="1977"/>
      <c r="E11" s="1977"/>
      <c r="F11" s="1977"/>
      <c r="G11" s="1977"/>
      <c r="H11" s="1977"/>
      <c r="I11" s="1977"/>
    </row>
    <row r="12" spans="1:9" s="313" customFormat="1" ht="17.25" customHeight="1">
      <c r="A12" s="310"/>
      <c r="B12" s="1977" t="s">
        <v>760</v>
      </c>
      <c r="C12" s="1977"/>
      <c r="D12" s="1977"/>
      <c r="E12" s="1977"/>
      <c r="F12" s="1977"/>
      <c r="G12" s="314"/>
      <c r="H12" s="314"/>
      <c r="I12" s="314"/>
    </row>
    <row r="13" spans="1:9" ht="17.25" customHeight="1">
      <c r="A13" s="310"/>
      <c r="B13" s="1977" t="s">
        <v>761</v>
      </c>
      <c r="C13" s="1977"/>
      <c r="D13" s="1977"/>
      <c r="E13" s="1977"/>
      <c r="F13" s="1977"/>
      <c r="G13" s="310"/>
      <c r="H13" s="310"/>
      <c r="I13" s="310"/>
    </row>
    <row r="15" spans="1:9">
      <c r="C15" s="352" t="s">
        <v>602</v>
      </c>
    </row>
    <row r="54" spans="2:2">
      <c r="B54" s="359"/>
    </row>
  </sheetData>
  <mergeCells count="9">
    <mergeCell ref="B12:F12"/>
    <mergeCell ref="B13:F13"/>
    <mergeCell ref="F2:G2"/>
    <mergeCell ref="B4:G4"/>
    <mergeCell ref="C7:G7"/>
    <mergeCell ref="C8:G8"/>
    <mergeCell ref="C9:G9"/>
    <mergeCell ref="B11:I11"/>
    <mergeCell ref="C6:G6"/>
  </mergeCells>
  <phoneticPr fontId="4"/>
  <conditionalFormatting sqref="C7:G7">
    <cfRule type="expression" dxfId="125" priority="3">
      <formula>OR($C$7="",$C$7="選択下さい。")</formula>
    </cfRule>
  </conditionalFormatting>
  <conditionalFormatting sqref="C8:G8">
    <cfRule type="expression" dxfId="124" priority="2">
      <formula>OR($C$8="",$C$8="選択してください。")</formula>
    </cfRule>
  </conditionalFormatting>
  <conditionalFormatting sqref="C9:G9">
    <cfRule type="expression" dxfId="123" priority="1">
      <formula>OR($C$9="",$C$9="選択してください。")</formula>
    </cfRule>
  </conditionalFormatting>
  <dataValidations count="2">
    <dataValidation type="list" allowBlank="1" showInputMessage="1" showErrorMessage="1" sqref="C7:G7" xr:uid="{00000000-0002-0000-1E00-000000000000}">
      <formula1>"選択下さい。,１　新規,２　変更,３　終了"</formula1>
    </dataValidation>
    <dataValidation type="list" allowBlank="1" showInputMessage="1" showErrorMessage="1" sqref="C8:G9" xr:uid="{00000000-0002-0000-1E00-000001000000}">
      <formula1>"選択してください。,１　あり,２　なし"</formula1>
    </dataValidation>
  </dataValidations>
  <printOptions horizontalCentered="1"/>
  <pageMargins left="0.31496062992125984" right="0.31496062992125984" top="0.35433070866141736" bottom="0.35433070866141736" header="0.11811023622047245" footer="0.11811023622047245"/>
  <pageSetup paperSize="9" scale="93" orientation="portrait"/>
  <headerFooter>
    <oddHeader>&amp;R&amp;"BIZ UDPゴシック,標準"&amp;A</oddHeader>
    <oddFooter>&amp;RR8.4月版</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G24"/>
  <sheetViews>
    <sheetView workbookViewId="0"/>
  </sheetViews>
  <sheetFormatPr defaultRowHeight="18.75"/>
  <cols>
    <col min="1" max="1" width="2.25" customWidth="1"/>
    <col min="2" max="2" width="27.5" customWidth="1"/>
    <col min="3" max="3" width="5.25" customWidth="1"/>
    <col min="4" max="6" width="21.625" customWidth="1"/>
    <col min="7" max="7" width="3.125" customWidth="1"/>
    <col min="8" max="8" width="2.125" customWidth="1"/>
  </cols>
  <sheetData>
    <row r="1" spans="1:7" s="234" customFormat="1" ht="19.5" customHeight="1">
      <c r="A1" s="360"/>
      <c r="B1" s="295" t="s">
        <v>762</v>
      </c>
      <c r="C1" s="361"/>
      <c r="D1" s="361"/>
      <c r="E1" s="361"/>
      <c r="F1" s="361"/>
      <c r="G1" s="361"/>
    </row>
    <row r="2" spans="1:7" s="234" customFormat="1" ht="21.75" customHeight="1">
      <c r="A2" s="360"/>
      <c r="B2" s="361"/>
      <c r="C2" s="361"/>
      <c r="D2" s="361"/>
      <c r="E2" s="361"/>
      <c r="F2" s="2141" t="s">
        <v>1537</v>
      </c>
      <c r="G2" s="2141"/>
    </row>
    <row r="3" spans="1:7" s="234" customFormat="1" ht="15.75" customHeight="1">
      <c r="A3" s="360"/>
      <c r="B3" s="361"/>
      <c r="C3" s="361"/>
      <c r="D3" s="361"/>
      <c r="E3" s="361"/>
      <c r="F3" s="513"/>
      <c r="G3" s="513"/>
    </row>
    <row r="4" spans="1:7" s="234" customFormat="1" ht="36" customHeight="1">
      <c r="A4" s="2142" t="s">
        <v>763</v>
      </c>
      <c r="B4" s="2142"/>
      <c r="C4" s="2142"/>
      <c r="D4" s="2142"/>
      <c r="E4" s="2142"/>
      <c r="F4" s="2142"/>
      <c r="G4" s="2142"/>
    </row>
    <row r="5" spans="1:7" s="234" customFormat="1" ht="12.75" customHeight="1">
      <c r="A5" s="362"/>
      <c r="B5" s="362"/>
      <c r="C5" s="362"/>
      <c r="D5" s="362"/>
      <c r="E5" s="362"/>
      <c r="F5" s="362"/>
      <c r="G5" s="362"/>
    </row>
    <row r="6" spans="1:7" s="234" customFormat="1" ht="47.25" customHeight="1">
      <c r="A6" s="362"/>
      <c r="B6" s="363" t="s">
        <v>580</v>
      </c>
      <c r="C6" s="2148">
        <f>基本情報入力シート!L45</f>
        <v>0</v>
      </c>
      <c r="D6" s="2149"/>
      <c r="E6" s="2149"/>
      <c r="F6" s="2149"/>
      <c r="G6" s="2150"/>
    </row>
    <row r="7" spans="1:7" s="234" customFormat="1" ht="36" customHeight="1">
      <c r="A7" s="362"/>
      <c r="B7" s="364" t="s">
        <v>764</v>
      </c>
      <c r="C7" s="2143" t="s">
        <v>1314</v>
      </c>
      <c r="D7" s="2144"/>
      <c r="E7" s="2144"/>
      <c r="F7" s="2144"/>
      <c r="G7" s="2145"/>
    </row>
    <row r="8" spans="1:7" s="234" customFormat="1" ht="47.25" customHeight="1">
      <c r="A8" s="361"/>
      <c r="B8" s="365" t="s">
        <v>582</v>
      </c>
      <c r="C8" s="2146" t="s">
        <v>1344</v>
      </c>
      <c r="D8" s="2146"/>
      <c r="E8" s="2146"/>
      <c r="F8" s="2146"/>
      <c r="G8" s="2147"/>
    </row>
    <row r="9" spans="1:7" s="234" customFormat="1" ht="12" customHeight="1">
      <c r="A9" s="361"/>
      <c r="B9" s="2137" t="s">
        <v>765</v>
      </c>
      <c r="C9" s="366"/>
      <c r="D9" s="367"/>
      <c r="E9" s="367"/>
      <c r="F9" s="367"/>
      <c r="G9" s="368"/>
    </row>
    <row r="10" spans="1:7" s="234" customFormat="1" ht="33" customHeight="1">
      <c r="A10" s="361"/>
      <c r="B10" s="2138"/>
      <c r="C10" s="369" t="s">
        <v>766</v>
      </c>
      <c r="D10" s="370"/>
      <c r="E10" s="371"/>
      <c r="F10" s="372"/>
      <c r="G10" s="373"/>
    </row>
    <row r="11" spans="1:7" s="234" customFormat="1" ht="33" customHeight="1">
      <c r="A11" s="361"/>
      <c r="B11" s="2138"/>
      <c r="C11" s="369"/>
      <c r="D11" s="374" t="s">
        <v>767</v>
      </c>
      <c r="E11" s="766"/>
      <c r="F11" s="375"/>
      <c r="G11" s="373"/>
    </row>
    <row r="12" spans="1:7" s="234" customFormat="1" ht="33" customHeight="1">
      <c r="A12" s="361"/>
      <c r="B12" s="2138"/>
      <c r="C12" s="369"/>
      <c r="D12" s="374" t="s">
        <v>768</v>
      </c>
      <c r="E12" s="766"/>
      <c r="F12" s="375"/>
      <c r="G12" s="373"/>
    </row>
    <row r="13" spans="1:7" s="234" customFormat="1" ht="36.75" customHeight="1">
      <c r="A13" s="361"/>
      <c r="B13" s="2139"/>
      <c r="C13" s="376"/>
      <c r="D13" s="370"/>
      <c r="E13" s="370"/>
      <c r="F13" s="370"/>
      <c r="G13" s="377"/>
    </row>
    <row r="14" spans="1:7" s="234" customFormat="1" ht="12" customHeight="1">
      <c r="A14" s="361"/>
      <c r="B14" s="2137" t="s">
        <v>769</v>
      </c>
      <c r="C14" s="366"/>
      <c r="D14" s="367"/>
      <c r="E14" s="367"/>
      <c r="F14" s="367"/>
      <c r="G14" s="368"/>
    </row>
    <row r="15" spans="1:7" s="234" customFormat="1" ht="33" customHeight="1">
      <c r="A15" s="361"/>
      <c r="B15" s="2138"/>
      <c r="C15" s="369" t="s">
        <v>770</v>
      </c>
      <c r="D15" s="370"/>
      <c r="E15" s="371"/>
      <c r="F15" s="372"/>
      <c r="G15" s="373"/>
    </row>
    <row r="16" spans="1:7" s="234" customFormat="1" ht="33" customHeight="1">
      <c r="A16" s="361"/>
      <c r="B16" s="2138"/>
      <c r="C16" s="369"/>
      <c r="D16" s="374" t="s">
        <v>181</v>
      </c>
      <c r="E16" s="766"/>
      <c r="F16" s="375"/>
      <c r="G16" s="373"/>
    </row>
    <row r="17" spans="1:7" s="234" customFormat="1" ht="36.75" customHeight="1">
      <c r="A17" s="361"/>
      <c r="B17" s="2139"/>
      <c r="C17" s="376"/>
      <c r="D17" s="370"/>
      <c r="E17" s="370"/>
      <c r="F17" s="370"/>
      <c r="G17" s="377"/>
    </row>
    <row r="18" spans="1:7" s="234" customFormat="1" ht="36.75" customHeight="1">
      <c r="A18" s="361"/>
      <c r="B18" s="2137" t="s">
        <v>771</v>
      </c>
      <c r="C18" s="366" t="s">
        <v>772</v>
      </c>
      <c r="D18" s="367"/>
      <c r="E18" s="367"/>
      <c r="F18" s="367"/>
      <c r="G18" s="368"/>
    </row>
    <row r="19" spans="1:7" s="234" customFormat="1" ht="36.75" customHeight="1">
      <c r="A19" s="361"/>
      <c r="B19" s="2138"/>
      <c r="C19" s="369"/>
      <c r="D19" s="2151"/>
      <c r="E19" s="2151"/>
      <c r="F19" s="2151"/>
      <c r="G19" s="373"/>
    </row>
    <row r="20" spans="1:7" s="234" customFormat="1" ht="36.75" customHeight="1">
      <c r="A20" s="361"/>
      <c r="B20" s="2139"/>
      <c r="C20" s="376"/>
      <c r="D20" s="2152"/>
      <c r="E20" s="2152"/>
      <c r="F20" s="2152"/>
      <c r="G20" s="377"/>
    </row>
    <row r="21" spans="1:7" s="234" customFormat="1" ht="13.5">
      <c r="A21" s="361"/>
      <c r="B21" s="361"/>
      <c r="C21" s="361"/>
      <c r="D21" s="361"/>
      <c r="E21" s="361"/>
      <c r="F21" s="361"/>
      <c r="G21" s="361"/>
    </row>
    <row r="22" spans="1:7" s="234" customFormat="1" ht="24.75" customHeight="1">
      <c r="A22" s="361"/>
      <c r="B22" s="361" t="s">
        <v>1351</v>
      </c>
      <c r="C22" s="361"/>
      <c r="D22" s="361"/>
      <c r="E22" s="361"/>
      <c r="F22" s="361"/>
      <c r="G22" s="361"/>
    </row>
    <row r="23" spans="1:7" s="234" customFormat="1" ht="24.75" customHeight="1">
      <c r="B23" s="2140" t="s">
        <v>641</v>
      </c>
      <c r="C23" s="2140"/>
      <c r="D23" s="2140"/>
      <c r="E23" s="2140"/>
      <c r="F23" s="2140"/>
      <c r="G23" s="2140"/>
    </row>
    <row r="24" spans="1:7" s="234" customFormat="1" ht="13.5" customHeight="1">
      <c r="B24" s="235"/>
    </row>
  </sheetData>
  <mergeCells count="10">
    <mergeCell ref="B18:B20"/>
    <mergeCell ref="B23:G23"/>
    <mergeCell ref="F2:G2"/>
    <mergeCell ref="A4:G4"/>
    <mergeCell ref="C7:G7"/>
    <mergeCell ref="C8:G8"/>
    <mergeCell ref="B9:B13"/>
    <mergeCell ref="B14:B17"/>
    <mergeCell ref="C6:G6"/>
    <mergeCell ref="D19:F20"/>
  </mergeCells>
  <phoneticPr fontId="4"/>
  <conditionalFormatting sqref="C7:G7">
    <cfRule type="expression" dxfId="122" priority="6">
      <formula>OR($C$7="",$C$7="選択してください。")</formula>
    </cfRule>
  </conditionalFormatting>
  <conditionalFormatting sqref="C8:G8">
    <cfRule type="expression" dxfId="121" priority="5">
      <formula>OR($C$8="",$C$8="選択下さい。")</formula>
    </cfRule>
  </conditionalFormatting>
  <conditionalFormatting sqref="D19:F20">
    <cfRule type="expression" dxfId="120" priority="1">
      <formula>$D$19=""</formula>
    </cfRule>
  </conditionalFormatting>
  <conditionalFormatting sqref="E11:E12">
    <cfRule type="expression" dxfId="119" priority="3">
      <formula>E11=0</formula>
    </cfRule>
    <cfRule type="expression" dxfId="118" priority="4">
      <formula>E11=""</formula>
    </cfRule>
  </conditionalFormatting>
  <conditionalFormatting sqref="E16">
    <cfRule type="expression" dxfId="117" priority="2">
      <formula>OR($E$16="",$E$16=0)</formula>
    </cfRule>
  </conditionalFormatting>
  <dataValidations count="3">
    <dataValidation type="list" allowBlank="1" showInputMessage="1" showErrorMessage="1" sqref="C7:G7" xr:uid="{00000000-0002-0000-1F00-000000000000}">
      <formula1>"選択してください。,①児童発達支援,②放課後等デイサービス"</formula1>
    </dataValidation>
    <dataValidation type="list" allowBlank="1" showInputMessage="1" showErrorMessage="1" sqref="C8:G8" xr:uid="{00000000-0002-0000-1F00-000001000000}">
      <formula1>"選択下さい。,①　新規,②　変更,③　終了"</formula1>
    </dataValidation>
    <dataValidation type="whole" operator="greaterThanOrEqual" allowBlank="1" showInputMessage="1" showErrorMessage="1" errorTitle="数値が正しくありません。" error="整数を入力してください。" sqref="E11:E12" xr:uid="{00000000-0002-0000-1F00-000002000000}">
      <formula1>0</formula1>
    </dataValidation>
  </dataValidations>
  <printOptions horizontalCentered="1"/>
  <pageMargins left="0.31496062992125984" right="0.31496062992125984" top="0.35433070866141736" bottom="0.35433070866141736" header="0.11811023622047245" footer="0.11811023622047245"/>
  <pageSetup paperSize="9" scale="85" orientation="portrait"/>
  <headerFooter>
    <oddHeader>&amp;R&amp;"BIZ UDPゴシック,標準"&amp;A</oddHeader>
    <oddFooter>&amp;RR8.4月版</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S33"/>
  <sheetViews>
    <sheetView workbookViewId="0"/>
  </sheetViews>
  <sheetFormatPr defaultRowHeight="18.75"/>
  <cols>
    <col min="1" max="1" width="2.5" customWidth="1"/>
    <col min="2" max="2" width="3" customWidth="1"/>
    <col min="3" max="4" width="10.625" customWidth="1"/>
    <col min="5" max="5" width="5.25" customWidth="1"/>
    <col min="6" max="6" width="10.625" customWidth="1"/>
    <col min="7" max="7" width="2.5" customWidth="1"/>
    <col min="8" max="8" width="2.75" customWidth="1"/>
    <col min="9" max="9" width="2.375" customWidth="1"/>
    <col min="10" max="10" width="4" customWidth="1"/>
    <col min="11" max="11" width="2.25" customWidth="1"/>
    <col min="12" max="12" width="3" customWidth="1"/>
    <col min="13" max="13" width="3.25" customWidth="1"/>
    <col min="14" max="14" width="0.625" customWidth="1"/>
    <col min="15" max="15" width="4.75" customWidth="1"/>
    <col min="16" max="16" width="4.125" customWidth="1"/>
    <col min="17" max="17" width="9" customWidth="1"/>
    <col min="18" max="18" width="2.5" customWidth="1"/>
  </cols>
  <sheetData>
    <row r="1" spans="2:19" s="378" customFormat="1" ht="13.5">
      <c r="C1" s="378" t="s">
        <v>776</v>
      </c>
      <c r="E1" s="2161"/>
      <c r="F1" s="2161"/>
      <c r="G1" s="2161"/>
      <c r="H1" s="2161"/>
      <c r="I1" s="2161"/>
      <c r="J1" s="2161"/>
      <c r="K1" s="2161"/>
      <c r="L1" s="2161"/>
      <c r="M1" s="2161"/>
      <c r="N1" s="2161"/>
      <c r="O1" s="2161"/>
      <c r="P1" s="2161"/>
      <c r="Q1" s="2161"/>
      <c r="R1" s="2161"/>
    </row>
    <row r="2" spans="2:19" s="378" customFormat="1" ht="22.5" customHeight="1">
      <c r="B2" s="311"/>
      <c r="C2" s="311"/>
      <c r="D2" s="311"/>
      <c r="E2" s="311"/>
      <c r="F2" s="311"/>
      <c r="G2" s="311"/>
      <c r="H2" s="311"/>
      <c r="I2" s="311"/>
      <c r="J2" s="311"/>
      <c r="K2" s="311"/>
      <c r="L2" s="311"/>
      <c r="M2" s="2083" t="s">
        <v>1537</v>
      </c>
      <c r="N2" s="2083"/>
      <c r="O2" s="2083"/>
      <c r="P2" s="2083"/>
      <c r="Q2" s="2083"/>
      <c r="R2" s="311"/>
    </row>
    <row r="3" spans="2:19" s="378" customFormat="1" ht="18" customHeight="1">
      <c r="B3" s="311"/>
      <c r="C3" s="311"/>
      <c r="D3" s="311"/>
      <c r="E3" s="311"/>
      <c r="F3" s="311"/>
      <c r="G3" s="311"/>
      <c r="H3" s="311"/>
      <c r="I3" s="311"/>
      <c r="J3" s="311"/>
      <c r="K3" s="311"/>
      <c r="L3" s="311"/>
      <c r="M3" s="335"/>
      <c r="N3" s="335"/>
      <c r="O3" s="335"/>
      <c r="P3" s="335"/>
      <c r="Q3" s="335"/>
      <c r="R3" s="311"/>
    </row>
    <row r="4" spans="2:19" s="378" customFormat="1" ht="30.95" customHeight="1">
      <c r="B4" s="2162" t="s">
        <v>777</v>
      </c>
      <c r="C4" s="1965"/>
      <c r="D4" s="1965"/>
      <c r="E4" s="1965"/>
      <c r="F4" s="1965"/>
      <c r="G4" s="1965"/>
      <c r="H4" s="1965"/>
      <c r="I4" s="1965"/>
      <c r="J4" s="1965"/>
      <c r="K4" s="1965"/>
      <c r="L4" s="1965"/>
      <c r="M4" s="1965"/>
      <c r="N4" s="1965"/>
      <c r="O4" s="1965"/>
      <c r="P4" s="1965"/>
      <c r="Q4" s="1965"/>
      <c r="R4" s="312"/>
      <c r="S4" s="379"/>
    </row>
    <row r="5" spans="2:19" s="378" customFormat="1" ht="17.25" customHeight="1">
      <c r="B5" s="312"/>
      <c r="C5" s="312"/>
      <c r="D5" s="312"/>
      <c r="E5" s="312"/>
      <c r="F5" s="312"/>
      <c r="G5" s="312"/>
      <c r="H5" s="312"/>
      <c r="I5" s="312"/>
      <c r="J5" s="312"/>
      <c r="K5" s="312"/>
      <c r="L5" s="312"/>
      <c r="M5" s="312"/>
      <c r="N5" s="312"/>
      <c r="O5" s="312"/>
      <c r="P5" s="312"/>
      <c r="Q5" s="312"/>
      <c r="R5" s="312"/>
      <c r="S5" s="379"/>
    </row>
    <row r="6" spans="2:19" s="378" customFormat="1" ht="31.5" customHeight="1">
      <c r="B6" s="1960" t="s">
        <v>778</v>
      </c>
      <c r="C6" s="1960"/>
      <c r="D6" s="1960"/>
      <c r="E6" s="1986">
        <f>基本情報入力シート!L45</f>
        <v>0</v>
      </c>
      <c r="F6" s="1986"/>
      <c r="G6" s="1986"/>
      <c r="H6" s="1986"/>
      <c r="I6" s="1986"/>
      <c r="J6" s="1986"/>
      <c r="K6" s="1986"/>
      <c r="L6" s="1986"/>
      <c r="M6" s="1986"/>
      <c r="N6" s="1986"/>
      <c r="O6" s="1986"/>
      <c r="P6" s="1986"/>
      <c r="Q6" s="1986"/>
      <c r="R6" s="312"/>
      <c r="S6" s="379"/>
    </row>
    <row r="7" spans="2:19" s="378" customFormat="1" ht="31.15" customHeight="1">
      <c r="B7" s="1919" t="s">
        <v>581</v>
      </c>
      <c r="C7" s="1920"/>
      <c r="D7" s="1921"/>
      <c r="E7" s="330"/>
      <c r="F7" s="2160" t="s">
        <v>1346</v>
      </c>
      <c r="G7" s="2160"/>
      <c r="H7" s="2160"/>
      <c r="I7" s="2160"/>
      <c r="J7" s="2160"/>
      <c r="K7" s="1960"/>
      <c r="L7" s="1960"/>
      <c r="M7" s="1941" t="s">
        <v>1347</v>
      </c>
      <c r="N7" s="1941"/>
      <c r="O7" s="1941"/>
      <c r="P7" s="1941"/>
      <c r="Q7" s="1941"/>
      <c r="R7" s="312"/>
      <c r="S7" s="379"/>
    </row>
    <row r="8" spans="2:19" s="378" customFormat="1" ht="31.15" customHeight="1">
      <c r="B8" s="1960" t="s">
        <v>779</v>
      </c>
      <c r="C8" s="1960"/>
      <c r="D8" s="1960"/>
      <c r="E8" s="1960" t="s">
        <v>1344</v>
      </c>
      <c r="F8" s="1960"/>
      <c r="G8" s="1960"/>
      <c r="H8" s="1960"/>
      <c r="I8" s="1960"/>
      <c r="J8" s="1960"/>
      <c r="K8" s="1960"/>
      <c r="L8" s="1960"/>
      <c r="M8" s="1960"/>
      <c r="N8" s="1960"/>
      <c r="O8" s="1960"/>
      <c r="P8" s="1960"/>
      <c r="Q8" s="1960"/>
      <c r="R8" s="312"/>
      <c r="S8" s="379"/>
    </row>
    <row r="9" spans="2:19" s="378" customFormat="1" ht="31.5" customHeight="1">
      <c r="B9" s="1960" t="s">
        <v>1386</v>
      </c>
      <c r="C9" s="1960"/>
      <c r="D9" s="1960"/>
      <c r="E9" s="330"/>
      <c r="F9" s="2104" t="s">
        <v>1387</v>
      </c>
      <c r="G9" s="2106"/>
      <c r="H9" s="1919"/>
      <c r="I9" s="1921"/>
      <c r="J9" s="2104" t="s">
        <v>1388</v>
      </c>
      <c r="K9" s="2105"/>
      <c r="L9" s="2105"/>
      <c r="M9" s="2106"/>
      <c r="N9" s="1919"/>
      <c r="O9" s="1921"/>
      <c r="P9" s="2104" t="s">
        <v>1389</v>
      </c>
      <c r="Q9" s="2106"/>
      <c r="R9" s="312"/>
      <c r="S9" s="379"/>
    </row>
    <row r="10" spans="2:19" s="378" customFormat="1" ht="9" customHeight="1">
      <c r="B10" s="380"/>
      <c r="C10" s="380"/>
      <c r="D10" s="380"/>
      <c r="E10" s="380"/>
      <c r="F10" s="380"/>
      <c r="G10" s="380"/>
      <c r="H10" s="380"/>
      <c r="I10" s="380"/>
      <c r="J10" s="380"/>
      <c r="K10" s="380"/>
      <c r="L10" s="380"/>
      <c r="M10" s="380"/>
      <c r="N10" s="380"/>
      <c r="O10" s="380"/>
      <c r="P10" s="380"/>
      <c r="Q10" s="380"/>
      <c r="R10" s="312"/>
      <c r="S10" s="379"/>
    </row>
    <row r="11" spans="2:19" s="378" customFormat="1" ht="30.95" customHeight="1">
      <c r="B11" s="2163" t="s">
        <v>780</v>
      </c>
      <c r="C11" s="2164"/>
      <c r="D11" s="2164"/>
      <c r="E11" s="2164"/>
      <c r="F11" s="2164"/>
      <c r="G11" s="2164"/>
      <c r="H11" s="2164"/>
      <c r="I11" s="2164"/>
      <c r="J11" s="2164"/>
      <c r="K11" s="2164"/>
      <c r="L11" s="2164"/>
      <c r="M11" s="2164"/>
      <c r="N11" s="2164"/>
      <c r="O11" s="2164"/>
      <c r="P11" s="2164"/>
      <c r="Q11" s="2165"/>
      <c r="R11" s="311"/>
    </row>
    <row r="12" spans="2:19" s="378" customFormat="1" ht="30.95" customHeight="1">
      <c r="B12" s="2099" t="s">
        <v>677</v>
      </c>
      <c r="C12" s="2099"/>
      <c r="D12" s="2099"/>
      <c r="E12" s="2157" t="s">
        <v>781</v>
      </c>
      <c r="F12" s="2158"/>
      <c r="G12" s="2158"/>
      <c r="H12" s="2159"/>
      <c r="I12" s="2157" t="s">
        <v>782</v>
      </c>
      <c r="J12" s="2158"/>
      <c r="K12" s="2158"/>
      <c r="L12" s="2158"/>
      <c r="M12" s="2158"/>
      <c r="N12" s="2159"/>
      <c r="O12" s="2092" t="s">
        <v>783</v>
      </c>
      <c r="P12" s="2093"/>
      <c r="Q12" s="2094"/>
      <c r="R12" s="311"/>
    </row>
    <row r="13" spans="2:19" s="378" customFormat="1" ht="24" customHeight="1">
      <c r="B13" s="381">
        <v>1</v>
      </c>
      <c r="C13" s="2099"/>
      <c r="D13" s="2099"/>
      <c r="E13" s="2157"/>
      <c r="F13" s="2158"/>
      <c r="G13" s="2158"/>
      <c r="H13" s="2159"/>
      <c r="I13" s="2157"/>
      <c r="J13" s="2158"/>
      <c r="K13" s="2158"/>
      <c r="L13" s="2158"/>
      <c r="M13" s="2158"/>
      <c r="N13" s="2159"/>
      <c r="O13" s="2155"/>
      <c r="P13" s="2156"/>
      <c r="Q13" s="768"/>
      <c r="R13" s="311"/>
    </row>
    <row r="14" spans="2:19" s="378" customFormat="1" ht="24" customHeight="1">
      <c r="B14" s="381"/>
      <c r="C14" s="2099"/>
      <c r="D14" s="2099"/>
      <c r="E14" s="2157"/>
      <c r="F14" s="2158"/>
      <c r="G14" s="2158"/>
      <c r="H14" s="2159"/>
      <c r="I14" s="2157"/>
      <c r="J14" s="2158"/>
      <c r="K14" s="2158"/>
      <c r="L14" s="2158"/>
      <c r="M14" s="2158"/>
      <c r="N14" s="2159"/>
      <c r="O14" s="2155"/>
      <c r="P14" s="2156"/>
      <c r="Q14" s="768"/>
      <c r="R14" s="311"/>
    </row>
    <row r="15" spans="2:19" s="378" customFormat="1" ht="24" customHeight="1">
      <c r="B15" s="381"/>
      <c r="C15" s="2099"/>
      <c r="D15" s="2099"/>
      <c r="E15" s="2157"/>
      <c r="F15" s="2158"/>
      <c r="G15" s="2158"/>
      <c r="H15" s="2159"/>
      <c r="I15" s="2157"/>
      <c r="J15" s="2158"/>
      <c r="K15" s="2158"/>
      <c r="L15" s="2158"/>
      <c r="M15" s="2158"/>
      <c r="N15" s="2159"/>
      <c r="O15" s="2155"/>
      <c r="P15" s="2156"/>
      <c r="Q15" s="768"/>
      <c r="R15" s="311"/>
    </row>
    <row r="16" spans="2:19" s="378" customFormat="1" ht="24" customHeight="1">
      <c r="B16" s="312"/>
      <c r="C16" s="312"/>
      <c r="D16" s="312"/>
      <c r="E16" s="312"/>
      <c r="F16" s="312"/>
      <c r="G16" s="312"/>
      <c r="H16" s="312"/>
      <c r="I16" s="312"/>
      <c r="J16" s="312"/>
      <c r="K16" s="312"/>
      <c r="L16" s="2153" t="s">
        <v>1390</v>
      </c>
      <c r="M16" s="2153"/>
      <c r="N16" s="2154"/>
      <c r="O16" s="2155">
        <f>SUM(O13:P15)+IF(SUM(Q13:Q15)&lt;=11,0,IF(SUM(Q13:Q15)&lt;=23,1,2))</f>
        <v>0</v>
      </c>
      <c r="P16" s="2156"/>
      <c r="Q16" s="768">
        <f>MOD(SUM(Q13:Q15),12)</f>
        <v>0</v>
      </c>
      <c r="R16" s="311" t="s">
        <v>303</v>
      </c>
    </row>
    <row r="17" spans="2:18" s="378" customFormat="1" ht="11.25" customHeight="1">
      <c r="B17" s="312"/>
      <c r="C17" s="312"/>
      <c r="D17" s="312"/>
      <c r="E17" s="312"/>
      <c r="F17" s="312"/>
      <c r="G17" s="312"/>
      <c r="H17" s="312"/>
      <c r="I17" s="312"/>
      <c r="J17" s="312"/>
      <c r="K17" s="312"/>
      <c r="L17" s="312"/>
      <c r="M17" s="312"/>
      <c r="N17" s="312"/>
      <c r="O17" s="312"/>
      <c r="P17" s="312"/>
      <c r="Q17" s="767"/>
      <c r="R17" s="311"/>
    </row>
    <row r="18" spans="2:18" s="378" customFormat="1" ht="30.95" customHeight="1">
      <c r="B18" s="2099" t="s">
        <v>677</v>
      </c>
      <c r="C18" s="2099"/>
      <c r="D18" s="2099"/>
      <c r="E18" s="2157" t="s">
        <v>781</v>
      </c>
      <c r="F18" s="2158"/>
      <c r="G18" s="2158"/>
      <c r="H18" s="2159"/>
      <c r="I18" s="2157" t="s">
        <v>782</v>
      </c>
      <c r="J18" s="2158"/>
      <c r="K18" s="2158"/>
      <c r="L18" s="2158"/>
      <c r="M18" s="2158"/>
      <c r="N18" s="2159"/>
      <c r="O18" s="2092" t="s">
        <v>783</v>
      </c>
      <c r="P18" s="2093"/>
      <c r="Q18" s="2094"/>
      <c r="R18" s="311"/>
    </row>
    <row r="19" spans="2:18" s="378" customFormat="1" ht="24" customHeight="1">
      <c r="B19" s="381">
        <v>2</v>
      </c>
      <c r="C19" s="2099"/>
      <c r="D19" s="2099"/>
      <c r="E19" s="2157"/>
      <c r="F19" s="2158"/>
      <c r="G19" s="2158"/>
      <c r="H19" s="2159"/>
      <c r="I19" s="2157"/>
      <c r="J19" s="2158"/>
      <c r="K19" s="2158"/>
      <c r="L19" s="2158"/>
      <c r="M19" s="2158"/>
      <c r="N19" s="2159"/>
      <c r="O19" s="2155"/>
      <c r="P19" s="2156"/>
      <c r="Q19" s="768"/>
      <c r="R19" s="311"/>
    </row>
    <row r="20" spans="2:18" s="378" customFormat="1" ht="24" customHeight="1">
      <c r="B20" s="381"/>
      <c r="C20" s="2099"/>
      <c r="D20" s="2099"/>
      <c r="E20" s="2157"/>
      <c r="F20" s="2158"/>
      <c r="G20" s="2158"/>
      <c r="H20" s="2159"/>
      <c r="I20" s="2157"/>
      <c r="J20" s="2158"/>
      <c r="K20" s="2158"/>
      <c r="L20" s="2158"/>
      <c r="M20" s="2158"/>
      <c r="N20" s="2159"/>
      <c r="O20" s="2155"/>
      <c r="P20" s="2156"/>
      <c r="Q20" s="768"/>
      <c r="R20" s="311"/>
    </row>
    <row r="21" spans="2:18" s="378" customFormat="1" ht="24" customHeight="1">
      <c r="B21" s="381"/>
      <c r="C21" s="2099"/>
      <c r="D21" s="2099"/>
      <c r="E21" s="2157"/>
      <c r="F21" s="2158"/>
      <c r="G21" s="2158"/>
      <c r="H21" s="2159"/>
      <c r="I21" s="2157"/>
      <c r="J21" s="2158"/>
      <c r="K21" s="2158"/>
      <c r="L21" s="2158"/>
      <c r="M21" s="2158"/>
      <c r="N21" s="2159"/>
      <c r="O21" s="2155"/>
      <c r="P21" s="2156"/>
      <c r="Q21" s="768"/>
      <c r="R21" s="311"/>
    </row>
    <row r="22" spans="2:18" s="378" customFormat="1" ht="24" customHeight="1">
      <c r="B22" s="382"/>
      <c r="C22" s="382"/>
      <c r="D22" s="382"/>
      <c r="E22" s="382"/>
      <c r="F22" s="382"/>
      <c r="G22" s="382"/>
      <c r="H22" s="382"/>
      <c r="I22" s="382"/>
      <c r="J22" s="382"/>
      <c r="K22" s="382"/>
      <c r="L22" s="2153" t="s">
        <v>1390</v>
      </c>
      <c r="M22" s="2153"/>
      <c r="N22" s="2154"/>
      <c r="O22" s="2155">
        <f>SUM(O19:P21)+IF(SUM(Q19:Q21)&lt;=11,0,IF(SUM(Q19:Q21)&lt;=23,1,2))</f>
        <v>0</v>
      </c>
      <c r="P22" s="2156"/>
      <c r="Q22" s="768">
        <f>MOD(SUM(Q19:Q21),12)</f>
        <v>0</v>
      </c>
      <c r="R22" s="311"/>
    </row>
    <row r="23" spans="2:18" s="378" customFormat="1" ht="12" customHeight="1">
      <c r="B23" s="312"/>
      <c r="C23" s="312"/>
      <c r="D23" s="312"/>
      <c r="E23" s="312"/>
      <c r="F23" s="312"/>
      <c r="G23" s="312"/>
      <c r="H23" s="312"/>
      <c r="I23" s="312"/>
      <c r="J23" s="312"/>
      <c r="K23" s="312"/>
      <c r="L23" s="312"/>
      <c r="M23" s="312"/>
      <c r="N23" s="312"/>
      <c r="O23" s="312"/>
      <c r="P23" s="312"/>
      <c r="Q23" s="767"/>
      <c r="R23" s="311"/>
    </row>
    <row r="24" spans="2:18" s="378" customFormat="1" ht="30.95" customHeight="1">
      <c r="B24" s="2099" t="s">
        <v>677</v>
      </c>
      <c r="C24" s="2099"/>
      <c r="D24" s="2099"/>
      <c r="E24" s="2157" t="s">
        <v>781</v>
      </c>
      <c r="F24" s="2158"/>
      <c r="G24" s="2158"/>
      <c r="H24" s="2159"/>
      <c r="I24" s="2157" t="s">
        <v>782</v>
      </c>
      <c r="J24" s="2158"/>
      <c r="K24" s="2158"/>
      <c r="L24" s="2158"/>
      <c r="M24" s="2158"/>
      <c r="N24" s="2159"/>
      <c r="O24" s="2092" t="s">
        <v>783</v>
      </c>
      <c r="P24" s="2093"/>
      <c r="Q24" s="2094"/>
      <c r="R24" s="311"/>
    </row>
    <row r="25" spans="2:18" s="378" customFormat="1" ht="24" customHeight="1">
      <c r="B25" s="381">
        <v>3</v>
      </c>
      <c r="C25" s="2099"/>
      <c r="D25" s="2099"/>
      <c r="E25" s="2157"/>
      <c r="F25" s="2158"/>
      <c r="G25" s="2158"/>
      <c r="H25" s="2159"/>
      <c r="I25" s="2157"/>
      <c r="J25" s="2158"/>
      <c r="K25" s="2158"/>
      <c r="L25" s="2158"/>
      <c r="M25" s="2158"/>
      <c r="N25" s="2159"/>
      <c r="O25" s="2155"/>
      <c r="P25" s="2156"/>
      <c r="Q25" s="768"/>
      <c r="R25" s="311"/>
    </row>
    <row r="26" spans="2:18" s="378" customFormat="1" ht="24" customHeight="1">
      <c r="B26" s="381"/>
      <c r="C26" s="2099"/>
      <c r="D26" s="2099"/>
      <c r="E26" s="2157"/>
      <c r="F26" s="2158"/>
      <c r="G26" s="2158"/>
      <c r="H26" s="2159"/>
      <c r="I26" s="2157"/>
      <c r="J26" s="2158"/>
      <c r="K26" s="2158"/>
      <c r="L26" s="2158"/>
      <c r="M26" s="2158"/>
      <c r="N26" s="2159"/>
      <c r="O26" s="2155"/>
      <c r="P26" s="2156"/>
      <c r="Q26" s="768"/>
      <c r="R26" s="311"/>
    </row>
    <row r="27" spans="2:18" s="378" customFormat="1" ht="24" customHeight="1">
      <c r="B27" s="381"/>
      <c r="C27" s="2099"/>
      <c r="D27" s="2099"/>
      <c r="E27" s="2157"/>
      <c r="F27" s="2158"/>
      <c r="G27" s="2158"/>
      <c r="H27" s="2159"/>
      <c r="I27" s="2157"/>
      <c r="J27" s="2158"/>
      <c r="K27" s="2158"/>
      <c r="L27" s="2158"/>
      <c r="M27" s="2158"/>
      <c r="N27" s="2159"/>
      <c r="O27" s="2155"/>
      <c r="P27" s="2156"/>
      <c r="Q27" s="768"/>
      <c r="R27" s="311"/>
    </row>
    <row r="28" spans="2:18" s="378" customFormat="1" ht="24" customHeight="1">
      <c r="B28" s="312"/>
      <c r="C28" s="2168"/>
      <c r="D28" s="2168"/>
      <c r="E28" s="2168"/>
      <c r="F28" s="2168"/>
      <c r="G28" s="2168"/>
      <c r="H28" s="2168"/>
      <c r="I28" s="2168"/>
      <c r="J28" s="312"/>
      <c r="K28" s="312"/>
      <c r="L28" s="2153" t="s">
        <v>1390</v>
      </c>
      <c r="M28" s="2153"/>
      <c r="N28" s="2154"/>
      <c r="O28" s="2155">
        <f>SUM(O25:P27)+IF(SUM(Q25:Q27)&lt;=11,0,IF(SUM(Q25:Q27)&lt;=23,1,2))</f>
        <v>0</v>
      </c>
      <c r="P28" s="2156"/>
      <c r="Q28" s="768">
        <f>MOD(SUM(Q25:Q27),12)</f>
        <v>0</v>
      </c>
      <c r="R28" s="311"/>
    </row>
    <row r="29" spans="2:18" s="378" customFormat="1" ht="13.9" customHeight="1">
      <c r="B29" s="311"/>
      <c r="C29" s="311"/>
      <c r="D29" s="311"/>
      <c r="E29" s="311"/>
      <c r="F29" s="311"/>
      <c r="G29" s="311"/>
      <c r="H29" s="311"/>
      <c r="I29" s="311"/>
      <c r="J29" s="311"/>
      <c r="K29" s="311"/>
      <c r="L29" s="311"/>
      <c r="M29" s="311"/>
      <c r="N29" s="311"/>
      <c r="O29" s="311"/>
      <c r="P29" s="311"/>
      <c r="Q29" s="311"/>
      <c r="R29" s="311"/>
    </row>
    <row r="30" spans="2:18" s="210" customFormat="1" ht="33" customHeight="1">
      <c r="B30" s="1955" t="s">
        <v>1391</v>
      </c>
      <c r="C30" s="1955"/>
      <c r="D30" s="1955"/>
      <c r="E30" s="1955"/>
      <c r="F30" s="1955"/>
      <c r="G30" s="1955"/>
      <c r="H30" s="1955"/>
      <c r="I30" s="1955"/>
      <c r="J30" s="1955"/>
      <c r="K30" s="1955"/>
      <c r="L30" s="1955"/>
      <c r="M30" s="1955"/>
      <c r="N30" s="1955"/>
      <c r="O30" s="1955"/>
      <c r="P30" s="1955"/>
      <c r="Q30" s="1955"/>
      <c r="R30" s="1955"/>
    </row>
    <row r="31" spans="2:18" s="378" customFormat="1" ht="35.25" customHeight="1">
      <c r="B31" s="2091" t="s">
        <v>784</v>
      </c>
      <c r="C31" s="2169"/>
      <c r="D31" s="2169"/>
      <c r="E31" s="2169"/>
      <c r="F31" s="2169"/>
      <c r="G31" s="2169"/>
      <c r="H31" s="2169"/>
      <c r="I31" s="2169"/>
      <c r="J31" s="2169"/>
      <c r="K31" s="2169"/>
      <c r="L31" s="2169"/>
      <c r="M31" s="2169"/>
      <c r="N31" s="2169"/>
      <c r="O31" s="2169"/>
      <c r="P31" s="2169"/>
      <c r="Q31" s="2169"/>
      <c r="R31" s="383"/>
    </row>
    <row r="32" spans="2:18" s="378" customFormat="1" ht="48" customHeight="1">
      <c r="B32" s="2091" t="s">
        <v>785</v>
      </c>
      <c r="C32" s="2091"/>
      <c r="D32" s="2091"/>
      <c r="E32" s="2091"/>
      <c r="F32" s="2091"/>
      <c r="G32" s="2091"/>
      <c r="H32" s="2091"/>
      <c r="I32" s="2091"/>
      <c r="J32" s="2091"/>
      <c r="K32" s="2091"/>
      <c r="L32" s="2091"/>
      <c r="M32" s="2091"/>
      <c r="N32" s="2091"/>
      <c r="O32" s="2091"/>
      <c r="P32" s="2091"/>
      <c r="Q32" s="2091"/>
      <c r="R32" s="2091"/>
    </row>
    <row r="33" spans="2:18" s="378" customFormat="1" ht="30" customHeight="1">
      <c r="B33" s="2166" t="s">
        <v>786</v>
      </c>
      <c r="C33" s="2167"/>
      <c r="D33" s="2167"/>
      <c r="E33" s="2167"/>
      <c r="F33" s="2167"/>
      <c r="G33" s="2167"/>
      <c r="H33" s="2167"/>
      <c r="I33" s="2167"/>
      <c r="J33" s="2167"/>
      <c r="K33" s="2167"/>
      <c r="L33" s="2167"/>
      <c r="M33" s="2167"/>
      <c r="N33" s="2167"/>
      <c r="O33" s="2167"/>
      <c r="P33" s="2167"/>
      <c r="Q33" s="2167"/>
      <c r="R33" s="2167"/>
    </row>
  </sheetData>
  <mergeCells count="78">
    <mergeCell ref="C21:D21"/>
    <mergeCell ref="B33:R33"/>
    <mergeCell ref="B24:D24"/>
    <mergeCell ref="C25:D25"/>
    <mergeCell ref="C26:D26"/>
    <mergeCell ref="C27:D27"/>
    <mergeCell ref="C28:D28"/>
    <mergeCell ref="E28:I28"/>
    <mergeCell ref="B30:R30"/>
    <mergeCell ref="B31:Q31"/>
    <mergeCell ref="B32:R32"/>
    <mergeCell ref="E25:H25"/>
    <mergeCell ref="E26:H26"/>
    <mergeCell ref="E27:H27"/>
    <mergeCell ref="O24:Q24"/>
    <mergeCell ref="E24:H24"/>
    <mergeCell ref="C14:D14"/>
    <mergeCell ref="C15:D15"/>
    <mergeCell ref="B18:D18"/>
    <mergeCell ref="C19:D19"/>
    <mergeCell ref="C20:D20"/>
    <mergeCell ref="C13:D13"/>
    <mergeCell ref="E1:R1"/>
    <mergeCell ref="M2:Q2"/>
    <mergeCell ref="B4:Q4"/>
    <mergeCell ref="B6:D6"/>
    <mergeCell ref="E6:Q6"/>
    <mergeCell ref="B7:D7"/>
    <mergeCell ref="B9:D9"/>
    <mergeCell ref="B11:Q11"/>
    <mergeCell ref="B12:D12"/>
    <mergeCell ref="E12:H12"/>
    <mergeCell ref="O12:Q12"/>
    <mergeCell ref="B8:D8"/>
    <mergeCell ref="E8:Q8"/>
    <mergeCell ref="H9:I9"/>
    <mergeCell ref="N9:O9"/>
    <mergeCell ref="E18:H18"/>
    <mergeCell ref="I18:N18"/>
    <mergeCell ref="O18:Q18"/>
    <mergeCell ref="L16:N16"/>
    <mergeCell ref="E14:H14"/>
    <mergeCell ref="E15:H15"/>
    <mergeCell ref="I14:N14"/>
    <mergeCell ref="I15:N15"/>
    <mergeCell ref="K7:L7"/>
    <mergeCell ref="F7:J7"/>
    <mergeCell ref="M7:Q7"/>
    <mergeCell ref="J9:M9"/>
    <mergeCell ref="E13:H13"/>
    <mergeCell ref="I13:N13"/>
    <mergeCell ref="P9:Q9"/>
    <mergeCell ref="I12:N12"/>
    <mergeCell ref="F9:G9"/>
    <mergeCell ref="I24:N24"/>
    <mergeCell ref="L22:N22"/>
    <mergeCell ref="E19:H19"/>
    <mergeCell ref="E20:H20"/>
    <mergeCell ref="E21:H21"/>
    <mergeCell ref="I19:N19"/>
    <mergeCell ref="I20:N20"/>
    <mergeCell ref="I21:N21"/>
    <mergeCell ref="L28:N28"/>
    <mergeCell ref="O13:P13"/>
    <mergeCell ref="O16:P16"/>
    <mergeCell ref="O14:P14"/>
    <mergeCell ref="O15:P15"/>
    <mergeCell ref="O19:P19"/>
    <mergeCell ref="O20:P20"/>
    <mergeCell ref="O21:P21"/>
    <mergeCell ref="O22:P22"/>
    <mergeCell ref="O25:P25"/>
    <mergeCell ref="O26:P26"/>
    <mergeCell ref="O27:P27"/>
    <mergeCell ref="O28:P28"/>
    <mergeCell ref="I25:N25"/>
    <mergeCell ref="I26:N26"/>
    <mergeCell ref="I27:N27"/>
  </mergeCells>
  <phoneticPr fontId="4"/>
  <conditionalFormatting sqref="C13:Q15">
    <cfRule type="expression" dxfId="116" priority="4">
      <formula>C13=""</formula>
    </cfRule>
  </conditionalFormatting>
  <conditionalFormatting sqref="C19:Q21 C25:Q27">
    <cfRule type="expression" dxfId="115" priority="1">
      <formula>C19=""</formula>
    </cfRule>
  </conditionalFormatting>
  <conditionalFormatting sqref="E7 K7:L7 E9 H9:I9 N9:O9">
    <cfRule type="expression" dxfId="114" priority="6">
      <formula>E7=""</formula>
    </cfRule>
  </conditionalFormatting>
  <conditionalFormatting sqref="E8:Q8">
    <cfRule type="expression" dxfId="113" priority="5">
      <formula>OR($E$8="",$E$8="選択下さい。")</formula>
    </cfRule>
  </conditionalFormatting>
  <dataValidations count="4">
    <dataValidation type="list" allowBlank="1" showInputMessage="1" showErrorMessage="1" sqref="E7 E9 K7:L7 H9:I9 N9:O9" xr:uid="{00000000-0002-0000-2000-000000000000}">
      <formula1>"○"</formula1>
    </dataValidation>
    <dataValidation type="list" allowBlank="1" showInputMessage="1" showErrorMessage="1" sqref="E8:Q8" xr:uid="{00000000-0002-0000-2000-000001000000}">
      <formula1>"選択下さい。,①　新規,②　変更,③　終了"</formula1>
    </dataValidation>
    <dataValidation type="whole" operator="greaterThanOrEqual" allowBlank="1" showInputMessage="1" showErrorMessage="1" errorTitle="数値が正しくありません。" error="整数を入力してください。" sqref="O13:P15 O19:P21 O25:P27" xr:uid="{00000000-0002-0000-2000-000002000000}">
      <formula1>0</formula1>
    </dataValidation>
    <dataValidation type="whole" allowBlank="1" showInputMessage="1" showErrorMessage="1" errorTitle="数値が正しくありません。" error="0～11の整数を入力してください。" sqref="Q13:Q15 Q19:Q21 Q25:Q27" xr:uid="{00000000-0002-0000-2000-000003000000}">
      <formula1>0</formula1>
      <formula2>11</formula2>
    </dataValidation>
  </dataValidations>
  <printOptions horizontalCentered="1"/>
  <pageMargins left="0.31496062992125984" right="0.31496062992125984" top="0.35433070866141736" bottom="0.35433070866141736" header="0.11811023622047245" footer="0.11811023622047245"/>
  <pageSetup paperSize="9" scale="93" orientation="portrait"/>
  <headerFooter>
    <oddHeader>&amp;R&amp;"BIZ UDPゴシック,標準"&amp;A</oddHeader>
    <oddFooter>&amp;RR8.4月版</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K21"/>
  <sheetViews>
    <sheetView workbookViewId="0"/>
  </sheetViews>
  <sheetFormatPr defaultRowHeight="18.75"/>
  <cols>
    <col min="1" max="1" width="2.375" customWidth="1"/>
    <col min="2" max="2" width="16" customWidth="1"/>
    <col min="3" max="3" width="5.75" customWidth="1"/>
    <col min="4" max="5" width="9.75" customWidth="1"/>
    <col min="6" max="6" width="5.75" customWidth="1"/>
    <col min="7" max="8" width="9.75" customWidth="1"/>
    <col min="9" max="9" width="5.75" customWidth="1"/>
    <col min="10" max="11" width="9.75" customWidth="1"/>
    <col min="12" max="12" width="2.875" customWidth="1"/>
  </cols>
  <sheetData>
    <row r="1" spans="2:11" s="210" customFormat="1" ht="27.75" customHeight="1">
      <c r="B1" s="210" t="s">
        <v>571</v>
      </c>
      <c r="J1" s="211"/>
    </row>
    <row r="2" spans="2:11" s="210" customFormat="1" ht="27.75" customHeight="1">
      <c r="I2" s="2173" t="s">
        <v>1537</v>
      </c>
      <c r="J2" s="2050"/>
      <c r="K2" s="2050"/>
    </row>
    <row r="3" spans="2:11" s="210" customFormat="1" ht="27.75" customHeight="1">
      <c r="G3" s="211"/>
      <c r="H3" s="211"/>
      <c r="I3" s="211"/>
      <c r="J3" s="211"/>
      <c r="K3" s="211"/>
    </row>
    <row r="4" spans="2:11" s="482" customFormat="1" ht="33.950000000000003" customHeight="1">
      <c r="B4" s="2174" t="s">
        <v>572</v>
      </c>
      <c r="C4" s="2175"/>
      <c r="D4" s="2175"/>
      <c r="E4" s="2175"/>
      <c r="F4" s="2175"/>
      <c r="G4" s="2175"/>
      <c r="H4" s="2175"/>
      <c r="I4" s="2175"/>
      <c r="J4" s="2175"/>
      <c r="K4" s="2175"/>
    </row>
    <row r="5" spans="2:11" s="482" customFormat="1" ht="33.950000000000003" customHeight="1"/>
    <row r="6" spans="2:11" s="482" customFormat="1" ht="33.950000000000003" customHeight="1">
      <c r="B6" s="483" t="s">
        <v>545</v>
      </c>
      <c r="C6" s="2176">
        <f>基本情報入力シート!L21</f>
        <v>0</v>
      </c>
      <c r="D6" s="2176"/>
      <c r="E6" s="2176"/>
      <c r="F6" s="2176"/>
      <c r="G6" s="2176"/>
      <c r="H6" s="2176"/>
      <c r="I6" s="2176"/>
      <c r="J6" s="2176"/>
      <c r="K6" s="2177"/>
    </row>
    <row r="7" spans="2:11" s="482" customFormat="1" ht="33.950000000000003" customHeight="1">
      <c r="B7" s="483" t="s">
        <v>546</v>
      </c>
      <c r="C7" s="2178">
        <f>基本情報入力シート!L45</f>
        <v>0</v>
      </c>
      <c r="D7" s="2178"/>
      <c r="E7" s="2178"/>
      <c r="F7" s="2178"/>
      <c r="G7" s="2178"/>
      <c r="H7" s="2178"/>
      <c r="I7" s="2178"/>
      <c r="J7" s="2178"/>
      <c r="K7" s="2179"/>
    </row>
    <row r="8" spans="2:11" s="482" customFormat="1" ht="33.950000000000003" customHeight="1">
      <c r="B8" s="769" t="s">
        <v>1392</v>
      </c>
      <c r="C8" s="2183"/>
      <c r="D8" s="2184"/>
      <c r="E8" s="2184"/>
      <c r="F8" s="2184"/>
      <c r="G8" s="2184"/>
      <c r="H8" s="2184"/>
      <c r="I8" s="2184"/>
      <c r="J8" s="2184"/>
      <c r="K8" s="2185"/>
    </row>
    <row r="9" spans="2:11" s="210" customFormat="1" ht="36" customHeight="1">
      <c r="B9" s="414" t="s">
        <v>547</v>
      </c>
      <c r="C9" s="772"/>
      <c r="D9" s="2186" t="s">
        <v>240</v>
      </c>
      <c r="E9" s="2186"/>
      <c r="F9" s="772"/>
      <c r="G9" s="2186" t="s">
        <v>79</v>
      </c>
      <c r="H9" s="2186"/>
      <c r="I9" s="772"/>
      <c r="J9" s="2186" t="s">
        <v>1346</v>
      </c>
      <c r="K9" s="2186"/>
    </row>
    <row r="10" spans="2:11" s="482" customFormat="1" ht="33.950000000000003" customHeight="1">
      <c r="B10" s="488" t="s">
        <v>549</v>
      </c>
      <c r="C10" s="2170" t="str">
        <f>基本情報入力シート!L47</f>
        <v>No★横の、赤の網掛け部分を選択願います</v>
      </c>
      <c r="D10" s="2171"/>
      <c r="E10" s="2171"/>
      <c r="F10" s="2171"/>
      <c r="G10" s="2171"/>
      <c r="H10" s="2171"/>
      <c r="I10" s="2171"/>
      <c r="J10" s="2171"/>
      <c r="K10" s="2172"/>
    </row>
    <row r="11" spans="2:11" s="482" customFormat="1" ht="33.950000000000003" customHeight="1">
      <c r="B11" s="484" t="s">
        <v>550</v>
      </c>
      <c r="C11" s="2170" t="str">
        <f>IF(OR(COUNTIF(基本情報入力シート!L50:Z55,"児童発達支援センター")&gt;0,COUNTIF(基本情報入力シート!L50:Z55,"*児童発達支援*")&gt;0),TEXT(基本情報入力シート!L13,"[$-ja-JP-x-gannen]ggge年m月"),"")</f>
        <v/>
      </c>
      <c r="D11" s="2171"/>
      <c r="E11" s="2171"/>
      <c r="F11" s="2172"/>
      <c r="G11" s="2180" t="s">
        <v>552</v>
      </c>
      <c r="H11" s="2172"/>
      <c r="I11" s="2171" t="str">
        <f>IF(OR(COUNTIF(基本情報入力シート!L50:Z55,"*放課後等デイサービス*")&gt;0),TEXT(基本情報入力シート!L13,"[$-ja-JP-x-gannen]ggge年m月"),"")</f>
        <v/>
      </c>
      <c r="J11" s="2171"/>
      <c r="K11" s="2172"/>
    </row>
    <row r="12" spans="2:11" s="482" customFormat="1" ht="33.950000000000003" customHeight="1">
      <c r="B12" s="484" t="s">
        <v>573</v>
      </c>
      <c r="C12" s="2181" t="str">
        <f>IF(OR(COUNTIF(基本情報入力シート!L50:Z55,"居宅訪問型児童発達支援")&gt;0),TEXT(基本情報入力シート!L13,"[$-ja-JP-x-gannen]ggge年m月"),"")</f>
        <v/>
      </c>
      <c r="D12" s="2181"/>
      <c r="E12" s="2181"/>
      <c r="F12" s="2181"/>
      <c r="G12" s="2182"/>
      <c r="H12" s="2182"/>
      <c r="I12" s="2182"/>
      <c r="J12" s="2182"/>
      <c r="K12" s="2182"/>
    </row>
    <row r="13" spans="2:11" s="482" customFormat="1" ht="24.75" customHeight="1"/>
    <row r="14" spans="2:11" s="482" customFormat="1" ht="35.1" customHeight="1">
      <c r="B14" s="209" t="s">
        <v>574</v>
      </c>
    </row>
    <row r="15" spans="2:11" s="482" customFormat="1" ht="35.1" customHeight="1">
      <c r="B15" s="485" t="s">
        <v>556</v>
      </c>
      <c r="C15" s="2170" t="s">
        <v>575</v>
      </c>
      <c r="D15" s="2171"/>
      <c r="E15" s="2171"/>
      <c r="F15" s="2171"/>
      <c r="G15" s="2171"/>
      <c r="H15" s="2171"/>
      <c r="I15" s="2171"/>
      <c r="J15" s="2171"/>
      <c r="K15" s="2172"/>
    </row>
    <row r="16" spans="2:11" s="482" customFormat="1" ht="35.1" customHeight="1">
      <c r="B16" s="2187" t="s">
        <v>560</v>
      </c>
      <c r="C16" s="770"/>
      <c r="D16" s="2196" t="s">
        <v>1393</v>
      </c>
      <c r="E16" s="2196"/>
      <c r="F16" s="771"/>
      <c r="G16" s="2197" t="s">
        <v>1394</v>
      </c>
      <c r="H16" s="2198"/>
      <c r="I16" s="2198"/>
      <c r="J16" s="2198"/>
      <c r="K16" s="2199"/>
    </row>
    <row r="17" spans="2:11" s="482" customFormat="1" ht="15.75" customHeight="1">
      <c r="B17" s="2188"/>
      <c r="C17" s="2189" t="s">
        <v>576</v>
      </c>
      <c r="D17" s="2190"/>
      <c r="E17" s="2190"/>
      <c r="F17" s="2190"/>
      <c r="G17" s="2190"/>
      <c r="H17" s="2190"/>
      <c r="I17" s="2190"/>
      <c r="J17" s="2190"/>
      <c r="K17" s="2191"/>
    </row>
    <row r="18" spans="2:11" s="482" customFormat="1" ht="59.25" customHeight="1">
      <c r="B18" s="489" t="s">
        <v>563</v>
      </c>
      <c r="C18" s="2192"/>
      <c r="D18" s="2193"/>
      <c r="E18" s="2193"/>
      <c r="F18" s="2193"/>
      <c r="G18" s="2193"/>
      <c r="H18" s="2193"/>
      <c r="I18" s="2193"/>
      <c r="J18" s="2193"/>
      <c r="K18" s="2194"/>
    </row>
    <row r="19" spans="2:11" s="482" customFormat="1" ht="15.75" customHeight="1"/>
    <row r="20" spans="2:11" s="482" customFormat="1" ht="110.25" customHeight="1">
      <c r="B20" s="2195" t="s">
        <v>577</v>
      </c>
      <c r="C20" s="2195"/>
      <c r="D20" s="2195"/>
      <c r="E20" s="2195"/>
      <c r="F20" s="2195"/>
      <c r="G20" s="2195"/>
      <c r="H20" s="2195"/>
      <c r="I20" s="2195"/>
      <c r="J20" s="2195"/>
      <c r="K20" s="2195"/>
    </row>
    <row r="21" spans="2:11" s="482" customFormat="1" ht="18" customHeight="1"/>
  </sheetData>
  <mergeCells count="21">
    <mergeCell ref="B16:B17"/>
    <mergeCell ref="C17:K17"/>
    <mergeCell ref="C18:K18"/>
    <mergeCell ref="B20:K20"/>
    <mergeCell ref="D16:E16"/>
    <mergeCell ref="G16:K16"/>
    <mergeCell ref="C15:K15"/>
    <mergeCell ref="I2:K2"/>
    <mergeCell ref="B4:K4"/>
    <mergeCell ref="C6:K6"/>
    <mergeCell ref="C7:K7"/>
    <mergeCell ref="C10:K10"/>
    <mergeCell ref="C11:F11"/>
    <mergeCell ref="G11:H11"/>
    <mergeCell ref="I11:K11"/>
    <mergeCell ref="C12:F12"/>
    <mergeCell ref="G12:K12"/>
    <mergeCell ref="C8:K8"/>
    <mergeCell ref="D9:E9"/>
    <mergeCell ref="G9:H9"/>
    <mergeCell ref="J9:K9"/>
  </mergeCells>
  <phoneticPr fontId="4"/>
  <conditionalFormatting sqref="C9 F9 I9">
    <cfRule type="expression" dxfId="112" priority="5">
      <formula>AND($C$9="",$F$9="",$I$9="")</formula>
    </cfRule>
  </conditionalFormatting>
  <conditionalFormatting sqref="C16 F16">
    <cfRule type="expression" dxfId="111" priority="3">
      <formula>C16=""</formula>
    </cfRule>
  </conditionalFormatting>
  <conditionalFormatting sqref="C15:K15">
    <cfRule type="expression" dxfId="110" priority="4">
      <formula>OR($C$15="",$C$15="　　　　　　年　　　　　　　　　　月")</formula>
    </cfRule>
  </conditionalFormatting>
  <conditionalFormatting sqref="C18:K18">
    <cfRule type="expression" dxfId="109" priority="1">
      <formula>$C$18=""</formula>
    </cfRule>
  </conditionalFormatting>
  <conditionalFormatting sqref="G16:K16">
    <cfRule type="expression" dxfId="108" priority="2">
      <formula>AND($F$16="○",$G$16="②　その他（　　　　　　　　　　　　　　　　　　　　　　　　　　）")</formula>
    </cfRule>
  </conditionalFormatting>
  <dataValidations count="1">
    <dataValidation type="list" allowBlank="1" showInputMessage="1" showErrorMessage="1" sqref="C9 F9 I9 C16 F16" xr:uid="{00000000-0002-0000-2100-000000000000}">
      <formula1>"○"</formula1>
    </dataValidation>
  </dataValidations>
  <printOptions horizontalCentered="1"/>
  <pageMargins left="0.31496062992125984" right="0.31496062992125984" top="0.35433070866141736" bottom="0.35433070866141736" header="0.11811023622047245" footer="0.11811023622047245"/>
  <pageSetup paperSize="9" scale="93" orientation="portrait"/>
  <headerFooter>
    <oddHeader>&amp;R&amp;"BIZ UDPゴシック,標準"&amp;A</oddHeader>
    <oddFooter>&amp;RR8.4月版</oddFooter>
  </headerFooter>
  <legacy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1:L21"/>
  <sheetViews>
    <sheetView workbookViewId="0"/>
  </sheetViews>
  <sheetFormatPr defaultColWidth="9" defaultRowHeight="13.5"/>
  <cols>
    <col min="1" max="1" width="2" style="482" customWidth="1"/>
    <col min="2" max="2" width="5.75" style="482" customWidth="1"/>
    <col min="3" max="3" width="10.5" style="482" customWidth="1"/>
    <col min="4" max="4" width="2.625" style="482" customWidth="1"/>
    <col min="5" max="5" width="10.25" style="482" customWidth="1"/>
    <col min="6" max="6" width="8.625" style="482" customWidth="1"/>
    <col min="7" max="7" width="5.375" style="482" customWidth="1"/>
    <col min="8" max="8" width="13.375" style="482" customWidth="1"/>
    <col min="9" max="9" width="7.75" style="482" customWidth="1"/>
    <col min="10" max="10" width="6.75" style="482" customWidth="1"/>
    <col min="11" max="12" width="9.625" style="482" customWidth="1"/>
    <col min="13" max="13" width="2.125" style="482" customWidth="1"/>
    <col min="14" max="16384" width="9" style="482"/>
  </cols>
  <sheetData>
    <row r="1" spans="2:12" s="210" customFormat="1" ht="39.950000000000003" customHeight="1">
      <c r="B1" s="209" t="s">
        <v>542</v>
      </c>
      <c r="K1" s="211"/>
    </row>
    <row r="2" spans="2:12" s="210" customFormat="1" ht="39.950000000000003" customHeight="1">
      <c r="J2" s="2173" t="s">
        <v>543</v>
      </c>
      <c r="K2" s="2050"/>
      <c r="L2" s="2050"/>
    </row>
    <row r="3" spans="2:12" ht="39.950000000000003" customHeight="1">
      <c r="C3" s="2174" t="s">
        <v>544</v>
      </c>
      <c r="D3" s="2175"/>
      <c r="E3" s="2175"/>
      <c r="F3" s="2175"/>
      <c r="G3" s="2175"/>
      <c r="H3" s="2175"/>
      <c r="I3" s="2175"/>
      <c r="J3" s="2175"/>
      <c r="K3" s="2175"/>
      <c r="L3" s="2175"/>
    </row>
    <row r="4" spans="2:12" ht="18" customHeight="1"/>
    <row r="5" spans="2:12" ht="39.950000000000003" customHeight="1">
      <c r="B5" s="2181" t="s">
        <v>545</v>
      </c>
      <c r="C5" s="2181"/>
      <c r="D5" s="2171"/>
      <c r="E5" s="2171"/>
      <c r="F5" s="2171"/>
      <c r="G5" s="2171"/>
      <c r="H5" s="2171"/>
      <c r="I5" s="2171"/>
      <c r="J5" s="2171"/>
      <c r="K5" s="2171"/>
      <c r="L5" s="2172"/>
    </row>
    <row r="6" spans="2:12" ht="39.950000000000003" customHeight="1">
      <c r="B6" s="2181" t="s">
        <v>546</v>
      </c>
      <c r="C6" s="2181"/>
      <c r="D6" s="2200"/>
      <c r="E6" s="2200"/>
      <c r="F6" s="2200"/>
      <c r="G6" s="2200"/>
      <c r="H6" s="2200"/>
      <c r="I6" s="2200"/>
      <c r="J6" s="2200"/>
      <c r="K6" s="2200"/>
      <c r="L6" s="2201"/>
    </row>
    <row r="7" spans="2:12" s="210" customFormat="1" ht="39.950000000000003" customHeight="1">
      <c r="B7" s="2202" t="s">
        <v>547</v>
      </c>
      <c r="C7" s="2202"/>
      <c r="D7" s="2203" t="s">
        <v>548</v>
      </c>
      <c r="E7" s="2204"/>
      <c r="F7" s="2204"/>
      <c r="G7" s="2204"/>
      <c r="H7" s="2204"/>
      <c r="I7" s="2204"/>
      <c r="J7" s="2204"/>
      <c r="K7" s="2204"/>
      <c r="L7" s="2205"/>
    </row>
    <row r="8" spans="2:12" ht="39.950000000000003" customHeight="1">
      <c r="B8" s="2206" t="s">
        <v>549</v>
      </c>
      <c r="C8" s="2206"/>
      <c r="D8" s="2170"/>
      <c r="E8" s="2171"/>
      <c r="F8" s="2171"/>
      <c r="G8" s="2171"/>
      <c r="H8" s="2171"/>
      <c r="I8" s="2171"/>
      <c r="J8" s="2171"/>
      <c r="K8" s="2171"/>
      <c r="L8" s="2172"/>
    </row>
    <row r="9" spans="2:12" ht="39.950000000000003" customHeight="1">
      <c r="B9" s="2206" t="s">
        <v>550</v>
      </c>
      <c r="C9" s="2206"/>
      <c r="D9" s="2170" t="s">
        <v>551</v>
      </c>
      <c r="E9" s="2171"/>
      <c r="F9" s="2171"/>
      <c r="G9" s="2172"/>
      <c r="H9" s="2180" t="s">
        <v>552</v>
      </c>
      <c r="I9" s="2172"/>
      <c r="J9" s="2171" t="s">
        <v>551</v>
      </c>
      <c r="K9" s="2171"/>
      <c r="L9" s="2172"/>
    </row>
    <row r="10" spans="2:12" ht="39.950000000000003" customHeight="1">
      <c r="B10" s="2206" t="s">
        <v>553</v>
      </c>
      <c r="C10" s="2206"/>
      <c r="D10" s="2207" t="s">
        <v>554</v>
      </c>
      <c r="E10" s="2207"/>
      <c r="F10" s="2207"/>
      <c r="G10" s="2207"/>
      <c r="H10" s="2182"/>
      <c r="I10" s="2182"/>
      <c r="J10" s="2182"/>
      <c r="K10" s="2182"/>
      <c r="L10" s="2182"/>
    </row>
    <row r="11" spans="2:12" ht="25.9" customHeight="1"/>
    <row r="12" spans="2:12" ht="39.950000000000003" customHeight="1">
      <c r="B12" s="209" t="s">
        <v>555</v>
      </c>
      <c r="C12" s="209"/>
    </row>
    <row r="13" spans="2:12" ht="39.950000000000003" customHeight="1">
      <c r="B13" s="2208" t="s">
        <v>556</v>
      </c>
      <c r="C13" s="2208"/>
      <c r="D13" s="2209" t="s">
        <v>557</v>
      </c>
      <c r="E13" s="2210"/>
      <c r="F13" s="2210"/>
      <c r="G13" s="2211"/>
      <c r="H13" s="2181" t="s">
        <v>558</v>
      </c>
      <c r="I13" s="2181"/>
      <c r="J13" s="2212" t="s">
        <v>559</v>
      </c>
      <c r="K13" s="2171"/>
      <c r="L13" s="2172"/>
    </row>
    <row r="14" spans="2:12" ht="39.950000000000003" customHeight="1">
      <c r="B14" s="2181" t="s">
        <v>560</v>
      </c>
      <c r="C14" s="2181"/>
      <c r="D14" s="2214" t="s">
        <v>561</v>
      </c>
      <c r="E14" s="2215"/>
      <c r="F14" s="2215"/>
      <c r="G14" s="2215"/>
      <c r="H14" s="2215"/>
      <c r="I14" s="2215"/>
      <c r="J14" s="2215"/>
      <c r="K14" s="2215"/>
      <c r="L14" s="2216"/>
    </row>
    <row r="15" spans="2:12" ht="17.45" customHeight="1">
      <c r="B15" s="2181"/>
      <c r="C15" s="2181"/>
      <c r="D15" s="2189" t="s">
        <v>562</v>
      </c>
      <c r="E15" s="2190"/>
      <c r="F15" s="2190"/>
      <c r="G15" s="2190"/>
      <c r="H15" s="2190"/>
      <c r="I15" s="2190"/>
      <c r="J15" s="2190"/>
      <c r="K15" s="2190"/>
      <c r="L15" s="2191"/>
    </row>
    <row r="16" spans="2:12" ht="85.15" customHeight="1">
      <c r="B16" s="2181" t="s">
        <v>563</v>
      </c>
      <c r="C16" s="2181"/>
      <c r="D16" s="2217" t="s">
        <v>564</v>
      </c>
      <c r="E16" s="2218"/>
      <c r="F16" s="2218"/>
      <c r="G16" s="2218"/>
      <c r="H16" s="2218"/>
      <c r="I16" s="2218"/>
      <c r="J16" s="2218"/>
      <c r="K16" s="2218"/>
      <c r="L16" s="2219"/>
    </row>
    <row r="17" spans="2:12" ht="58.15" customHeight="1">
      <c r="B17" s="2170" t="s">
        <v>565</v>
      </c>
      <c r="C17" s="2172"/>
      <c r="D17" s="2181"/>
      <c r="E17" s="2181"/>
      <c r="F17" s="2181"/>
      <c r="G17" s="2181"/>
      <c r="H17" s="2181"/>
      <c r="I17" s="2181"/>
      <c r="J17" s="2181"/>
      <c r="K17" s="2181"/>
      <c r="L17" s="2181"/>
    </row>
    <row r="18" spans="2:12" ht="10.9" customHeight="1"/>
    <row r="19" spans="2:12" ht="60" customHeight="1">
      <c r="B19" s="486" t="s">
        <v>566</v>
      </c>
      <c r="C19" s="2213" t="s">
        <v>567</v>
      </c>
      <c r="D19" s="2213"/>
      <c r="E19" s="2213"/>
      <c r="F19" s="2213"/>
      <c r="G19" s="2213"/>
      <c r="H19" s="2213"/>
      <c r="I19" s="2213"/>
      <c r="J19" s="2213"/>
      <c r="K19" s="2213"/>
      <c r="L19" s="2213"/>
    </row>
    <row r="20" spans="2:12" ht="33" customHeight="1">
      <c r="B20" s="486">
        <v>2</v>
      </c>
      <c r="C20" s="2213" t="s">
        <v>568</v>
      </c>
      <c r="D20" s="2213"/>
      <c r="E20" s="2213"/>
      <c r="F20" s="2213"/>
      <c r="G20" s="2213"/>
      <c r="H20" s="2213"/>
      <c r="I20" s="2213"/>
      <c r="J20" s="2213"/>
      <c r="K20" s="2213"/>
      <c r="L20" s="2213"/>
    </row>
    <row r="21" spans="2:12" ht="39.950000000000003" customHeight="1">
      <c r="B21" s="487" t="s">
        <v>569</v>
      </c>
      <c r="C21" s="2195" t="s">
        <v>570</v>
      </c>
      <c r="D21" s="2195"/>
      <c r="E21" s="2195"/>
      <c r="F21" s="2195"/>
      <c r="G21" s="2195"/>
      <c r="H21" s="2195"/>
      <c r="I21" s="2195"/>
      <c r="J21" s="2195"/>
      <c r="K21" s="2195"/>
      <c r="L21" s="2195"/>
    </row>
  </sheetData>
  <mergeCells count="31">
    <mergeCell ref="C19:L19"/>
    <mergeCell ref="C20:L20"/>
    <mergeCell ref="C21:L21"/>
    <mergeCell ref="B14:C15"/>
    <mergeCell ref="D14:L14"/>
    <mergeCell ref="D15:L15"/>
    <mergeCell ref="B16:C16"/>
    <mergeCell ref="D16:L16"/>
    <mergeCell ref="B17:C17"/>
    <mergeCell ref="D17:L17"/>
    <mergeCell ref="B10:C10"/>
    <mergeCell ref="D10:G10"/>
    <mergeCell ref="H10:L10"/>
    <mergeCell ref="B13:C13"/>
    <mergeCell ref="D13:G13"/>
    <mergeCell ref="H13:I13"/>
    <mergeCell ref="J13:L13"/>
    <mergeCell ref="B7:C7"/>
    <mergeCell ref="D7:L7"/>
    <mergeCell ref="B8:C8"/>
    <mergeCell ref="D8:L8"/>
    <mergeCell ref="B9:C9"/>
    <mergeCell ref="D9:G9"/>
    <mergeCell ref="H9:I9"/>
    <mergeCell ref="J9:L9"/>
    <mergeCell ref="J2:L2"/>
    <mergeCell ref="C3:L3"/>
    <mergeCell ref="B5:C5"/>
    <mergeCell ref="D5:L5"/>
    <mergeCell ref="B6:C6"/>
    <mergeCell ref="D6:L6"/>
  </mergeCells>
  <phoneticPr fontId="9"/>
  <pageMargins left="0.7" right="0.7" top="0.75" bottom="0.75" header="0.3" footer="0.3"/>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Q47"/>
  <sheetViews>
    <sheetView workbookViewId="0"/>
  </sheetViews>
  <sheetFormatPr defaultColWidth="7.875" defaultRowHeight="13.5"/>
  <cols>
    <col min="1" max="1" width="4.625" style="137" customWidth="1"/>
    <col min="2" max="15" width="4.875" style="137" customWidth="1"/>
    <col min="16" max="16" width="5.75" style="137" customWidth="1"/>
    <col min="17" max="17" width="0" style="137" hidden="1" customWidth="1"/>
    <col min="18" max="16384" width="7.875" style="137"/>
  </cols>
  <sheetData>
    <row r="1" spans="1:17" ht="14.25">
      <c r="A1" s="530"/>
      <c r="B1" s="530"/>
      <c r="C1" s="530"/>
      <c r="D1" s="530"/>
      <c r="E1" s="530"/>
      <c r="F1" s="530"/>
      <c r="G1" s="530"/>
      <c r="H1" s="530"/>
      <c r="I1" s="530"/>
      <c r="J1" s="530"/>
      <c r="K1" s="530"/>
      <c r="L1" s="530"/>
      <c r="M1" s="530"/>
      <c r="N1" s="530"/>
      <c r="O1" s="531"/>
      <c r="P1" s="530"/>
    </row>
    <row r="2" spans="1:17" ht="14.25">
      <c r="A2" s="532" t="s">
        <v>822</v>
      </c>
      <c r="B2" s="530"/>
      <c r="C2" s="530"/>
      <c r="D2" s="530"/>
      <c r="E2" s="530"/>
      <c r="F2" s="530"/>
      <c r="G2" s="530"/>
      <c r="H2" s="530"/>
      <c r="I2" s="530"/>
      <c r="J2" s="530"/>
      <c r="K2" s="530"/>
      <c r="L2" s="530"/>
      <c r="M2" s="530"/>
      <c r="N2" s="530"/>
      <c r="O2" s="530"/>
      <c r="P2" s="530"/>
    </row>
    <row r="3" spans="1:17" ht="14.25">
      <c r="A3" s="2221" t="s">
        <v>823</v>
      </c>
      <c r="B3" s="2221"/>
      <c r="C3" s="2221"/>
      <c r="D3" s="2221"/>
      <c r="E3" s="2221"/>
      <c r="F3" s="2221"/>
      <c r="G3" s="2221"/>
      <c r="H3" s="2221"/>
      <c r="I3" s="2221"/>
      <c r="J3" s="2221"/>
      <c r="K3" s="2221"/>
      <c r="L3" s="2221"/>
      <c r="M3" s="2221"/>
      <c r="N3" s="2221"/>
      <c r="O3" s="2221"/>
      <c r="P3" s="2221"/>
    </row>
    <row r="4" spans="1:17" ht="14.25">
      <c r="A4" s="530"/>
      <c r="B4" s="530"/>
      <c r="C4" s="530"/>
      <c r="D4" s="530"/>
      <c r="E4" s="530"/>
      <c r="F4" s="530"/>
      <c r="G4" s="530"/>
      <c r="H4" s="530"/>
      <c r="I4" s="530"/>
      <c r="J4" s="530"/>
      <c r="K4" s="530"/>
      <c r="L4" s="530"/>
      <c r="M4" s="530"/>
      <c r="N4" s="530"/>
      <c r="O4" s="530"/>
      <c r="P4" s="530"/>
    </row>
    <row r="5" spans="1:17">
      <c r="A5" s="2222" t="s">
        <v>824</v>
      </c>
      <c r="B5" s="2222"/>
      <c r="C5" s="2222"/>
      <c r="D5" s="2222"/>
      <c r="E5" s="2222"/>
      <c r="F5" s="2222"/>
      <c r="G5" s="2222"/>
      <c r="H5" s="2222"/>
      <c r="I5" s="2222"/>
      <c r="J5" s="2222"/>
      <c r="K5" s="2222"/>
      <c r="L5" s="2222"/>
      <c r="M5" s="2222"/>
      <c r="N5" s="2222"/>
      <c r="O5" s="2222"/>
      <c r="P5" s="2222"/>
    </row>
    <row r="6" spans="1:17" ht="34.9" customHeight="1" thickBot="1">
      <c r="A6" s="2223" t="s">
        <v>825</v>
      </c>
      <c r="B6" s="2222"/>
      <c r="C6" s="2222"/>
      <c r="D6" s="2222"/>
      <c r="E6" s="2222"/>
      <c r="F6" s="2222"/>
      <c r="G6" s="2222"/>
      <c r="H6" s="2222"/>
      <c r="I6" s="2222"/>
      <c r="J6" s="2222"/>
      <c r="K6" s="2222"/>
      <c r="L6" s="2222"/>
      <c r="M6" s="2222"/>
      <c r="N6" s="2222"/>
      <c r="O6" s="2222"/>
      <c r="P6" s="2222"/>
    </row>
    <row r="7" spans="1:17" ht="14.25" thickBot="1">
      <c r="A7" s="533"/>
      <c r="B7" s="2224" t="s">
        <v>826</v>
      </c>
      <c r="C7" s="2225"/>
      <c r="D7" s="2225"/>
      <c r="E7" s="2225"/>
      <c r="F7" s="2225"/>
      <c r="G7" s="2225"/>
      <c r="H7" s="2225"/>
      <c r="I7" s="2225"/>
      <c r="J7" s="2225"/>
      <c r="K7" s="2225"/>
      <c r="L7" s="2225"/>
      <c r="M7" s="2225"/>
      <c r="N7" s="2225"/>
      <c r="O7" s="2225"/>
      <c r="P7" s="2226"/>
    </row>
    <row r="8" spans="1:17">
      <c r="A8" s="2227"/>
      <c r="B8" s="2230" t="s">
        <v>827</v>
      </c>
      <c r="C8" s="2231"/>
      <c r="D8" s="2231"/>
      <c r="E8" s="2231"/>
      <c r="F8" s="2231"/>
      <c r="G8" s="2231"/>
      <c r="H8" s="2231"/>
      <c r="I8" s="2231"/>
      <c r="J8" s="2231"/>
      <c r="K8" s="2231"/>
      <c r="L8" s="2231"/>
      <c r="M8" s="2231"/>
      <c r="N8" s="2231"/>
      <c r="O8" s="2231"/>
      <c r="P8" s="2232"/>
      <c r="Q8" s="2220" t="b">
        <v>0</v>
      </c>
    </row>
    <row r="9" spans="1:17">
      <c r="A9" s="2228"/>
      <c r="B9" s="2233" t="s">
        <v>828</v>
      </c>
      <c r="C9" s="2234"/>
      <c r="D9" s="2234"/>
      <c r="E9" s="2234"/>
      <c r="F9" s="2234"/>
      <c r="G9" s="2234"/>
      <c r="H9" s="2234"/>
      <c r="I9" s="2234"/>
      <c r="J9" s="2234"/>
      <c r="K9" s="2234"/>
      <c r="L9" s="2234"/>
      <c r="M9" s="2234"/>
      <c r="N9" s="2234"/>
      <c r="O9" s="2234"/>
      <c r="P9" s="2235"/>
      <c r="Q9" s="2220"/>
    </row>
    <row r="10" spans="1:17">
      <c r="A10" s="2228"/>
      <c r="B10" s="2233" t="s">
        <v>829</v>
      </c>
      <c r="C10" s="2234"/>
      <c r="D10" s="2234"/>
      <c r="E10" s="2234"/>
      <c r="F10" s="2234"/>
      <c r="G10" s="2234"/>
      <c r="H10" s="2234"/>
      <c r="I10" s="2234"/>
      <c r="J10" s="2234"/>
      <c r="K10" s="2234"/>
      <c r="L10" s="2234"/>
      <c r="M10" s="2234"/>
      <c r="N10" s="2234"/>
      <c r="O10" s="2234"/>
      <c r="P10" s="2235"/>
      <c r="Q10" s="2220"/>
    </row>
    <row r="11" spans="1:17">
      <c r="A11" s="2228"/>
      <c r="B11" s="2233" t="s">
        <v>830</v>
      </c>
      <c r="C11" s="2234"/>
      <c r="D11" s="2234"/>
      <c r="E11" s="2234"/>
      <c r="F11" s="2234"/>
      <c r="G11" s="2234"/>
      <c r="H11" s="2234"/>
      <c r="I11" s="2234"/>
      <c r="J11" s="2234"/>
      <c r="K11" s="2234"/>
      <c r="L11" s="2234"/>
      <c r="M11" s="2234"/>
      <c r="N11" s="2234"/>
      <c r="O11" s="2234"/>
      <c r="P11" s="2235"/>
      <c r="Q11" s="2220"/>
    </row>
    <row r="12" spans="1:17">
      <c r="A12" s="2228"/>
      <c r="B12" s="2233" t="s">
        <v>831</v>
      </c>
      <c r="C12" s="2234"/>
      <c r="D12" s="2234"/>
      <c r="E12" s="2234"/>
      <c r="F12" s="2234"/>
      <c r="G12" s="2234"/>
      <c r="H12" s="2234"/>
      <c r="I12" s="2234"/>
      <c r="J12" s="2234"/>
      <c r="K12" s="2234"/>
      <c r="L12" s="2234"/>
      <c r="M12" s="2234"/>
      <c r="N12" s="2234"/>
      <c r="O12" s="2234"/>
      <c r="P12" s="2235"/>
      <c r="Q12" s="2220"/>
    </row>
    <row r="13" spans="1:17">
      <c r="A13" s="2228"/>
      <c r="B13" s="2236" t="s">
        <v>832</v>
      </c>
      <c r="C13" s="2237"/>
      <c r="D13" s="2237"/>
      <c r="E13" s="2237"/>
      <c r="F13" s="2237"/>
      <c r="G13" s="2237"/>
      <c r="H13" s="2237"/>
      <c r="I13" s="2237"/>
      <c r="J13" s="2237"/>
      <c r="K13" s="2237"/>
      <c r="L13" s="2237"/>
      <c r="M13" s="2237"/>
      <c r="N13" s="2237"/>
      <c r="O13" s="2237"/>
      <c r="P13" s="2238"/>
      <c r="Q13" s="2220"/>
    </row>
    <row r="14" spans="1:17" ht="14.25" thickBot="1">
      <c r="A14" s="2228"/>
      <c r="B14" s="2236" t="s">
        <v>833</v>
      </c>
      <c r="C14" s="2237"/>
      <c r="D14" s="2237"/>
      <c r="E14" s="2237"/>
      <c r="F14" s="2237"/>
      <c r="G14" s="2237"/>
      <c r="H14" s="2237"/>
      <c r="I14" s="2237"/>
      <c r="J14" s="2237"/>
      <c r="K14" s="2237"/>
      <c r="L14" s="2237"/>
      <c r="M14" s="2237"/>
      <c r="N14" s="2237"/>
      <c r="O14" s="2237"/>
      <c r="P14" s="2238"/>
      <c r="Q14" s="2220"/>
    </row>
    <row r="15" spans="1:17" ht="15" thickBot="1">
      <c r="A15" s="2228"/>
      <c r="B15" s="535"/>
      <c r="C15" s="531"/>
      <c r="D15" s="775"/>
      <c r="E15" s="776"/>
      <c r="F15" s="776"/>
      <c r="G15" s="776"/>
      <c r="H15" s="776"/>
      <c r="I15" s="776"/>
      <c r="J15" s="776"/>
      <c r="K15" s="776"/>
      <c r="L15" s="531"/>
      <c r="M15" s="531"/>
      <c r="N15" s="531"/>
      <c r="O15" s="531"/>
      <c r="P15" s="536"/>
      <c r="Q15" s="2220"/>
    </row>
    <row r="16" spans="1:17" ht="15" thickBot="1">
      <c r="A16" s="2229"/>
      <c r="B16" s="537"/>
      <c r="C16" s="530"/>
      <c r="D16" s="538"/>
      <c r="E16" s="538"/>
      <c r="F16" s="538"/>
      <c r="G16" s="538"/>
      <c r="H16" s="538"/>
      <c r="I16" s="538"/>
      <c r="J16" s="538"/>
      <c r="K16" s="538"/>
      <c r="L16" s="530"/>
      <c r="M16" s="530"/>
      <c r="N16" s="530"/>
      <c r="O16" s="530"/>
      <c r="P16" s="539"/>
      <c r="Q16" s="2220"/>
    </row>
    <row r="17" spans="1:17" ht="18" customHeight="1" thickBot="1">
      <c r="A17" s="774"/>
      <c r="B17" s="2239" t="s">
        <v>834</v>
      </c>
      <c r="C17" s="2240"/>
      <c r="D17" s="2240"/>
      <c r="E17" s="2240"/>
      <c r="F17" s="2240"/>
      <c r="G17" s="2240"/>
      <c r="H17" s="2240"/>
      <c r="I17" s="2240"/>
      <c r="J17" s="2240"/>
      <c r="K17" s="2240"/>
      <c r="L17" s="2240"/>
      <c r="M17" s="2240"/>
      <c r="N17" s="2240"/>
      <c r="O17" s="2240"/>
      <c r="P17" s="2241"/>
      <c r="Q17" s="137" t="b">
        <v>0</v>
      </c>
    </row>
    <row r="18" spans="1:17">
      <c r="A18" s="2227"/>
      <c r="B18" s="2230" t="s">
        <v>835</v>
      </c>
      <c r="C18" s="2231"/>
      <c r="D18" s="2231"/>
      <c r="E18" s="2231"/>
      <c r="F18" s="2231"/>
      <c r="G18" s="2231"/>
      <c r="H18" s="2231"/>
      <c r="I18" s="2231"/>
      <c r="J18" s="2231"/>
      <c r="K18" s="2231"/>
      <c r="L18" s="2231"/>
      <c r="M18" s="2231"/>
      <c r="N18" s="2231"/>
      <c r="O18" s="2231"/>
      <c r="P18" s="2232"/>
      <c r="Q18" s="2220" t="b">
        <v>0</v>
      </c>
    </row>
    <row r="19" spans="1:17">
      <c r="A19" s="2228"/>
      <c r="B19" s="2242" t="s">
        <v>836</v>
      </c>
      <c r="C19" s="2243"/>
      <c r="D19" s="2243"/>
      <c r="E19" s="2243"/>
      <c r="F19" s="2243"/>
      <c r="G19" s="2243"/>
      <c r="H19" s="2243"/>
      <c r="I19" s="2243"/>
      <c r="J19" s="2243"/>
      <c r="K19" s="2243"/>
      <c r="L19" s="2243"/>
      <c r="M19" s="2243"/>
      <c r="N19" s="2243"/>
      <c r="O19" s="2243"/>
      <c r="P19" s="2244"/>
      <c r="Q19" s="2220"/>
    </row>
    <row r="20" spans="1:17" ht="14.25" thickBot="1">
      <c r="A20" s="2229"/>
      <c r="B20" s="2245" t="s">
        <v>837</v>
      </c>
      <c r="C20" s="2246"/>
      <c r="D20" s="2246"/>
      <c r="E20" s="2246"/>
      <c r="F20" s="2246"/>
      <c r="G20" s="2246"/>
      <c r="H20" s="2246"/>
      <c r="I20" s="2246"/>
      <c r="J20" s="2246"/>
      <c r="K20" s="2246"/>
      <c r="L20" s="2246"/>
      <c r="M20" s="2246"/>
      <c r="N20" s="2246"/>
      <c r="O20" s="2246"/>
      <c r="P20" s="2247"/>
      <c r="Q20" s="2220"/>
    </row>
    <row r="21" spans="1:17" ht="39" customHeight="1" thickBot="1">
      <c r="A21" s="774"/>
      <c r="B21" s="2239" t="s">
        <v>838</v>
      </c>
      <c r="C21" s="2240"/>
      <c r="D21" s="2240"/>
      <c r="E21" s="2240"/>
      <c r="F21" s="2240"/>
      <c r="G21" s="2240"/>
      <c r="H21" s="2240"/>
      <c r="I21" s="2240"/>
      <c r="J21" s="2240"/>
      <c r="K21" s="2240"/>
      <c r="L21" s="2240"/>
      <c r="M21" s="2240"/>
      <c r="N21" s="2240"/>
      <c r="O21" s="2240"/>
      <c r="P21" s="2241"/>
      <c r="Q21" s="137" t="b">
        <v>0</v>
      </c>
    </row>
    <row r="22" spans="1:17">
      <c r="A22" s="2227"/>
      <c r="B22" s="2230" t="s">
        <v>839</v>
      </c>
      <c r="C22" s="2231"/>
      <c r="D22" s="2231"/>
      <c r="E22" s="2231"/>
      <c r="F22" s="2231"/>
      <c r="G22" s="2231"/>
      <c r="H22" s="2231"/>
      <c r="I22" s="2231"/>
      <c r="J22" s="2231"/>
      <c r="K22" s="2231"/>
      <c r="L22" s="2231"/>
      <c r="M22" s="2231"/>
      <c r="N22" s="2231"/>
      <c r="O22" s="2231"/>
      <c r="P22" s="2232"/>
      <c r="Q22" s="2220" t="b">
        <v>0</v>
      </c>
    </row>
    <row r="23" spans="1:17" ht="36" customHeight="1" thickBot="1">
      <c r="A23" s="2229"/>
      <c r="B23" s="2248" t="s">
        <v>840</v>
      </c>
      <c r="C23" s="2249"/>
      <c r="D23" s="2249"/>
      <c r="E23" s="2249"/>
      <c r="F23" s="2249"/>
      <c r="G23" s="2249"/>
      <c r="H23" s="2249"/>
      <c r="I23" s="2249"/>
      <c r="J23" s="2249"/>
      <c r="K23" s="2249"/>
      <c r="L23" s="2249"/>
      <c r="M23" s="2249"/>
      <c r="N23" s="2249"/>
      <c r="O23" s="2249"/>
      <c r="P23" s="2250"/>
      <c r="Q23" s="2220"/>
    </row>
    <row r="24" spans="1:17" ht="14.25">
      <c r="A24" s="530"/>
      <c r="B24" s="530"/>
      <c r="C24" s="530"/>
      <c r="D24" s="530"/>
      <c r="E24" s="530"/>
      <c r="F24" s="530"/>
      <c r="G24" s="530"/>
      <c r="H24" s="530"/>
      <c r="I24" s="530"/>
      <c r="J24" s="530"/>
      <c r="K24" s="530"/>
      <c r="L24" s="530"/>
      <c r="M24" s="530"/>
      <c r="N24" s="530"/>
      <c r="O24" s="530"/>
      <c r="P24" s="530"/>
    </row>
    <row r="25" spans="1:17" ht="43.9" customHeight="1" thickBot="1">
      <c r="A25" s="2223" t="s">
        <v>841</v>
      </c>
      <c r="B25" s="2222"/>
      <c r="C25" s="2222"/>
      <c r="D25" s="2222"/>
      <c r="E25" s="2222"/>
      <c r="F25" s="2222"/>
      <c r="G25" s="2222"/>
      <c r="H25" s="2222"/>
      <c r="I25" s="2222"/>
      <c r="J25" s="2222"/>
      <c r="K25" s="2222"/>
      <c r="L25" s="2222"/>
      <c r="M25" s="2222"/>
      <c r="N25" s="2222"/>
      <c r="O25" s="2222"/>
      <c r="P25" s="2222"/>
    </row>
    <row r="26" spans="1:17" ht="14.25" thickBot="1">
      <c r="A26" s="542"/>
      <c r="B26" s="2224" t="s">
        <v>826</v>
      </c>
      <c r="C26" s="2225"/>
      <c r="D26" s="2225"/>
      <c r="E26" s="2225"/>
      <c r="F26" s="2225"/>
      <c r="G26" s="2225"/>
      <c r="H26" s="2225"/>
      <c r="I26" s="2225"/>
      <c r="J26" s="2225"/>
      <c r="K26" s="2225"/>
      <c r="L26" s="2225"/>
      <c r="M26" s="2225"/>
      <c r="N26" s="2225"/>
      <c r="O26" s="2225"/>
      <c r="P26" s="2226"/>
    </row>
    <row r="27" spans="1:17">
      <c r="A27" s="2227"/>
      <c r="B27" s="2252" t="s">
        <v>842</v>
      </c>
      <c r="C27" s="2253"/>
      <c r="D27" s="2253"/>
      <c r="E27" s="2253"/>
      <c r="F27" s="2253"/>
      <c r="G27" s="2253"/>
      <c r="H27" s="2253"/>
      <c r="I27" s="2253"/>
      <c r="J27" s="2253"/>
      <c r="K27" s="2253"/>
      <c r="L27" s="2253"/>
      <c r="M27" s="2253"/>
      <c r="N27" s="2253"/>
      <c r="O27" s="2253"/>
      <c r="P27" s="2254"/>
      <c r="Q27" s="2220" t="b">
        <v>0</v>
      </c>
    </row>
    <row r="28" spans="1:17">
      <c r="A28" s="2228"/>
      <c r="B28" s="2255" t="s">
        <v>843</v>
      </c>
      <c r="C28" s="2256"/>
      <c r="D28" s="2256"/>
      <c r="E28" s="2256"/>
      <c r="F28" s="2256"/>
      <c r="G28" s="2256"/>
      <c r="H28" s="2256"/>
      <c r="I28" s="2256"/>
      <c r="J28" s="2256"/>
      <c r="K28" s="2256"/>
      <c r="L28" s="2256"/>
      <c r="M28" s="2256"/>
      <c r="N28" s="2256"/>
      <c r="O28" s="2256"/>
      <c r="P28" s="2257"/>
      <c r="Q28" s="2220"/>
    </row>
    <row r="29" spans="1:17">
      <c r="A29" s="2228"/>
      <c r="B29" s="2255" t="s">
        <v>844</v>
      </c>
      <c r="C29" s="2256"/>
      <c r="D29" s="2256"/>
      <c r="E29" s="2256"/>
      <c r="F29" s="2256"/>
      <c r="G29" s="2256"/>
      <c r="H29" s="2256"/>
      <c r="I29" s="2256"/>
      <c r="J29" s="2256"/>
      <c r="K29" s="2256"/>
      <c r="L29" s="2256"/>
      <c r="M29" s="2256"/>
      <c r="N29" s="2256"/>
      <c r="O29" s="2256"/>
      <c r="P29" s="2257"/>
      <c r="Q29" s="2220"/>
    </row>
    <row r="30" spans="1:17">
      <c r="A30" s="2228"/>
      <c r="B30" s="2258" t="s">
        <v>845</v>
      </c>
      <c r="C30" s="2259"/>
      <c r="D30" s="2259"/>
      <c r="E30" s="2259"/>
      <c r="F30" s="2259"/>
      <c r="G30" s="2259"/>
      <c r="H30" s="2259"/>
      <c r="I30" s="2259"/>
      <c r="J30" s="2259"/>
      <c r="K30" s="2259"/>
      <c r="L30" s="2259"/>
      <c r="M30" s="2259"/>
      <c r="N30" s="2259"/>
      <c r="O30" s="2259"/>
      <c r="P30" s="2260"/>
      <c r="Q30" s="2220"/>
    </row>
    <row r="31" spans="1:17" ht="14.25" thickBot="1">
      <c r="A31" s="2228"/>
      <c r="B31" s="2261" t="s">
        <v>846</v>
      </c>
      <c r="C31" s="2262"/>
      <c r="D31" s="2262"/>
      <c r="E31" s="2262"/>
      <c r="F31" s="2262"/>
      <c r="G31" s="2262"/>
      <c r="H31" s="2262"/>
      <c r="I31" s="2262"/>
      <c r="J31" s="2262"/>
      <c r="K31" s="2262"/>
      <c r="L31" s="2262"/>
      <c r="M31" s="2262"/>
      <c r="N31" s="2262"/>
      <c r="O31" s="2262"/>
      <c r="P31" s="2263"/>
      <c r="Q31" s="2220"/>
    </row>
    <row r="32" spans="1:17" ht="14.25" thickBot="1">
      <c r="A32" s="2228"/>
      <c r="B32" s="543"/>
      <c r="C32" s="543"/>
      <c r="D32" s="543"/>
      <c r="E32" s="543"/>
      <c r="F32" s="543"/>
      <c r="G32" s="543"/>
      <c r="H32" s="543"/>
      <c r="I32" s="543"/>
      <c r="J32" s="543"/>
      <c r="K32" s="543"/>
      <c r="L32" s="543"/>
      <c r="M32" s="543" t="s">
        <v>847</v>
      </c>
      <c r="N32" s="543"/>
      <c r="O32" s="543"/>
      <c r="P32" s="543"/>
      <c r="Q32" s="2220"/>
    </row>
    <row r="33" spans="1:17" ht="14.25" thickBot="1">
      <c r="A33" s="2229"/>
      <c r="B33" s="544"/>
      <c r="C33" s="544"/>
      <c r="D33" s="544"/>
      <c r="E33" s="544"/>
      <c r="F33" s="544"/>
      <c r="G33" s="544"/>
      <c r="H33" s="544"/>
      <c r="I33" s="544"/>
      <c r="J33" s="544"/>
      <c r="K33" s="544"/>
      <c r="L33" s="544"/>
      <c r="M33" s="534"/>
      <c r="N33" s="544"/>
      <c r="O33" s="544"/>
      <c r="P33" s="545"/>
      <c r="Q33" s="2220"/>
    </row>
    <row r="34" spans="1:17" ht="14.25" thickBot="1">
      <c r="A34" s="774"/>
      <c r="B34" s="546" t="s">
        <v>834</v>
      </c>
      <c r="C34" s="540"/>
      <c r="D34" s="540"/>
      <c r="E34" s="540"/>
      <c r="F34" s="540"/>
      <c r="G34" s="540"/>
      <c r="H34" s="540"/>
      <c r="I34" s="540"/>
      <c r="J34" s="540"/>
      <c r="K34" s="540"/>
      <c r="L34" s="540"/>
      <c r="M34" s="540"/>
      <c r="N34" s="540"/>
      <c r="O34" s="540"/>
      <c r="P34" s="541"/>
      <c r="Q34" s="137" t="b">
        <v>0</v>
      </c>
    </row>
    <row r="35" spans="1:17">
      <c r="A35" s="2227"/>
      <c r="B35" s="2230" t="s">
        <v>848</v>
      </c>
      <c r="C35" s="2231"/>
      <c r="D35" s="2231"/>
      <c r="E35" s="2231"/>
      <c r="F35" s="2231"/>
      <c r="G35" s="2231"/>
      <c r="H35" s="2231"/>
      <c r="I35" s="2231"/>
      <c r="J35" s="2231"/>
      <c r="K35" s="2231"/>
      <c r="L35" s="2231"/>
      <c r="M35" s="2231"/>
      <c r="N35" s="2231"/>
      <c r="O35" s="2231"/>
      <c r="P35" s="2232"/>
      <c r="Q35" s="2220" t="b">
        <v>0</v>
      </c>
    </row>
    <row r="36" spans="1:17">
      <c r="A36" s="2228"/>
      <c r="B36" s="2242" t="s">
        <v>849</v>
      </c>
      <c r="C36" s="2243"/>
      <c r="D36" s="2243"/>
      <c r="E36" s="2243"/>
      <c r="F36" s="2243"/>
      <c r="G36" s="2243"/>
      <c r="H36" s="2243"/>
      <c r="I36" s="2243"/>
      <c r="J36" s="2243"/>
      <c r="K36" s="2243"/>
      <c r="L36" s="2243"/>
      <c r="M36" s="2243"/>
      <c r="N36" s="2243"/>
      <c r="O36" s="2243"/>
      <c r="P36" s="2244"/>
      <c r="Q36" s="2220"/>
    </row>
    <row r="37" spans="1:17" ht="14.25" thickBot="1">
      <c r="A37" s="2229"/>
      <c r="B37" s="2264" t="s">
        <v>850</v>
      </c>
      <c r="C37" s="2265"/>
      <c r="D37" s="2265"/>
      <c r="E37" s="2265"/>
      <c r="F37" s="2265"/>
      <c r="G37" s="2265"/>
      <c r="H37" s="2265"/>
      <c r="I37" s="2265"/>
      <c r="J37" s="2265"/>
      <c r="K37" s="2265"/>
      <c r="L37" s="2265"/>
      <c r="M37" s="2265"/>
      <c r="N37" s="2265"/>
      <c r="O37" s="2265"/>
      <c r="P37" s="2266"/>
      <c r="Q37" s="2220"/>
    </row>
    <row r="38" spans="1:17" ht="34.9" customHeight="1" thickBot="1">
      <c r="A38" s="773"/>
      <c r="B38" s="2239" t="s">
        <v>851</v>
      </c>
      <c r="C38" s="2240"/>
      <c r="D38" s="2240"/>
      <c r="E38" s="2240"/>
      <c r="F38" s="2240"/>
      <c r="G38" s="2240"/>
      <c r="H38" s="2240"/>
      <c r="I38" s="2240"/>
      <c r="J38" s="2240"/>
      <c r="K38" s="2240"/>
      <c r="L38" s="2240"/>
      <c r="M38" s="2240"/>
      <c r="N38" s="2240"/>
      <c r="O38" s="2240"/>
      <c r="P38" s="2241"/>
      <c r="Q38" s="137" t="b">
        <v>0</v>
      </c>
    </row>
    <row r="39" spans="1:17" ht="14.25">
      <c r="A39" s="530"/>
      <c r="B39" s="530"/>
      <c r="C39" s="530"/>
      <c r="D39" s="530"/>
      <c r="E39" s="530"/>
      <c r="F39" s="530"/>
      <c r="G39" s="530"/>
      <c r="H39" s="530"/>
      <c r="I39" s="530"/>
      <c r="J39" s="530"/>
      <c r="K39" s="530"/>
      <c r="L39" s="530"/>
      <c r="M39" s="530"/>
      <c r="N39" s="530"/>
      <c r="O39" s="530"/>
      <c r="P39" s="530"/>
    </row>
    <row r="40" spans="1:17">
      <c r="A40" s="2267" t="s">
        <v>1395</v>
      </c>
      <c r="B40" s="2267"/>
      <c r="C40" s="2267"/>
      <c r="D40" s="2251" t="s">
        <v>1537</v>
      </c>
      <c r="E40" s="2251"/>
      <c r="F40" s="2251"/>
      <c r="G40" s="2251"/>
      <c r="H40" s="2251"/>
      <c r="I40" s="547"/>
      <c r="J40" s="547"/>
      <c r="P40" s="547"/>
    </row>
    <row r="41" spans="1:17">
      <c r="A41" s="2268" t="s">
        <v>852</v>
      </c>
      <c r="B41" s="2268"/>
      <c r="C41" s="2268"/>
      <c r="D41" s="2268"/>
      <c r="E41" s="2269" t="str">
        <f>TEXT(基本情報入力シート!L45,"#")</f>
        <v/>
      </c>
      <c r="F41" s="2269"/>
      <c r="G41" s="2269"/>
      <c r="H41" s="2269"/>
      <c r="I41" s="2269"/>
      <c r="J41" s="2269"/>
      <c r="K41" s="2269"/>
      <c r="L41" s="2269"/>
      <c r="M41" s="2269"/>
      <c r="N41" s="2269"/>
      <c r="O41" s="2269"/>
      <c r="P41" s="2269"/>
    </row>
    <row r="42" spans="1:17" ht="41.25" customHeight="1">
      <c r="A42" s="2268" t="s">
        <v>853</v>
      </c>
      <c r="B42" s="2268"/>
      <c r="C42" s="2268"/>
      <c r="D42" s="2268"/>
      <c r="E42" s="2271" t="str">
        <f>CONCATENATE(TEXT(基本情報入力シート!L15,"000"),"-",TEXT(基本情報入力シート!T15,"0000"),CHAR(10),TEXT(基本情報入力シート!L17,"#"),CHAR(10),TEXT(基本情報入力シート!L19,"#"))</f>
        <v xml:space="preserve">000-0000
</v>
      </c>
      <c r="F42" s="2271"/>
      <c r="G42" s="2271"/>
      <c r="H42" s="2271"/>
      <c r="I42" s="2271"/>
      <c r="J42" s="2271"/>
      <c r="K42" s="2271"/>
      <c r="L42" s="2271"/>
      <c r="M42" s="2271"/>
      <c r="N42" s="2271"/>
      <c r="O42" s="2271"/>
      <c r="P42" s="2271"/>
    </row>
    <row r="43" spans="1:17">
      <c r="A43" s="2268" t="s">
        <v>854</v>
      </c>
      <c r="B43" s="2268"/>
      <c r="C43" s="2268"/>
      <c r="D43" s="2268"/>
      <c r="E43" s="2272"/>
      <c r="F43" s="2273"/>
      <c r="G43" s="2273"/>
      <c r="H43" s="2273"/>
      <c r="I43" s="2273"/>
      <c r="J43" s="2273"/>
      <c r="K43" s="2273"/>
      <c r="L43" s="2273"/>
      <c r="M43" s="2273"/>
      <c r="N43" s="2273"/>
      <c r="O43" s="2273"/>
      <c r="P43" s="2274"/>
    </row>
    <row r="44" spans="1:17">
      <c r="A44" s="2268" t="s">
        <v>855</v>
      </c>
      <c r="B44" s="2268"/>
      <c r="C44" s="2268"/>
      <c r="D44" s="2268"/>
      <c r="E44" s="2269" t="str">
        <f>TEXT(基本情報入力シート!L29,"#")</f>
        <v/>
      </c>
      <c r="F44" s="2269"/>
      <c r="G44" s="2269"/>
      <c r="H44" s="2269"/>
      <c r="I44" s="2269"/>
      <c r="J44" s="2269"/>
      <c r="K44" s="2269"/>
      <c r="L44" s="2269"/>
      <c r="M44" s="2269"/>
      <c r="N44" s="2269"/>
      <c r="O44" s="2269"/>
      <c r="P44" s="2269"/>
    </row>
    <row r="45" spans="1:17" ht="14.25">
      <c r="A45" s="548"/>
      <c r="B45" s="548"/>
      <c r="C45" s="548"/>
      <c r="D45" s="548"/>
      <c r="E45" s="548"/>
      <c r="F45" s="548"/>
      <c r="G45" s="548"/>
      <c r="H45" s="548"/>
      <c r="I45" s="548"/>
      <c r="J45" s="548"/>
      <c r="K45" s="548"/>
      <c r="L45" s="548"/>
      <c r="M45" s="548"/>
      <c r="N45" s="548"/>
      <c r="O45" s="548"/>
      <c r="P45" s="548"/>
    </row>
    <row r="46" spans="1:17" ht="27" customHeight="1">
      <c r="A46" s="2270" t="s">
        <v>856</v>
      </c>
      <c r="B46" s="2270"/>
      <c r="C46" s="2270"/>
      <c r="D46" s="2270"/>
      <c r="E46" s="2270"/>
      <c r="F46" s="2270"/>
      <c r="G46" s="2270"/>
      <c r="H46" s="2270"/>
      <c r="I46" s="2270"/>
      <c r="J46" s="2270"/>
      <c r="K46" s="2270"/>
      <c r="L46" s="2270"/>
      <c r="M46" s="2270"/>
      <c r="N46" s="2270"/>
      <c r="O46" s="2270"/>
      <c r="P46" s="2270"/>
    </row>
    <row r="47" spans="1:17">
      <c r="A47" s="2270" t="s">
        <v>857</v>
      </c>
      <c r="B47" s="2270"/>
      <c r="C47" s="2270"/>
      <c r="D47" s="2270"/>
      <c r="E47" s="2270"/>
      <c r="F47" s="2270"/>
      <c r="G47" s="2270"/>
      <c r="H47" s="2270"/>
      <c r="I47" s="2270"/>
      <c r="J47" s="2270"/>
      <c r="K47" s="2270"/>
      <c r="L47" s="2270"/>
      <c r="M47" s="2270"/>
      <c r="N47" s="2270"/>
      <c r="O47" s="2270"/>
      <c r="P47" s="2270"/>
    </row>
  </sheetData>
  <mergeCells count="51">
    <mergeCell ref="A44:D44"/>
    <mergeCell ref="E44:P44"/>
    <mergeCell ref="A46:P46"/>
    <mergeCell ref="A47:P47"/>
    <mergeCell ref="A41:D41"/>
    <mergeCell ref="E41:P41"/>
    <mergeCell ref="A42:D42"/>
    <mergeCell ref="E42:P42"/>
    <mergeCell ref="A43:D43"/>
    <mergeCell ref="E43:P43"/>
    <mergeCell ref="D40:H40"/>
    <mergeCell ref="A27:A33"/>
    <mergeCell ref="B27:P27"/>
    <mergeCell ref="B28:P28"/>
    <mergeCell ref="B29:P29"/>
    <mergeCell ref="B30:P30"/>
    <mergeCell ref="B31:P31"/>
    <mergeCell ref="A35:A37"/>
    <mergeCell ref="B35:P35"/>
    <mergeCell ref="B36:P36"/>
    <mergeCell ref="B37:P37"/>
    <mergeCell ref="B38:P38"/>
    <mergeCell ref="A40:C40"/>
    <mergeCell ref="B26:P26"/>
    <mergeCell ref="B13:P13"/>
    <mergeCell ref="B14:P14"/>
    <mergeCell ref="B17:P17"/>
    <mergeCell ref="A18:A20"/>
    <mergeCell ref="B18:P18"/>
    <mergeCell ref="B19:P19"/>
    <mergeCell ref="B20:P20"/>
    <mergeCell ref="B21:P21"/>
    <mergeCell ref="A22:A23"/>
    <mergeCell ref="B22:P22"/>
    <mergeCell ref="B23:P23"/>
    <mergeCell ref="A25:P25"/>
    <mergeCell ref="A3:P3"/>
    <mergeCell ref="A5:P5"/>
    <mergeCell ref="A6:P6"/>
    <mergeCell ref="B7:P7"/>
    <mergeCell ref="A8:A16"/>
    <mergeCell ref="B8:P8"/>
    <mergeCell ref="B9:P9"/>
    <mergeCell ref="B10:P10"/>
    <mergeCell ref="B11:P11"/>
    <mergeCell ref="B12:P12"/>
    <mergeCell ref="Q8:Q16"/>
    <mergeCell ref="Q18:Q20"/>
    <mergeCell ref="Q22:Q23"/>
    <mergeCell ref="Q27:Q33"/>
    <mergeCell ref="Q35:Q37"/>
  </mergeCells>
  <phoneticPr fontId="4"/>
  <conditionalFormatting sqref="A8:A23 A27:A38">
    <cfRule type="expression" dxfId="107" priority="6">
      <formula>Q8=FALSE</formula>
    </cfRule>
  </conditionalFormatting>
  <conditionalFormatting sqref="B32:L32 N32:P32">
    <cfRule type="expression" dxfId="106" priority="1">
      <formula>B32=""</formula>
    </cfRule>
  </conditionalFormatting>
  <conditionalFormatting sqref="B20:P20">
    <cfRule type="expression" dxfId="105" priority="5">
      <formula>OR($B$20="",$B$20="令和（ 　 ）年（ 　 ）月頃に手続予定。（申請から３か月以内の年月をご記入ください。）")</formula>
    </cfRule>
  </conditionalFormatting>
  <conditionalFormatting sqref="B37:P37">
    <cfRule type="expression" dxfId="104" priority="4">
      <formula>OR($B$37="",$B$37="令和（　）年（ 　）月頃に手続予定。（申請から３か月以内の年月をご記入ください。）")</formula>
    </cfRule>
  </conditionalFormatting>
  <conditionalFormatting sqref="D15:K15">
    <cfRule type="expression" dxfId="103" priority="2">
      <formula>D15=""</formula>
    </cfRule>
  </conditionalFormatting>
  <conditionalFormatting sqref="E43:P43">
    <cfRule type="expression" dxfId="102" priority="3">
      <formula>$E$43=""</formula>
    </cfRule>
  </conditionalFormatting>
  <printOptions horizontalCentered="1"/>
  <pageMargins left="0.31496062992125984" right="0.31496062992125984" top="0.35433070866141736" bottom="0.35433070866141736" header="0.11811023622047245" footer="0.11811023622047245"/>
  <pageSetup paperSize="9" scale="95" orientation="portrait"/>
  <headerFooter>
    <oddHeader>&amp;R&amp;"BIZ UDPゴシック,標準"&amp;A</oddHeader>
    <oddFooter>&amp;RR8.4月版</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2" r:id="rId3" name="Check Box 1">
              <controlPr defaultSize="0" autoFill="0" autoLine="0" autoPict="0">
                <anchor moveWithCells="1">
                  <from>
                    <xdr:col>0</xdr:col>
                    <xdr:colOff>85725</xdr:colOff>
                    <xdr:row>11</xdr:row>
                    <xdr:rowOff>9525</xdr:rowOff>
                  </from>
                  <to>
                    <xdr:col>1</xdr:col>
                    <xdr:colOff>0</xdr:colOff>
                    <xdr:row>12</xdr:row>
                    <xdr:rowOff>104775</xdr:rowOff>
                  </to>
                </anchor>
              </controlPr>
            </control>
          </mc:Choice>
        </mc:AlternateContent>
        <mc:AlternateContent xmlns:mc="http://schemas.openxmlformats.org/markup-compatibility/2006">
          <mc:Choice Requires="x14">
            <control shapeId="3" r:id="rId4" name="Check Box 2">
              <controlPr defaultSize="0" autoFill="0" autoLine="0" autoPict="0">
                <anchor moveWithCells="1">
                  <from>
                    <xdr:col>0</xdr:col>
                    <xdr:colOff>57150</xdr:colOff>
                    <xdr:row>15</xdr:row>
                    <xdr:rowOff>228600</xdr:rowOff>
                  </from>
                  <to>
                    <xdr:col>1</xdr:col>
                    <xdr:colOff>0</xdr:colOff>
                    <xdr:row>17</xdr:row>
                    <xdr:rowOff>9525</xdr:rowOff>
                  </to>
                </anchor>
              </controlPr>
            </control>
          </mc:Choice>
        </mc:AlternateContent>
        <mc:AlternateContent xmlns:mc="http://schemas.openxmlformats.org/markup-compatibility/2006">
          <mc:Choice Requires="x14">
            <control shapeId="4" r:id="rId5" name="Check Box 3">
              <controlPr defaultSize="0" autoFill="0" autoLine="0" autoPict="0">
                <anchor moveWithCells="1">
                  <from>
                    <xdr:col>0</xdr:col>
                    <xdr:colOff>47625</xdr:colOff>
                    <xdr:row>17</xdr:row>
                    <xdr:rowOff>171450</xdr:rowOff>
                  </from>
                  <to>
                    <xdr:col>0</xdr:col>
                    <xdr:colOff>428625</xdr:colOff>
                    <xdr:row>19</xdr:row>
                    <xdr:rowOff>38100</xdr:rowOff>
                  </to>
                </anchor>
              </controlPr>
            </control>
          </mc:Choice>
        </mc:AlternateContent>
        <mc:AlternateContent xmlns:mc="http://schemas.openxmlformats.org/markup-compatibility/2006">
          <mc:Choice Requires="x14">
            <control shapeId="5" r:id="rId6" name="Check Box 4">
              <controlPr defaultSize="0" autoFill="0" autoLine="0" autoPict="0">
                <anchor moveWithCells="1">
                  <from>
                    <xdr:col>0</xdr:col>
                    <xdr:colOff>76200</xdr:colOff>
                    <xdr:row>20</xdr:row>
                    <xdr:rowOff>190500</xdr:rowOff>
                  </from>
                  <to>
                    <xdr:col>1</xdr:col>
                    <xdr:colOff>0</xdr:colOff>
                    <xdr:row>20</xdr:row>
                    <xdr:rowOff>504825</xdr:rowOff>
                  </to>
                </anchor>
              </controlPr>
            </control>
          </mc:Choice>
        </mc:AlternateContent>
        <mc:AlternateContent xmlns:mc="http://schemas.openxmlformats.org/markup-compatibility/2006">
          <mc:Choice Requires="x14">
            <control shapeId="6" r:id="rId7" name="Check Box 5">
              <controlPr defaultSize="0" autoFill="0" autoLine="0" autoPict="0">
                <anchor moveWithCells="1">
                  <from>
                    <xdr:col>0</xdr:col>
                    <xdr:colOff>85725</xdr:colOff>
                    <xdr:row>22</xdr:row>
                    <xdr:rowOff>0</xdr:rowOff>
                  </from>
                  <to>
                    <xdr:col>1</xdr:col>
                    <xdr:colOff>0</xdr:colOff>
                    <xdr:row>22</xdr:row>
                    <xdr:rowOff>295275</xdr:rowOff>
                  </to>
                </anchor>
              </controlPr>
            </control>
          </mc:Choice>
        </mc:AlternateContent>
        <mc:AlternateContent xmlns:mc="http://schemas.openxmlformats.org/markup-compatibility/2006">
          <mc:Choice Requires="x14">
            <control shapeId="7" r:id="rId8" name="Check Box 6">
              <controlPr defaultSize="0" autoFill="0" autoLine="0" autoPict="0">
                <anchor moveWithCells="1">
                  <from>
                    <xdr:col>0</xdr:col>
                    <xdr:colOff>57150</xdr:colOff>
                    <xdr:row>28</xdr:row>
                    <xdr:rowOff>123825</xdr:rowOff>
                  </from>
                  <to>
                    <xdr:col>1</xdr:col>
                    <xdr:colOff>0</xdr:colOff>
                    <xdr:row>29</xdr:row>
                    <xdr:rowOff>200025</xdr:rowOff>
                  </to>
                </anchor>
              </controlPr>
            </control>
          </mc:Choice>
        </mc:AlternateContent>
        <mc:AlternateContent xmlns:mc="http://schemas.openxmlformats.org/markup-compatibility/2006">
          <mc:Choice Requires="x14">
            <control shapeId="8" r:id="rId9" name="Check Box 7">
              <controlPr defaultSize="0" autoFill="0" autoLine="0" autoPict="0">
                <anchor moveWithCells="1">
                  <from>
                    <xdr:col>0</xdr:col>
                    <xdr:colOff>57150</xdr:colOff>
                    <xdr:row>32</xdr:row>
                    <xdr:rowOff>161925</xdr:rowOff>
                  </from>
                  <to>
                    <xdr:col>0</xdr:col>
                    <xdr:colOff>428625</xdr:colOff>
                    <xdr:row>34</xdr:row>
                    <xdr:rowOff>28575</xdr:rowOff>
                  </to>
                </anchor>
              </controlPr>
            </control>
          </mc:Choice>
        </mc:AlternateContent>
        <mc:AlternateContent xmlns:mc="http://schemas.openxmlformats.org/markup-compatibility/2006">
          <mc:Choice Requires="x14">
            <control shapeId="9" r:id="rId10" name="Check Box 8">
              <controlPr defaultSize="0" autoFill="0" autoLine="0" autoPict="0">
                <anchor moveWithCells="1">
                  <from>
                    <xdr:col>0</xdr:col>
                    <xdr:colOff>38100</xdr:colOff>
                    <xdr:row>34</xdr:row>
                    <xdr:rowOff>180975</xdr:rowOff>
                  </from>
                  <to>
                    <xdr:col>0</xdr:col>
                    <xdr:colOff>419100</xdr:colOff>
                    <xdr:row>36</xdr:row>
                    <xdr:rowOff>47625</xdr:rowOff>
                  </to>
                </anchor>
              </controlPr>
            </control>
          </mc:Choice>
        </mc:AlternateContent>
        <mc:AlternateContent xmlns:mc="http://schemas.openxmlformats.org/markup-compatibility/2006">
          <mc:Choice Requires="x14">
            <control shapeId="10" r:id="rId11" name="Check Box 9">
              <controlPr defaultSize="0" autoFill="0" autoLine="0" autoPict="0">
                <anchor moveWithCells="1">
                  <from>
                    <xdr:col>0</xdr:col>
                    <xdr:colOff>47625</xdr:colOff>
                    <xdr:row>37</xdr:row>
                    <xdr:rowOff>133350</xdr:rowOff>
                  </from>
                  <to>
                    <xdr:col>0</xdr:col>
                    <xdr:colOff>428625</xdr:colOff>
                    <xdr:row>37</xdr:row>
                    <xdr:rowOff>428625</xdr:rowOff>
                  </to>
                </anchor>
              </controlPr>
            </control>
          </mc:Choice>
        </mc:AlternateContent>
      </controls>
    </mc:Choice>
  </mc:AlternateConten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I45"/>
  <sheetViews>
    <sheetView workbookViewId="0"/>
  </sheetViews>
  <sheetFormatPr defaultColWidth="8.125" defaultRowHeight="13.5"/>
  <cols>
    <col min="1" max="9" width="8.75" style="213" customWidth="1"/>
    <col min="10" max="16384" width="8.125" style="213"/>
  </cols>
  <sheetData>
    <row r="1" spans="1:9" ht="17.25">
      <c r="A1" s="217" t="s">
        <v>858</v>
      </c>
    </row>
    <row r="2" spans="1:9" ht="17.25">
      <c r="A2" s="217"/>
      <c r="C2" s="2275" t="s">
        <v>268</v>
      </c>
      <c r="D2" s="2275"/>
      <c r="E2" s="2275"/>
      <c r="F2" s="2275"/>
      <c r="G2" s="2275"/>
    </row>
    <row r="4" spans="1:9" ht="15" customHeight="1">
      <c r="A4" s="2276" t="s">
        <v>787</v>
      </c>
      <c r="B4" s="2277"/>
      <c r="C4" s="2278" t="str">
        <f>TEXT(基本情報入力シート!L45,"#")</f>
        <v/>
      </c>
      <c r="D4" s="2279"/>
      <c r="E4" s="2279"/>
      <c r="F4" s="2279"/>
      <c r="G4" s="2279"/>
      <c r="H4" s="2279"/>
      <c r="I4" s="2280"/>
    </row>
    <row r="5" spans="1:9" ht="15" customHeight="1">
      <c r="A5" s="216" t="s">
        <v>101</v>
      </c>
      <c r="B5" s="2281" t="str">
        <f>TEXT(基本情報入力シート!L60,"#")</f>
        <v/>
      </c>
      <c r="C5" s="2281"/>
      <c r="D5" s="2281"/>
      <c r="E5" s="2281"/>
      <c r="F5" s="2282" t="s">
        <v>859</v>
      </c>
      <c r="G5" s="2283" t="str">
        <f>IF(基本情報入力シート!L65&lt;&gt;"",TEXT(基本情報入力シート!L65,"ggge年m月d日"),"　　年　　月　　日")</f>
        <v>　　年　　月　　日</v>
      </c>
      <c r="H5" s="2284"/>
      <c r="I5" s="2285"/>
    </row>
    <row r="6" spans="1:9" ht="15" customHeight="1">
      <c r="A6" s="2286" t="s">
        <v>677</v>
      </c>
      <c r="B6" s="2288" t="str">
        <f>TEXT(基本情報入力シート!L59,"#")</f>
        <v/>
      </c>
      <c r="C6" s="2288"/>
      <c r="D6" s="2288"/>
      <c r="E6" s="2288"/>
      <c r="F6" s="2282"/>
      <c r="G6" s="2283"/>
      <c r="H6" s="2284"/>
      <c r="I6" s="2285"/>
    </row>
    <row r="7" spans="1:9" ht="15" customHeight="1">
      <c r="A7" s="2287"/>
      <c r="B7" s="2288"/>
      <c r="C7" s="2288"/>
      <c r="D7" s="2288"/>
      <c r="E7" s="2288"/>
      <c r="F7" s="2282"/>
      <c r="G7" s="2283"/>
      <c r="H7" s="2284"/>
      <c r="I7" s="2285"/>
    </row>
    <row r="8" spans="1:9" ht="15" customHeight="1">
      <c r="A8" s="2286" t="s">
        <v>860</v>
      </c>
      <c r="B8" s="270" t="str">
        <f>IF(TEXT(基本情報入力シート!L61,"000")="","（郵便番号　　　　　－　　　　　）",CONCATENATE("（郵便番号　",ASC(TEXT(基本情報入力シート!L61,"000")),"-",ASC(TEXT(基本情報入力シート!T61,"0000")),"）"))</f>
        <v>（郵便番号　000-0000）</v>
      </c>
      <c r="C8" s="271"/>
      <c r="D8" s="271"/>
      <c r="E8" s="271"/>
      <c r="F8" s="271"/>
      <c r="G8" s="271"/>
      <c r="H8" s="271"/>
      <c r="I8" s="272"/>
    </row>
    <row r="9" spans="1:9" ht="15" customHeight="1">
      <c r="A9" s="2287"/>
      <c r="B9" s="2289" t="str">
        <f>TEXT(基本情報入力シート!L62,"G/標準")&amp;" "&amp;TEXT(基本情報入力シート!L63,"G/標準")</f>
        <v>0 0</v>
      </c>
      <c r="C9" s="2290"/>
      <c r="D9" s="2290"/>
      <c r="E9" s="2290"/>
      <c r="F9" s="2290"/>
      <c r="G9" s="2290"/>
      <c r="H9" s="2290"/>
      <c r="I9" s="2291"/>
    </row>
    <row r="10" spans="1:9" ht="15" customHeight="1">
      <c r="A10" s="215" t="s">
        <v>104</v>
      </c>
      <c r="B10" s="2292" t="str">
        <f>IF(基本情報入力シート!L64&lt;&gt;"",TEXT(基本情報入力シート!L64,"G/標準"),"")</f>
        <v/>
      </c>
      <c r="C10" s="2293"/>
      <c r="D10" s="2293"/>
      <c r="E10" s="2293"/>
      <c r="F10" s="2293"/>
      <c r="G10" s="2293"/>
      <c r="H10" s="2293"/>
      <c r="I10" s="2294"/>
    </row>
    <row r="11" spans="1:9" ht="15" customHeight="1">
      <c r="A11" s="2292" t="s">
        <v>861</v>
      </c>
      <c r="B11" s="2293"/>
      <c r="C11" s="2293"/>
      <c r="D11" s="2293"/>
      <c r="E11" s="2293"/>
      <c r="F11" s="2293"/>
      <c r="G11" s="2293"/>
      <c r="H11" s="2293"/>
      <c r="I11" s="2294"/>
    </row>
    <row r="12" spans="1:9" ht="15" customHeight="1">
      <c r="A12" s="2292" t="s">
        <v>862</v>
      </c>
      <c r="B12" s="2293"/>
      <c r="C12" s="2294"/>
      <c r="D12" s="2292" t="s">
        <v>863</v>
      </c>
      <c r="E12" s="2293"/>
      <c r="F12" s="2294"/>
      <c r="G12" s="2293" t="s">
        <v>864</v>
      </c>
      <c r="H12" s="2293"/>
      <c r="I12" s="2294"/>
    </row>
    <row r="13" spans="1:9" ht="15" customHeight="1">
      <c r="A13" s="2295"/>
      <c r="B13" s="2296"/>
      <c r="C13" s="2297"/>
      <c r="D13" s="2295"/>
      <c r="E13" s="2296"/>
      <c r="F13" s="2297"/>
      <c r="G13" s="2296"/>
      <c r="H13" s="2296"/>
      <c r="I13" s="2297"/>
    </row>
    <row r="14" spans="1:9" ht="15" customHeight="1">
      <c r="A14" s="2298"/>
      <c r="B14" s="2299"/>
      <c r="C14" s="2300"/>
      <c r="D14" s="2298"/>
      <c r="E14" s="2299"/>
      <c r="F14" s="2300"/>
      <c r="G14" s="2299"/>
      <c r="H14" s="2299"/>
      <c r="I14" s="2300"/>
    </row>
    <row r="15" spans="1:9" ht="15" customHeight="1">
      <c r="A15" s="2301"/>
      <c r="B15" s="2302"/>
      <c r="C15" s="2303"/>
      <c r="D15" s="2301"/>
      <c r="E15" s="2302"/>
      <c r="F15" s="2303"/>
      <c r="G15" s="2302"/>
      <c r="H15" s="2302"/>
      <c r="I15" s="2303"/>
    </row>
    <row r="16" spans="1:9" ht="15" customHeight="1">
      <c r="A16" s="2304"/>
      <c r="B16" s="2305"/>
      <c r="C16" s="2306"/>
      <c r="D16" s="2304"/>
      <c r="E16" s="2305"/>
      <c r="F16" s="2306"/>
      <c r="G16" s="2305"/>
      <c r="H16" s="2305"/>
      <c r="I16" s="2306"/>
    </row>
    <row r="17" spans="1:9" ht="15" customHeight="1">
      <c r="A17" s="2304"/>
      <c r="B17" s="2305"/>
      <c r="C17" s="2306"/>
      <c r="D17" s="2304"/>
      <c r="E17" s="2305"/>
      <c r="F17" s="2306"/>
      <c r="G17" s="2305"/>
      <c r="H17" s="2305"/>
      <c r="I17" s="2306"/>
    </row>
    <row r="18" spans="1:9" ht="15" customHeight="1">
      <c r="A18" s="2304"/>
      <c r="B18" s="2305"/>
      <c r="C18" s="2306"/>
      <c r="D18" s="2304"/>
      <c r="E18" s="2305"/>
      <c r="F18" s="2306"/>
      <c r="G18" s="2305"/>
      <c r="H18" s="2305"/>
      <c r="I18" s="2306"/>
    </row>
    <row r="19" spans="1:9" ht="15" customHeight="1">
      <c r="A19" s="2304"/>
      <c r="B19" s="2305"/>
      <c r="C19" s="2306"/>
      <c r="D19" s="2304"/>
      <c r="E19" s="2305"/>
      <c r="F19" s="2306"/>
      <c r="G19" s="2305"/>
      <c r="H19" s="2305"/>
      <c r="I19" s="2306"/>
    </row>
    <row r="20" spans="1:9" ht="15" customHeight="1">
      <c r="A20" s="2304"/>
      <c r="B20" s="2305"/>
      <c r="C20" s="2306"/>
      <c r="D20" s="2304"/>
      <c r="E20" s="2305"/>
      <c r="F20" s="2306"/>
      <c r="G20" s="2305"/>
      <c r="H20" s="2305"/>
      <c r="I20" s="2306"/>
    </row>
    <row r="21" spans="1:9" ht="15" customHeight="1">
      <c r="A21" s="2304"/>
      <c r="B21" s="2305"/>
      <c r="C21" s="2306"/>
      <c r="D21" s="2304"/>
      <c r="E21" s="2305"/>
      <c r="F21" s="2306"/>
      <c r="G21" s="2305"/>
      <c r="H21" s="2305"/>
      <c r="I21" s="2306"/>
    </row>
    <row r="22" spans="1:9" ht="15" customHeight="1">
      <c r="A22" s="2304"/>
      <c r="B22" s="2305"/>
      <c r="C22" s="2306"/>
      <c r="D22" s="2304"/>
      <c r="E22" s="2305"/>
      <c r="F22" s="2306"/>
      <c r="G22" s="2305"/>
      <c r="H22" s="2305"/>
      <c r="I22" s="2306"/>
    </row>
    <row r="23" spans="1:9" ht="15" customHeight="1">
      <c r="A23" s="2304"/>
      <c r="B23" s="2305"/>
      <c r="C23" s="2306"/>
      <c r="D23" s="2304"/>
      <c r="E23" s="2305"/>
      <c r="F23" s="2306"/>
      <c r="G23" s="2305"/>
      <c r="H23" s="2305"/>
      <c r="I23" s="2306"/>
    </row>
    <row r="24" spans="1:9" ht="15" customHeight="1">
      <c r="A24" s="2304"/>
      <c r="B24" s="2305"/>
      <c r="C24" s="2306"/>
      <c r="D24" s="2304"/>
      <c r="E24" s="2305"/>
      <c r="F24" s="2306"/>
      <c r="G24" s="2305"/>
      <c r="H24" s="2305"/>
      <c r="I24" s="2306"/>
    </row>
    <row r="25" spans="1:9" ht="15" customHeight="1">
      <c r="A25" s="2304"/>
      <c r="B25" s="2305"/>
      <c r="C25" s="2306"/>
      <c r="D25" s="2304"/>
      <c r="E25" s="2305"/>
      <c r="F25" s="2306"/>
      <c r="G25" s="2305"/>
      <c r="H25" s="2305"/>
      <c r="I25" s="2306"/>
    </row>
    <row r="26" spans="1:9" ht="15" customHeight="1">
      <c r="A26" s="2304"/>
      <c r="B26" s="2305"/>
      <c r="C26" s="2306"/>
      <c r="D26" s="2304"/>
      <c r="E26" s="2305"/>
      <c r="F26" s="2306"/>
      <c r="G26" s="2305"/>
      <c r="H26" s="2305"/>
      <c r="I26" s="2306"/>
    </row>
    <row r="27" spans="1:9" ht="15" customHeight="1">
      <c r="A27" s="2325"/>
      <c r="B27" s="2326"/>
      <c r="C27" s="2327"/>
      <c r="D27" s="2325"/>
      <c r="E27" s="2326"/>
      <c r="F27" s="2327"/>
      <c r="G27" s="2325"/>
      <c r="H27" s="2326"/>
      <c r="I27" s="2327"/>
    </row>
    <row r="28" spans="1:9" ht="15" customHeight="1">
      <c r="A28" s="2292" t="s">
        <v>865</v>
      </c>
      <c r="B28" s="2293"/>
      <c r="C28" s="2293"/>
      <c r="D28" s="2293"/>
      <c r="E28" s="2293"/>
      <c r="F28" s="2293"/>
      <c r="G28" s="2293"/>
      <c r="H28" s="2293"/>
      <c r="I28" s="2294"/>
    </row>
    <row r="29" spans="1:9" ht="15" customHeight="1">
      <c r="A29" s="2292" t="s">
        <v>866</v>
      </c>
      <c r="B29" s="2293"/>
      <c r="C29" s="2293"/>
      <c r="D29" s="2294"/>
      <c r="E29" s="2292" t="s">
        <v>867</v>
      </c>
      <c r="F29" s="2293"/>
      <c r="G29" s="2293"/>
      <c r="H29" s="2293"/>
      <c r="I29" s="2294"/>
    </row>
    <row r="30" spans="1:9" ht="15" customHeight="1">
      <c r="A30" s="2307"/>
      <c r="B30" s="2308"/>
      <c r="C30" s="2308"/>
      <c r="D30" s="2309"/>
      <c r="E30" s="2307"/>
      <c r="F30" s="2308"/>
      <c r="G30" s="2308"/>
      <c r="H30" s="2308"/>
      <c r="I30" s="2309"/>
    </row>
    <row r="31" spans="1:9" ht="15" customHeight="1">
      <c r="A31" s="2310"/>
      <c r="B31" s="2311"/>
      <c r="C31" s="2311"/>
      <c r="D31" s="2312"/>
      <c r="E31" s="2310"/>
      <c r="F31" s="2311"/>
      <c r="G31" s="2311"/>
      <c r="H31" s="2311"/>
      <c r="I31" s="2312"/>
    </row>
    <row r="32" spans="1:9" ht="15" customHeight="1">
      <c r="A32" s="2310"/>
      <c r="B32" s="2311"/>
      <c r="C32" s="2311"/>
      <c r="D32" s="2312"/>
      <c r="E32" s="2310"/>
      <c r="F32" s="2311"/>
      <c r="G32" s="2311"/>
      <c r="H32" s="2311"/>
      <c r="I32" s="2312"/>
    </row>
    <row r="33" spans="1:9" ht="15" customHeight="1">
      <c r="A33" s="2310"/>
      <c r="B33" s="2311"/>
      <c r="C33" s="2311"/>
      <c r="D33" s="2312"/>
      <c r="E33" s="2310"/>
      <c r="F33" s="2311"/>
      <c r="G33" s="2311"/>
      <c r="H33" s="2311"/>
      <c r="I33" s="2312"/>
    </row>
    <row r="34" spans="1:9" ht="15" customHeight="1">
      <c r="A34" s="2310"/>
      <c r="B34" s="2311"/>
      <c r="C34" s="2311"/>
      <c r="D34" s="2312"/>
      <c r="E34" s="2310"/>
      <c r="F34" s="2311"/>
      <c r="G34" s="2311"/>
      <c r="H34" s="2311"/>
      <c r="I34" s="2312"/>
    </row>
    <row r="35" spans="1:9" ht="15" customHeight="1">
      <c r="A35" s="2310"/>
      <c r="B35" s="2311"/>
      <c r="C35" s="2311"/>
      <c r="D35" s="2312"/>
      <c r="E35" s="2310"/>
      <c r="F35" s="2311"/>
      <c r="G35" s="2311"/>
      <c r="H35" s="2311"/>
      <c r="I35" s="2312"/>
    </row>
    <row r="36" spans="1:9" ht="15" customHeight="1">
      <c r="A36" s="2313"/>
      <c r="B36" s="2314"/>
      <c r="C36" s="2314"/>
      <c r="D36" s="2315"/>
      <c r="E36" s="2313"/>
      <c r="F36" s="2314"/>
      <c r="G36" s="2314"/>
      <c r="H36" s="2314"/>
      <c r="I36" s="2315"/>
    </row>
    <row r="37" spans="1:9" ht="15" customHeight="1">
      <c r="A37" s="2316" t="s">
        <v>868</v>
      </c>
      <c r="B37" s="2317"/>
      <c r="C37" s="2317"/>
      <c r="D37" s="2317"/>
      <c r="E37" s="2317"/>
      <c r="F37" s="2317"/>
      <c r="G37" s="2317"/>
      <c r="H37" s="2317"/>
      <c r="I37" s="2318"/>
    </row>
    <row r="38" spans="1:9" ht="15" customHeight="1">
      <c r="A38" s="2319"/>
      <c r="B38" s="2320"/>
      <c r="C38" s="2320"/>
      <c r="D38" s="2320"/>
      <c r="E38" s="2320"/>
      <c r="F38" s="2320"/>
      <c r="G38" s="2320"/>
      <c r="H38" s="2320"/>
      <c r="I38" s="2321"/>
    </row>
    <row r="39" spans="1:9" ht="15" customHeight="1">
      <c r="A39" s="2319"/>
      <c r="B39" s="2320"/>
      <c r="C39" s="2320"/>
      <c r="D39" s="2320"/>
      <c r="E39" s="2320"/>
      <c r="F39" s="2320"/>
      <c r="G39" s="2320"/>
      <c r="H39" s="2320"/>
      <c r="I39" s="2321"/>
    </row>
    <row r="40" spans="1:9" ht="15" customHeight="1">
      <c r="A40" s="2319"/>
      <c r="B40" s="2320"/>
      <c r="C40" s="2320"/>
      <c r="D40" s="2320"/>
      <c r="E40" s="2320"/>
      <c r="F40" s="2320"/>
      <c r="G40" s="2320"/>
      <c r="H40" s="2320"/>
      <c r="I40" s="2321"/>
    </row>
    <row r="41" spans="1:9" ht="15" customHeight="1">
      <c r="A41" s="2319"/>
      <c r="B41" s="2320"/>
      <c r="C41" s="2320"/>
      <c r="D41" s="2320"/>
      <c r="E41" s="2320"/>
      <c r="F41" s="2320"/>
      <c r="G41" s="2320"/>
      <c r="H41" s="2320"/>
      <c r="I41" s="2321"/>
    </row>
    <row r="42" spans="1:9" ht="15" customHeight="1">
      <c r="A42" s="2322"/>
      <c r="B42" s="2323"/>
      <c r="C42" s="2323"/>
      <c r="D42" s="2323"/>
      <c r="E42" s="2323"/>
      <c r="F42" s="2323"/>
      <c r="G42" s="2323"/>
      <c r="H42" s="2323"/>
      <c r="I42" s="2324"/>
    </row>
    <row r="43" spans="1:9">
      <c r="A43" s="214" t="s">
        <v>869</v>
      </c>
    </row>
    <row r="44" spans="1:9">
      <c r="A44" s="214" t="s">
        <v>870</v>
      </c>
    </row>
    <row r="45" spans="1:9">
      <c r="A45" s="214" t="s">
        <v>871</v>
      </c>
    </row>
  </sheetData>
  <mergeCells count="66">
    <mergeCell ref="A30:D36"/>
    <mergeCell ref="E30:I36"/>
    <mergeCell ref="A37:I42"/>
    <mergeCell ref="A27:C27"/>
    <mergeCell ref="D27:F27"/>
    <mergeCell ref="G27:I27"/>
    <mergeCell ref="A28:I28"/>
    <mergeCell ref="A29:D29"/>
    <mergeCell ref="E29:I29"/>
    <mergeCell ref="A25:C25"/>
    <mergeCell ref="D25:F25"/>
    <mergeCell ref="G25:I25"/>
    <mergeCell ref="A26:C26"/>
    <mergeCell ref="D26:F26"/>
    <mergeCell ref="G26:I26"/>
    <mergeCell ref="A23:C23"/>
    <mergeCell ref="D23:F23"/>
    <mergeCell ref="G23:I23"/>
    <mergeCell ref="A24:C24"/>
    <mergeCell ref="D24:F24"/>
    <mergeCell ref="G24:I24"/>
    <mergeCell ref="A21:C21"/>
    <mergeCell ref="D21:F21"/>
    <mergeCell ref="G21:I21"/>
    <mergeCell ref="A22:C22"/>
    <mergeCell ref="D22:F22"/>
    <mergeCell ref="G22:I22"/>
    <mergeCell ref="A19:C19"/>
    <mergeCell ref="D19:F19"/>
    <mergeCell ref="G19:I19"/>
    <mergeCell ref="A20:C20"/>
    <mergeCell ref="D20:F20"/>
    <mergeCell ref="G20:I20"/>
    <mergeCell ref="A17:C17"/>
    <mergeCell ref="D17:F17"/>
    <mergeCell ref="G17:I17"/>
    <mergeCell ref="A18:C18"/>
    <mergeCell ref="D18:F18"/>
    <mergeCell ref="G18:I18"/>
    <mergeCell ref="A15:C15"/>
    <mergeCell ref="D15:F15"/>
    <mergeCell ref="G15:I15"/>
    <mergeCell ref="A16:C16"/>
    <mergeCell ref="D16:F16"/>
    <mergeCell ref="G16:I16"/>
    <mergeCell ref="A13:C13"/>
    <mergeCell ref="D13:F13"/>
    <mergeCell ref="G13:I13"/>
    <mergeCell ref="A14:C14"/>
    <mergeCell ref="D14:F14"/>
    <mergeCell ref="G14:I14"/>
    <mergeCell ref="A8:A9"/>
    <mergeCell ref="B9:I9"/>
    <mergeCell ref="B10:I10"/>
    <mergeCell ref="A11:I11"/>
    <mergeCell ref="A12:C12"/>
    <mergeCell ref="D12:F12"/>
    <mergeCell ref="G12:I12"/>
    <mergeCell ref="C2:G2"/>
    <mergeCell ref="A4:B4"/>
    <mergeCell ref="C4:I4"/>
    <mergeCell ref="B5:E5"/>
    <mergeCell ref="F5:F7"/>
    <mergeCell ref="G5:I7"/>
    <mergeCell ref="A6:A7"/>
    <mergeCell ref="B6:E7"/>
  </mergeCells>
  <phoneticPr fontId="4"/>
  <conditionalFormatting sqref="A13:I27 A30:I36">
    <cfRule type="expression" dxfId="101" priority="4">
      <formula>A13=""</formula>
    </cfRule>
  </conditionalFormatting>
  <conditionalFormatting sqref="A37:I42">
    <cfRule type="expression" dxfId="100" priority="3">
      <formula>OR($A$37="",$A$37="備考（研修等の受講の状況等）")</formula>
    </cfRule>
  </conditionalFormatting>
  <conditionalFormatting sqref="B10:I10">
    <cfRule type="expression" dxfId="99" priority="1">
      <formula>$B$10=""</formula>
    </cfRule>
  </conditionalFormatting>
  <conditionalFormatting sqref="G5:I7">
    <cfRule type="expression" dxfId="98" priority="2">
      <formula>OR($G$5="",$G$5="　　年　　月　　日")</formula>
    </cfRule>
  </conditionalFormatting>
  <printOptions horizontalCentered="1"/>
  <pageMargins left="0.31496062992125984" right="0.31496062992125984" top="0.35433070866141736" bottom="0.35433070866141736" header="0.11811023622047245" footer="0.11811023622047245"/>
  <pageSetup paperSize="9" orientation="portrait"/>
  <headerFooter>
    <oddHeader>&amp;R&amp;"BIZ UDPゴシック,標準"&amp;A</oddHeader>
    <oddFooter>&amp;RR8.4月版</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I45"/>
  <sheetViews>
    <sheetView workbookViewId="0"/>
  </sheetViews>
  <sheetFormatPr defaultColWidth="8.125" defaultRowHeight="13.5"/>
  <cols>
    <col min="1" max="9" width="8.75" style="219" customWidth="1"/>
    <col min="10" max="16384" width="8.125" style="219"/>
  </cols>
  <sheetData>
    <row r="1" spans="1:9" ht="17.25">
      <c r="A1" s="218" t="s">
        <v>858</v>
      </c>
    </row>
    <row r="2" spans="1:9" ht="17.25">
      <c r="A2" s="218"/>
      <c r="C2" s="2328" t="s">
        <v>1602</v>
      </c>
      <c r="D2" s="2328"/>
      <c r="E2" s="2328"/>
      <c r="F2" s="2328"/>
      <c r="G2" s="2328"/>
    </row>
    <row r="4" spans="1:9" ht="15" customHeight="1">
      <c r="A4" s="2329" t="s">
        <v>787</v>
      </c>
      <c r="B4" s="2330"/>
      <c r="C4" s="2331" t="str">
        <f>TEXT(基本情報入力シート!L45,"#")</f>
        <v/>
      </c>
      <c r="D4" s="2332"/>
      <c r="E4" s="2332"/>
      <c r="F4" s="2332"/>
      <c r="G4" s="2332"/>
      <c r="H4" s="2332"/>
      <c r="I4" s="2333"/>
    </row>
    <row r="5" spans="1:9" ht="15" customHeight="1">
      <c r="A5" s="220" t="s">
        <v>101</v>
      </c>
      <c r="B5" s="2334" t="str">
        <f>IF(基本情報入力シート!L66="*兼務*",TEXT(基本情報入力シート!L60,"#"),TEXT(基本情報入力シート!L68,"#"))</f>
        <v/>
      </c>
      <c r="C5" s="2334"/>
      <c r="D5" s="2334"/>
      <c r="E5" s="2334"/>
      <c r="F5" s="2335" t="s">
        <v>859</v>
      </c>
      <c r="G5" s="2336" t="str">
        <f>IF(基本情報入力シート!L50&lt;&gt;"選択して下さい。",IF(基本情報入力シート!L66="*兼務*",TEXT(基本情報入力シート!L65,"ggge年m月d日"),TEXT(基本情報入力シート!L73,"ggge年m月d日")),"　　年　　月　　日")</f>
        <v>　　年　　月　　日</v>
      </c>
      <c r="H5" s="2337"/>
      <c r="I5" s="2338"/>
    </row>
    <row r="6" spans="1:9" ht="15" customHeight="1">
      <c r="A6" s="2345" t="s">
        <v>677</v>
      </c>
      <c r="B6" s="2347" t="str">
        <f>IF(基本情報入力シート!L66="*兼務*",TEXT(基本情報入力シート!L59,"#"),TEXT(基本情報入力シート!L67,"#"))</f>
        <v/>
      </c>
      <c r="C6" s="2347"/>
      <c r="D6" s="2347"/>
      <c r="E6" s="2347"/>
      <c r="F6" s="2335"/>
      <c r="G6" s="2339"/>
      <c r="H6" s="2340"/>
      <c r="I6" s="2341"/>
    </row>
    <row r="7" spans="1:9" ht="15" customHeight="1">
      <c r="A7" s="2346"/>
      <c r="B7" s="2347"/>
      <c r="C7" s="2347"/>
      <c r="D7" s="2347"/>
      <c r="E7" s="2347"/>
      <c r="F7" s="2335"/>
      <c r="G7" s="2342"/>
      <c r="H7" s="2343"/>
      <c r="I7" s="2344"/>
    </row>
    <row r="8" spans="1:9" ht="15" customHeight="1">
      <c r="A8" s="2345" t="s">
        <v>860</v>
      </c>
      <c r="B8" s="273" t="str">
        <f>IF(基本情報入力シート!L50&lt;&gt;"選択して下さい。",IF(基本情報入力シート!L66="*兼務*",CONCATENATE("（郵便番号　",ASC(TEXT(基本情報入力シート!L61,"000")),"-",ASC(TEXT(基本情報入力シート!T61,"0000")),"）"),CONCATENATE("（郵便番号　",ASC(TEXT(基本情報入力シート!L69,"000")),"-",ASC(TEXT(基本情報入力シート!T69,"0000")),"）")),"（郵便番号　　　　　－　　　　　）")</f>
        <v>（郵便番号　　　　　－　　　　　）</v>
      </c>
      <c r="C8" s="274"/>
      <c r="D8" s="274"/>
      <c r="E8" s="274"/>
      <c r="F8" s="274"/>
      <c r="G8" s="274"/>
      <c r="H8" s="274"/>
      <c r="I8" s="275"/>
    </row>
    <row r="9" spans="1:9" ht="15" customHeight="1">
      <c r="A9" s="2346"/>
      <c r="B9" s="2348" t="str">
        <f>IF(基本情報入力シート!L66="*兼務*",TEXT(基本情報入力シート!L62,"G/標準")&amp;" "&amp;TEXT(基本情報入力シート!L63,"G/標準"),TEXT(基本情報入力シート!L70,"G/標準")&amp;" "&amp;TEXT(基本情報入力シート!L71,"G/標準"))</f>
        <v xml:space="preserve"> </v>
      </c>
      <c r="C9" s="2349"/>
      <c r="D9" s="2349"/>
      <c r="E9" s="2349"/>
      <c r="F9" s="2349"/>
      <c r="G9" s="2349"/>
      <c r="H9" s="2349"/>
      <c r="I9" s="2350"/>
    </row>
    <row r="10" spans="1:9" ht="15" customHeight="1">
      <c r="A10" s="221" t="s">
        <v>104</v>
      </c>
      <c r="B10" s="2351" t="str">
        <f>IF(基本情報入力シート!L50&lt;&gt;"選択して下さい。",IF(基本情報入力シート!L66="*兼務*",TEXT(基本情報入力シート!L64,"G/標準"),TEXT(基本情報入力シート!L72,"G/標準")),"")</f>
        <v/>
      </c>
      <c r="C10" s="2352"/>
      <c r="D10" s="2352"/>
      <c r="E10" s="2352"/>
      <c r="F10" s="2352"/>
      <c r="G10" s="2352"/>
      <c r="H10" s="2352"/>
      <c r="I10" s="2353"/>
    </row>
    <row r="11" spans="1:9" ht="15" customHeight="1">
      <c r="A11" s="2351" t="s">
        <v>861</v>
      </c>
      <c r="B11" s="2352"/>
      <c r="C11" s="2352"/>
      <c r="D11" s="2352"/>
      <c r="E11" s="2352"/>
      <c r="F11" s="2352"/>
      <c r="G11" s="2352"/>
      <c r="H11" s="2352"/>
      <c r="I11" s="2353"/>
    </row>
    <row r="12" spans="1:9" ht="15" customHeight="1">
      <c r="A12" s="2351" t="s">
        <v>862</v>
      </c>
      <c r="B12" s="2352"/>
      <c r="C12" s="2353"/>
      <c r="D12" s="2351" t="s">
        <v>863</v>
      </c>
      <c r="E12" s="2352"/>
      <c r="F12" s="2353"/>
      <c r="G12" s="2352" t="s">
        <v>864</v>
      </c>
      <c r="H12" s="2352"/>
      <c r="I12" s="2353"/>
    </row>
    <row r="13" spans="1:9" ht="15" customHeight="1">
      <c r="A13" s="2354"/>
      <c r="B13" s="2355"/>
      <c r="C13" s="2356"/>
      <c r="D13" s="2354"/>
      <c r="E13" s="2355"/>
      <c r="F13" s="2356"/>
      <c r="G13" s="2355"/>
      <c r="H13" s="2355"/>
      <c r="I13" s="2356"/>
    </row>
    <row r="14" spans="1:9" ht="15" customHeight="1">
      <c r="A14" s="2357"/>
      <c r="B14" s="2358"/>
      <c r="C14" s="2359"/>
      <c r="D14" s="2357"/>
      <c r="E14" s="2358"/>
      <c r="F14" s="2359"/>
      <c r="G14" s="2358"/>
      <c r="H14" s="2358"/>
      <c r="I14" s="2359"/>
    </row>
    <row r="15" spans="1:9" ht="15" customHeight="1">
      <c r="A15" s="2360"/>
      <c r="B15" s="2361"/>
      <c r="C15" s="2362"/>
      <c r="D15" s="2360"/>
      <c r="E15" s="2361"/>
      <c r="F15" s="2362"/>
      <c r="G15" s="2361"/>
      <c r="H15" s="2361"/>
      <c r="I15" s="2362"/>
    </row>
    <row r="16" spans="1:9" ht="15" customHeight="1">
      <c r="A16" s="2363"/>
      <c r="B16" s="2364"/>
      <c r="C16" s="2365"/>
      <c r="D16" s="2363"/>
      <c r="E16" s="2364"/>
      <c r="F16" s="2365"/>
      <c r="G16" s="2364"/>
      <c r="H16" s="2364"/>
      <c r="I16" s="2365"/>
    </row>
    <row r="17" spans="1:9" ht="15" customHeight="1">
      <c r="A17" s="2363"/>
      <c r="B17" s="2364"/>
      <c r="C17" s="2365"/>
      <c r="D17" s="2363"/>
      <c r="E17" s="2364"/>
      <c r="F17" s="2365"/>
      <c r="G17" s="2364"/>
      <c r="H17" s="2364"/>
      <c r="I17" s="2365"/>
    </row>
    <row r="18" spans="1:9" ht="15" customHeight="1">
      <c r="A18" s="2363"/>
      <c r="B18" s="2364"/>
      <c r="C18" s="2365"/>
      <c r="D18" s="2363"/>
      <c r="E18" s="2364"/>
      <c r="F18" s="2365"/>
      <c r="G18" s="2364"/>
      <c r="H18" s="2364"/>
      <c r="I18" s="2365"/>
    </row>
    <row r="19" spans="1:9" ht="15" customHeight="1">
      <c r="A19" s="2363"/>
      <c r="B19" s="2364"/>
      <c r="C19" s="2365"/>
      <c r="D19" s="2363"/>
      <c r="E19" s="2364"/>
      <c r="F19" s="2365"/>
      <c r="G19" s="2364"/>
      <c r="H19" s="2364"/>
      <c r="I19" s="2365"/>
    </row>
    <row r="20" spans="1:9" ht="15" customHeight="1">
      <c r="A20" s="2363"/>
      <c r="B20" s="2364"/>
      <c r="C20" s="2365"/>
      <c r="D20" s="2363"/>
      <c r="E20" s="2364"/>
      <c r="F20" s="2365"/>
      <c r="G20" s="2364"/>
      <c r="H20" s="2364"/>
      <c r="I20" s="2365"/>
    </row>
    <row r="21" spans="1:9" ht="15" customHeight="1">
      <c r="A21" s="2363"/>
      <c r="B21" s="2364"/>
      <c r="C21" s="2365"/>
      <c r="D21" s="2363"/>
      <c r="E21" s="2364"/>
      <c r="F21" s="2365"/>
      <c r="G21" s="2364"/>
      <c r="H21" s="2364"/>
      <c r="I21" s="2365"/>
    </row>
    <row r="22" spans="1:9" ht="15" customHeight="1">
      <c r="A22" s="2363"/>
      <c r="B22" s="2364"/>
      <c r="C22" s="2365"/>
      <c r="D22" s="2363"/>
      <c r="E22" s="2364"/>
      <c r="F22" s="2365"/>
      <c r="G22" s="2364"/>
      <c r="H22" s="2364"/>
      <c r="I22" s="2365"/>
    </row>
    <row r="23" spans="1:9" ht="15" customHeight="1">
      <c r="A23" s="2363"/>
      <c r="B23" s="2364"/>
      <c r="C23" s="2365"/>
      <c r="D23" s="2363"/>
      <c r="E23" s="2364"/>
      <c r="F23" s="2365"/>
      <c r="G23" s="2364"/>
      <c r="H23" s="2364"/>
      <c r="I23" s="2365"/>
    </row>
    <row r="24" spans="1:9" ht="15" customHeight="1">
      <c r="A24" s="2363"/>
      <c r="B24" s="2364"/>
      <c r="C24" s="2365"/>
      <c r="D24" s="2363"/>
      <c r="E24" s="2364"/>
      <c r="F24" s="2365"/>
      <c r="G24" s="2364"/>
      <c r="H24" s="2364"/>
      <c r="I24" s="2365"/>
    </row>
    <row r="25" spans="1:9" ht="15" customHeight="1">
      <c r="A25" s="2363"/>
      <c r="B25" s="2364"/>
      <c r="C25" s="2365"/>
      <c r="D25" s="2363"/>
      <c r="E25" s="2364"/>
      <c r="F25" s="2365"/>
      <c r="G25" s="2364"/>
      <c r="H25" s="2364"/>
      <c r="I25" s="2365"/>
    </row>
    <row r="26" spans="1:9" ht="15" customHeight="1">
      <c r="A26" s="2363"/>
      <c r="B26" s="2364"/>
      <c r="C26" s="2365"/>
      <c r="D26" s="2363"/>
      <c r="E26" s="2364"/>
      <c r="F26" s="2365"/>
      <c r="G26" s="2364"/>
      <c r="H26" s="2364"/>
      <c r="I26" s="2365"/>
    </row>
    <row r="27" spans="1:9" ht="15" customHeight="1">
      <c r="A27" s="2384"/>
      <c r="B27" s="2385"/>
      <c r="C27" s="2386"/>
      <c r="D27" s="2384"/>
      <c r="E27" s="2385"/>
      <c r="F27" s="2386"/>
      <c r="G27" s="2384"/>
      <c r="H27" s="2385"/>
      <c r="I27" s="2386"/>
    </row>
    <row r="28" spans="1:9" ht="15" customHeight="1">
      <c r="A28" s="2351" t="s">
        <v>865</v>
      </c>
      <c r="B28" s="2352"/>
      <c r="C28" s="2352"/>
      <c r="D28" s="2352"/>
      <c r="E28" s="2352"/>
      <c r="F28" s="2352"/>
      <c r="G28" s="2352"/>
      <c r="H28" s="2352"/>
      <c r="I28" s="2353"/>
    </row>
    <row r="29" spans="1:9" ht="15" customHeight="1">
      <c r="A29" s="2351" t="s">
        <v>866</v>
      </c>
      <c r="B29" s="2352"/>
      <c r="C29" s="2352"/>
      <c r="D29" s="2353"/>
      <c r="E29" s="2351" t="s">
        <v>867</v>
      </c>
      <c r="F29" s="2352"/>
      <c r="G29" s="2352"/>
      <c r="H29" s="2352"/>
      <c r="I29" s="2353"/>
    </row>
    <row r="30" spans="1:9" ht="15" customHeight="1">
      <c r="A30" s="2366"/>
      <c r="B30" s="2367"/>
      <c r="C30" s="2367"/>
      <c r="D30" s="2368"/>
      <c r="E30" s="2366"/>
      <c r="F30" s="2367"/>
      <c r="G30" s="2367"/>
      <c r="H30" s="2367"/>
      <c r="I30" s="2368"/>
    </row>
    <row r="31" spans="1:9" ht="15" customHeight="1">
      <c r="A31" s="2369"/>
      <c r="B31" s="2370"/>
      <c r="C31" s="2370"/>
      <c r="D31" s="2371"/>
      <c r="E31" s="2369"/>
      <c r="F31" s="2370"/>
      <c r="G31" s="2370"/>
      <c r="H31" s="2370"/>
      <c r="I31" s="2371"/>
    </row>
    <row r="32" spans="1:9" ht="15" customHeight="1">
      <c r="A32" s="2369"/>
      <c r="B32" s="2370"/>
      <c r="C32" s="2370"/>
      <c r="D32" s="2371"/>
      <c r="E32" s="2369"/>
      <c r="F32" s="2370"/>
      <c r="G32" s="2370"/>
      <c r="H32" s="2370"/>
      <c r="I32" s="2371"/>
    </row>
    <row r="33" spans="1:9" ht="15" customHeight="1">
      <c r="A33" s="2369"/>
      <c r="B33" s="2370"/>
      <c r="C33" s="2370"/>
      <c r="D33" s="2371"/>
      <c r="E33" s="2369"/>
      <c r="F33" s="2370"/>
      <c r="G33" s="2370"/>
      <c r="H33" s="2370"/>
      <c r="I33" s="2371"/>
    </row>
    <row r="34" spans="1:9" ht="15" customHeight="1">
      <c r="A34" s="2369"/>
      <c r="B34" s="2370"/>
      <c r="C34" s="2370"/>
      <c r="D34" s="2371"/>
      <c r="E34" s="2369"/>
      <c r="F34" s="2370"/>
      <c r="G34" s="2370"/>
      <c r="H34" s="2370"/>
      <c r="I34" s="2371"/>
    </row>
    <row r="35" spans="1:9" ht="15" customHeight="1">
      <c r="A35" s="2369"/>
      <c r="B35" s="2370"/>
      <c r="C35" s="2370"/>
      <c r="D35" s="2371"/>
      <c r="E35" s="2369"/>
      <c r="F35" s="2370"/>
      <c r="G35" s="2370"/>
      <c r="H35" s="2370"/>
      <c r="I35" s="2371"/>
    </row>
    <row r="36" spans="1:9" ht="15" customHeight="1">
      <c r="A36" s="2372"/>
      <c r="B36" s="2373"/>
      <c r="C36" s="2373"/>
      <c r="D36" s="2374"/>
      <c r="E36" s="2372"/>
      <c r="F36" s="2373"/>
      <c r="G36" s="2373"/>
      <c r="H36" s="2373"/>
      <c r="I36" s="2374"/>
    </row>
    <row r="37" spans="1:9" ht="15" customHeight="1">
      <c r="A37" s="2375" t="s">
        <v>868</v>
      </c>
      <c r="B37" s="2376"/>
      <c r="C37" s="2376"/>
      <c r="D37" s="2376"/>
      <c r="E37" s="2376"/>
      <c r="F37" s="2376"/>
      <c r="G37" s="2376"/>
      <c r="H37" s="2376"/>
      <c r="I37" s="2377"/>
    </row>
    <row r="38" spans="1:9" ht="15" customHeight="1">
      <c r="A38" s="2378"/>
      <c r="B38" s="2379"/>
      <c r="C38" s="2379"/>
      <c r="D38" s="2379"/>
      <c r="E38" s="2379"/>
      <c r="F38" s="2379"/>
      <c r="G38" s="2379"/>
      <c r="H38" s="2379"/>
      <c r="I38" s="2380"/>
    </row>
    <row r="39" spans="1:9" ht="15" customHeight="1">
      <c r="A39" s="2378"/>
      <c r="B39" s="2379"/>
      <c r="C39" s="2379"/>
      <c r="D39" s="2379"/>
      <c r="E39" s="2379"/>
      <c r="F39" s="2379"/>
      <c r="G39" s="2379"/>
      <c r="H39" s="2379"/>
      <c r="I39" s="2380"/>
    </row>
    <row r="40" spans="1:9" ht="15" customHeight="1">
      <c r="A40" s="2378"/>
      <c r="B40" s="2379"/>
      <c r="C40" s="2379"/>
      <c r="D40" s="2379"/>
      <c r="E40" s="2379"/>
      <c r="F40" s="2379"/>
      <c r="G40" s="2379"/>
      <c r="H40" s="2379"/>
      <c r="I40" s="2380"/>
    </row>
    <row r="41" spans="1:9" ht="15" customHeight="1">
      <c r="A41" s="2378"/>
      <c r="B41" s="2379"/>
      <c r="C41" s="2379"/>
      <c r="D41" s="2379"/>
      <c r="E41" s="2379"/>
      <c r="F41" s="2379"/>
      <c r="G41" s="2379"/>
      <c r="H41" s="2379"/>
      <c r="I41" s="2380"/>
    </row>
    <row r="42" spans="1:9" ht="15" customHeight="1">
      <c r="A42" s="2381"/>
      <c r="B42" s="2382"/>
      <c r="C42" s="2382"/>
      <c r="D42" s="2382"/>
      <c r="E42" s="2382"/>
      <c r="F42" s="2382"/>
      <c r="G42" s="2382"/>
      <c r="H42" s="2382"/>
      <c r="I42" s="2383"/>
    </row>
    <row r="43" spans="1:9">
      <c r="A43" s="222" t="s">
        <v>869</v>
      </c>
    </row>
    <row r="44" spans="1:9">
      <c r="A44" s="222" t="s">
        <v>870</v>
      </c>
    </row>
    <row r="45" spans="1:9">
      <c r="A45" s="222" t="s">
        <v>871</v>
      </c>
    </row>
  </sheetData>
  <mergeCells count="66">
    <mergeCell ref="A30:D36"/>
    <mergeCell ref="E30:I36"/>
    <mergeCell ref="A37:I42"/>
    <mergeCell ref="A27:C27"/>
    <mergeCell ref="D27:F27"/>
    <mergeCell ref="G27:I27"/>
    <mergeCell ref="A28:I28"/>
    <mergeCell ref="A29:D29"/>
    <mergeCell ref="E29:I29"/>
    <mergeCell ref="A25:C25"/>
    <mergeCell ref="D25:F25"/>
    <mergeCell ref="G25:I25"/>
    <mergeCell ref="A26:C26"/>
    <mergeCell ref="D26:F26"/>
    <mergeCell ref="G26:I26"/>
    <mergeCell ref="A23:C23"/>
    <mergeCell ref="D23:F23"/>
    <mergeCell ref="G23:I23"/>
    <mergeCell ref="A24:C24"/>
    <mergeCell ref="D24:F24"/>
    <mergeCell ref="G24:I24"/>
    <mergeCell ref="A21:C21"/>
    <mergeCell ref="D21:F21"/>
    <mergeCell ref="G21:I21"/>
    <mergeCell ref="A22:C22"/>
    <mergeCell ref="D22:F22"/>
    <mergeCell ref="G22:I22"/>
    <mergeCell ref="A19:C19"/>
    <mergeCell ref="D19:F19"/>
    <mergeCell ref="G19:I19"/>
    <mergeCell ref="A20:C20"/>
    <mergeCell ref="D20:F20"/>
    <mergeCell ref="G20:I20"/>
    <mergeCell ref="A17:C17"/>
    <mergeCell ref="D17:F17"/>
    <mergeCell ref="G17:I17"/>
    <mergeCell ref="A18:C18"/>
    <mergeCell ref="D18:F18"/>
    <mergeCell ref="G18:I18"/>
    <mergeCell ref="A15:C15"/>
    <mergeCell ref="D15:F15"/>
    <mergeCell ref="G15:I15"/>
    <mergeCell ref="A16:C16"/>
    <mergeCell ref="D16:F16"/>
    <mergeCell ref="G16:I16"/>
    <mergeCell ref="A13:C13"/>
    <mergeCell ref="D13:F13"/>
    <mergeCell ref="G13:I13"/>
    <mergeCell ref="A14:C14"/>
    <mergeCell ref="D14:F14"/>
    <mergeCell ref="G14:I14"/>
    <mergeCell ref="A8:A9"/>
    <mergeCell ref="B9:I9"/>
    <mergeCell ref="B10:I10"/>
    <mergeCell ref="A11:I11"/>
    <mergeCell ref="A12:C12"/>
    <mergeCell ref="D12:F12"/>
    <mergeCell ref="G12:I12"/>
    <mergeCell ref="C2:G2"/>
    <mergeCell ref="A4:B4"/>
    <mergeCell ref="C4:I4"/>
    <mergeCell ref="B5:E5"/>
    <mergeCell ref="F5:F7"/>
    <mergeCell ref="G5:I7"/>
    <mergeCell ref="A6:A7"/>
    <mergeCell ref="B6:E7"/>
  </mergeCells>
  <phoneticPr fontId="4"/>
  <conditionalFormatting sqref="A13:I27 A30:I36">
    <cfRule type="expression" dxfId="97" priority="2">
      <formula>A13=""</formula>
    </cfRule>
  </conditionalFormatting>
  <conditionalFormatting sqref="A37:I42">
    <cfRule type="expression" dxfId="96" priority="1">
      <formula>OR($A$37="",$A$37="備考（研修等の受講の状況等）")</formula>
    </cfRule>
  </conditionalFormatting>
  <conditionalFormatting sqref="B10:I10">
    <cfRule type="expression" dxfId="95" priority="4">
      <formula>$B$10=""</formula>
    </cfRule>
  </conditionalFormatting>
  <conditionalFormatting sqref="G5:I7">
    <cfRule type="expression" dxfId="94" priority="3">
      <formula>OR($G$5="",$G$5="　　年　　月　　日")</formula>
    </cfRule>
  </conditionalFormatting>
  <printOptions horizontalCentered="1"/>
  <pageMargins left="0.31496062992125984" right="0.31496062992125984" top="0.35433070866141736" bottom="0.35433070866141736" header="0.11811023622047245" footer="0.11811023622047245"/>
  <pageSetup paperSize="9" orientation="portrait"/>
  <headerFooter>
    <oddHeader>&amp;R&amp;"BIZ UDPゴシック,標準"&amp;A</oddHeader>
    <oddFooter>&amp;RR8.4月版</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I45"/>
  <sheetViews>
    <sheetView workbookViewId="0"/>
  </sheetViews>
  <sheetFormatPr defaultColWidth="8.125" defaultRowHeight="13.5"/>
  <cols>
    <col min="1" max="9" width="8.75" style="219" customWidth="1"/>
    <col min="10" max="16384" width="8.125" style="219"/>
  </cols>
  <sheetData>
    <row r="1" spans="1:9" ht="17.25">
      <c r="A1" s="218" t="s">
        <v>858</v>
      </c>
    </row>
    <row r="2" spans="1:9" ht="17.25">
      <c r="A2" s="218"/>
      <c r="C2" s="2328" t="s">
        <v>1602</v>
      </c>
      <c r="D2" s="2328"/>
      <c r="E2" s="2328"/>
      <c r="F2" s="2328"/>
      <c r="G2" s="2328"/>
    </row>
    <row r="4" spans="1:9" ht="15" customHeight="1">
      <c r="A4" s="2329" t="s">
        <v>787</v>
      </c>
      <c r="B4" s="2330"/>
      <c r="C4" s="2331" t="str">
        <f>TEXT(基本情報入力シート!L45,"#")</f>
        <v/>
      </c>
      <c r="D4" s="2332"/>
      <c r="E4" s="2332"/>
      <c r="F4" s="2332"/>
      <c r="G4" s="2332"/>
      <c r="H4" s="2332"/>
      <c r="I4" s="2333"/>
    </row>
    <row r="5" spans="1:9" ht="15" customHeight="1">
      <c r="A5" s="220" t="s">
        <v>101</v>
      </c>
      <c r="B5" s="2334" t="str">
        <f>IF(基本情報入力シート!L74="*兼務*",TEXT(基本情報入力シート!L60,"#"),TEXT(基本情報入力シート!L76,"#"))</f>
        <v/>
      </c>
      <c r="C5" s="2334"/>
      <c r="D5" s="2334"/>
      <c r="E5" s="2334"/>
      <c r="F5" s="2335" t="s">
        <v>859</v>
      </c>
      <c r="G5" s="2339" t="str">
        <f>IF(基本情報入力シート!L51&lt;&gt;"選択して下さい。",IF(基本情報入力シート!L74="*兼務*",TEXT(基本情報入力シート!L65,"ggge年m月d日"),TEXT(基本情報入力シート!L81,"ggge年m月d日")),"　　年　　月　　日")</f>
        <v>　　年　　月　　日</v>
      </c>
      <c r="H5" s="2340"/>
      <c r="I5" s="2341"/>
    </row>
    <row r="6" spans="1:9" ht="15" customHeight="1">
      <c r="A6" s="2345" t="s">
        <v>677</v>
      </c>
      <c r="B6" s="2347" t="str">
        <f>IF(基本情報入力シート!L74="*兼務*",TEXT(基本情報入力シート!L59,"#"),TEXT(基本情報入力シート!L75,"#"))</f>
        <v/>
      </c>
      <c r="C6" s="2347"/>
      <c r="D6" s="2347"/>
      <c r="E6" s="2347"/>
      <c r="F6" s="2335"/>
      <c r="G6" s="2339"/>
      <c r="H6" s="2340"/>
      <c r="I6" s="2341"/>
    </row>
    <row r="7" spans="1:9" ht="15" customHeight="1">
      <c r="A7" s="2346"/>
      <c r="B7" s="2347"/>
      <c r="C7" s="2347"/>
      <c r="D7" s="2347"/>
      <c r="E7" s="2347"/>
      <c r="F7" s="2335"/>
      <c r="G7" s="2339"/>
      <c r="H7" s="2340"/>
      <c r="I7" s="2341"/>
    </row>
    <row r="8" spans="1:9" ht="15" customHeight="1">
      <c r="A8" s="2345" t="s">
        <v>860</v>
      </c>
      <c r="B8" s="273" t="str">
        <f>IF(基本情報入力シート!L51&lt;&gt;"選択して下さい。",IF(基本情報入力シート!L74="*兼務*",CONCATENATE("（郵便番号　",ASC(TEXT(基本情報入力シート!L61,"000")),"-",ASC(TEXT(基本情報入力シート!T61,"0000")),"）"),CONCATENATE("（郵便番号　",ASC(TEXT(基本情報入力シート!L77,"000")),"-",ASC(TEXT(基本情報入力シート!T77,"0000")),"）")),"（郵便番号　　　　　－　　　　　）")</f>
        <v>（郵便番号　　　　　－　　　　　）</v>
      </c>
      <c r="C8" s="274"/>
      <c r="D8" s="274"/>
      <c r="E8" s="274"/>
      <c r="F8" s="274"/>
      <c r="G8" s="274"/>
      <c r="H8" s="274"/>
      <c r="I8" s="275"/>
    </row>
    <row r="9" spans="1:9" ht="15" customHeight="1">
      <c r="A9" s="2346"/>
      <c r="B9" s="2348" t="str">
        <f>IF(基本情報入力シート!L74="*兼務*",TEXT(基本情報入力シート!L62,"G/標準")&amp;" "&amp;TEXT(基本情報入力シート!L63,"G/標準"),TEXT(基本情報入力シート!L78,"G/標準")&amp;" "&amp;TEXT(基本情報入力シート!L79,"G/標準"))</f>
        <v xml:space="preserve"> </v>
      </c>
      <c r="C9" s="2349"/>
      <c r="D9" s="2349"/>
      <c r="E9" s="2349"/>
      <c r="F9" s="2349"/>
      <c r="G9" s="2349"/>
      <c r="H9" s="2349"/>
      <c r="I9" s="2350"/>
    </row>
    <row r="10" spans="1:9" ht="15" customHeight="1">
      <c r="A10" s="221" t="s">
        <v>104</v>
      </c>
      <c r="B10" s="2351" t="str">
        <f>IF(基本情報入力シート!L51&lt;&gt;"選択して下さい。",IF(基本情報入力シート!L74="*兼務*",TEXT(基本情報入力シート!L64,"G/標準"),TEXT(基本情報入力シート!L80,"G/標準")),"")</f>
        <v/>
      </c>
      <c r="C10" s="2352"/>
      <c r="D10" s="2352"/>
      <c r="E10" s="2352"/>
      <c r="F10" s="2352"/>
      <c r="G10" s="2352"/>
      <c r="H10" s="2352"/>
      <c r="I10" s="2353"/>
    </row>
    <row r="11" spans="1:9" ht="15" customHeight="1">
      <c r="A11" s="2351" t="s">
        <v>861</v>
      </c>
      <c r="B11" s="2352"/>
      <c r="C11" s="2352"/>
      <c r="D11" s="2352"/>
      <c r="E11" s="2352"/>
      <c r="F11" s="2352"/>
      <c r="G11" s="2352"/>
      <c r="H11" s="2352"/>
      <c r="I11" s="2353"/>
    </row>
    <row r="12" spans="1:9" ht="15" customHeight="1">
      <c r="A12" s="2351" t="s">
        <v>862</v>
      </c>
      <c r="B12" s="2352"/>
      <c r="C12" s="2353"/>
      <c r="D12" s="2351" t="s">
        <v>863</v>
      </c>
      <c r="E12" s="2352"/>
      <c r="F12" s="2353"/>
      <c r="G12" s="2352" t="s">
        <v>864</v>
      </c>
      <c r="H12" s="2352"/>
      <c r="I12" s="2353"/>
    </row>
    <row r="13" spans="1:9" ht="15" customHeight="1">
      <c r="A13" s="2354"/>
      <c r="B13" s="2355"/>
      <c r="C13" s="2356"/>
      <c r="D13" s="2354"/>
      <c r="E13" s="2355"/>
      <c r="F13" s="2356"/>
      <c r="G13" s="2355"/>
      <c r="H13" s="2355"/>
      <c r="I13" s="2356"/>
    </row>
    <row r="14" spans="1:9" ht="15" customHeight="1">
      <c r="A14" s="2357"/>
      <c r="B14" s="2358"/>
      <c r="C14" s="2359"/>
      <c r="D14" s="2357"/>
      <c r="E14" s="2358"/>
      <c r="F14" s="2359"/>
      <c r="G14" s="2358"/>
      <c r="H14" s="2358"/>
      <c r="I14" s="2359"/>
    </row>
    <row r="15" spans="1:9" ht="15" customHeight="1">
      <c r="A15" s="2360"/>
      <c r="B15" s="2361"/>
      <c r="C15" s="2362"/>
      <c r="D15" s="2360"/>
      <c r="E15" s="2361"/>
      <c r="F15" s="2362"/>
      <c r="G15" s="2361"/>
      <c r="H15" s="2361"/>
      <c r="I15" s="2362"/>
    </row>
    <row r="16" spans="1:9" ht="15" customHeight="1">
      <c r="A16" s="2363"/>
      <c r="B16" s="2364"/>
      <c r="C16" s="2365"/>
      <c r="D16" s="2363"/>
      <c r="E16" s="2364"/>
      <c r="F16" s="2365"/>
      <c r="G16" s="2364"/>
      <c r="H16" s="2364"/>
      <c r="I16" s="2365"/>
    </row>
    <row r="17" spans="1:9" ht="15" customHeight="1">
      <c r="A17" s="2363"/>
      <c r="B17" s="2364"/>
      <c r="C17" s="2365"/>
      <c r="D17" s="2363"/>
      <c r="E17" s="2364"/>
      <c r="F17" s="2365"/>
      <c r="G17" s="2364"/>
      <c r="H17" s="2364"/>
      <c r="I17" s="2365"/>
    </row>
    <row r="18" spans="1:9" ht="15" customHeight="1">
      <c r="A18" s="2363"/>
      <c r="B18" s="2364"/>
      <c r="C18" s="2365"/>
      <c r="D18" s="2363"/>
      <c r="E18" s="2364"/>
      <c r="F18" s="2365"/>
      <c r="G18" s="2364"/>
      <c r="H18" s="2364"/>
      <c r="I18" s="2365"/>
    </row>
    <row r="19" spans="1:9" ht="15" customHeight="1">
      <c r="A19" s="2363"/>
      <c r="B19" s="2364"/>
      <c r="C19" s="2365"/>
      <c r="D19" s="2363"/>
      <c r="E19" s="2364"/>
      <c r="F19" s="2365"/>
      <c r="G19" s="2364"/>
      <c r="H19" s="2364"/>
      <c r="I19" s="2365"/>
    </row>
    <row r="20" spans="1:9" ht="15" customHeight="1">
      <c r="A20" s="2363"/>
      <c r="B20" s="2364"/>
      <c r="C20" s="2365"/>
      <c r="D20" s="2363"/>
      <c r="E20" s="2364"/>
      <c r="F20" s="2365"/>
      <c r="G20" s="2364"/>
      <c r="H20" s="2364"/>
      <c r="I20" s="2365"/>
    </row>
    <row r="21" spans="1:9" ht="15" customHeight="1">
      <c r="A21" s="2363"/>
      <c r="B21" s="2364"/>
      <c r="C21" s="2365"/>
      <c r="D21" s="2363"/>
      <c r="E21" s="2364"/>
      <c r="F21" s="2365"/>
      <c r="G21" s="2364"/>
      <c r="H21" s="2364"/>
      <c r="I21" s="2365"/>
    </row>
    <row r="22" spans="1:9" ht="15" customHeight="1">
      <c r="A22" s="2363"/>
      <c r="B22" s="2364"/>
      <c r="C22" s="2365"/>
      <c r="D22" s="2363"/>
      <c r="E22" s="2364"/>
      <c r="F22" s="2365"/>
      <c r="G22" s="2364"/>
      <c r="H22" s="2364"/>
      <c r="I22" s="2365"/>
    </row>
    <row r="23" spans="1:9" ht="15" customHeight="1">
      <c r="A23" s="2363"/>
      <c r="B23" s="2364"/>
      <c r="C23" s="2365"/>
      <c r="D23" s="2363"/>
      <c r="E23" s="2364"/>
      <c r="F23" s="2365"/>
      <c r="G23" s="2364"/>
      <c r="H23" s="2364"/>
      <c r="I23" s="2365"/>
    </row>
    <row r="24" spans="1:9" ht="15" customHeight="1">
      <c r="A24" s="2363"/>
      <c r="B24" s="2364"/>
      <c r="C24" s="2365"/>
      <c r="D24" s="2363"/>
      <c r="E24" s="2364"/>
      <c r="F24" s="2365"/>
      <c r="G24" s="2364"/>
      <c r="H24" s="2364"/>
      <c r="I24" s="2365"/>
    </row>
    <row r="25" spans="1:9" ht="15" customHeight="1">
      <c r="A25" s="2363"/>
      <c r="B25" s="2364"/>
      <c r="C25" s="2365"/>
      <c r="D25" s="2363"/>
      <c r="E25" s="2364"/>
      <c r="F25" s="2365"/>
      <c r="G25" s="2364"/>
      <c r="H25" s="2364"/>
      <c r="I25" s="2365"/>
    </row>
    <row r="26" spans="1:9" ht="15" customHeight="1">
      <c r="A26" s="2363"/>
      <c r="B26" s="2364"/>
      <c r="C26" s="2365"/>
      <c r="D26" s="2363"/>
      <c r="E26" s="2364"/>
      <c r="F26" s="2365"/>
      <c r="G26" s="2364"/>
      <c r="H26" s="2364"/>
      <c r="I26" s="2365"/>
    </row>
    <row r="27" spans="1:9" ht="15" customHeight="1">
      <c r="A27" s="2384"/>
      <c r="B27" s="2385"/>
      <c r="C27" s="2386"/>
      <c r="D27" s="2384"/>
      <c r="E27" s="2385"/>
      <c r="F27" s="2386"/>
      <c r="G27" s="2384"/>
      <c r="H27" s="2385"/>
      <c r="I27" s="2386"/>
    </row>
    <row r="28" spans="1:9" ht="15" customHeight="1">
      <c r="A28" s="2351" t="s">
        <v>865</v>
      </c>
      <c r="B28" s="2352"/>
      <c r="C28" s="2352"/>
      <c r="D28" s="2352"/>
      <c r="E28" s="2352"/>
      <c r="F28" s="2352"/>
      <c r="G28" s="2352"/>
      <c r="H28" s="2352"/>
      <c r="I28" s="2353"/>
    </row>
    <row r="29" spans="1:9" ht="15" customHeight="1">
      <c r="A29" s="2351" t="s">
        <v>866</v>
      </c>
      <c r="B29" s="2352"/>
      <c r="C29" s="2352"/>
      <c r="D29" s="2353"/>
      <c r="E29" s="2351" t="s">
        <v>867</v>
      </c>
      <c r="F29" s="2352"/>
      <c r="G29" s="2352"/>
      <c r="H29" s="2352"/>
      <c r="I29" s="2353"/>
    </row>
    <row r="30" spans="1:9" ht="15" customHeight="1">
      <c r="A30" s="2366"/>
      <c r="B30" s="2367"/>
      <c r="C30" s="2367"/>
      <c r="D30" s="2368"/>
      <c r="E30" s="2366"/>
      <c r="F30" s="2367"/>
      <c r="G30" s="2367"/>
      <c r="H30" s="2367"/>
      <c r="I30" s="2368"/>
    </row>
    <row r="31" spans="1:9" ht="15" customHeight="1">
      <c r="A31" s="2369"/>
      <c r="B31" s="2370"/>
      <c r="C31" s="2370"/>
      <c r="D31" s="2371"/>
      <c r="E31" s="2369"/>
      <c r="F31" s="2370"/>
      <c r="G31" s="2370"/>
      <c r="H31" s="2370"/>
      <c r="I31" s="2371"/>
    </row>
    <row r="32" spans="1:9" ht="15" customHeight="1">
      <c r="A32" s="2369"/>
      <c r="B32" s="2370"/>
      <c r="C32" s="2370"/>
      <c r="D32" s="2371"/>
      <c r="E32" s="2369"/>
      <c r="F32" s="2370"/>
      <c r="G32" s="2370"/>
      <c r="H32" s="2370"/>
      <c r="I32" s="2371"/>
    </row>
    <row r="33" spans="1:9" ht="15" customHeight="1">
      <c r="A33" s="2369"/>
      <c r="B33" s="2370"/>
      <c r="C33" s="2370"/>
      <c r="D33" s="2371"/>
      <c r="E33" s="2369"/>
      <c r="F33" s="2370"/>
      <c r="G33" s="2370"/>
      <c r="H33" s="2370"/>
      <c r="I33" s="2371"/>
    </row>
    <row r="34" spans="1:9" ht="15" customHeight="1">
      <c r="A34" s="2369"/>
      <c r="B34" s="2370"/>
      <c r="C34" s="2370"/>
      <c r="D34" s="2371"/>
      <c r="E34" s="2369"/>
      <c r="F34" s="2370"/>
      <c r="G34" s="2370"/>
      <c r="H34" s="2370"/>
      <c r="I34" s="2371"/>
    </row>
    <row r="35" spans="1:9" ht="15" customHeight="1">
      <c r="A35" s="2369"/>
      <c r="B35" s="2370"/>
      <c r="C35" s="2370"/>
      <c r="D35" s="2371"/>
      <c r="E35" s="2369"/>
      <c r="F35" s="2370"/>
      <c r="G35" s="2370"/>
      <c r="H35" s="2370"/>
      <c r="I35" s="2371"/>
    </row>
    <row r="36" spans="1:9" ht="15" customHeight="1">
      <c r="A36" s="2372"/>
      <c r="B36" s="2373"/>
      <c r="C36" s="2373"/>
      <c r="D36" s="2374"/>
      <c r="E36" s="2372"/>
      <c r="F36" s="2373"/>
      <c r="G36" s="2373"/>
      <c r="H36" s="2373"/>
      <c r="I36" s="2374"/>
    </row>
    <row r="37" spans="1:9" ht="15" customHeight="1">
      <c r="A37" s="2375" t="s">
        <v>868</v>
      </c>
      <c r="B37" s="2376"/>
      <c r="C37" s="2376"/>
      <c r="D37" s="2376"/>
      <c r="E37" s="2376"/>
      <c r="F37" s="2376"/>
      <c r="G37" s="2376"/>
      <c r="H37" s="2376"/>
      <c r="I37" s="2377"/>
    </row>
    <row r="38" spans="1:9" ht="15" customHeight="1">
      <c r="A38" s="2378"/>
      <c r="B38" s="2379"/>
      <c r="C38" s="2379"/>
      <c r="D38" s="2379"/>
      <c r="E38" s="2379"/>
      <c r="F38" s="2379"/>
      <c r="G38" s="2379"/>
      <c r="H38" s="2379"/>
      <c r="I38" s="2380"/>
    </row>
    <row r="39" spans="1:9" ht="15" customHeight="1">
      <c r="A39" s="2378"/>
      <c r="B39" s="2379"/>
      <c r="C39" s="2379"/>
      <c r="D39" s="2379"/>
      <c r="E39" s="2379"/>
      <c r="F39" s="2379"/>
      <c r="G39" s="2379"/>
      <c r="H39" s="2379"/>
      <c r="I39" s="2380"/>
    </row>
    <row r="40" spans="1:9" ht="15" customHeight="1">
      <c r="A40" s="2378"/>
      <c r="B40" s="2379"/>
      <c r="C40" s="2379"/>
      <c r="D40" s="2379"/>
      <c r="E40" s="2379"/>
      <c r="F40" s="2379"/>
      <c r="G40" s="2379"/>
      <c r="H40" s="2379"/>
      <c r="I40" s="2380"/>
    </row>
    <row r="41" spans="1:9" ht="15" customHeight="1">
      <c r="A41" s="2378"/>
      <c r="B41" s="2379"/>
      <c r="C41" s="2379"/>
      <c r="D41" s="2379"/>
      <c r="E41" s="2379"/>
      <c r="F41" s="2379"/>
      <c r="G41" s="2379"/>
      <c r="H41" s="2379"/>
      <c r="I41" s="2380"/>
    </row>
    <row r="42" spans="1:9" ht="15" customHeight="1">
      <c r="A42" s="2381"/>
      <c r="B42" s="2382"/>
      <c r="C42" s="2382"/>
      <c r="D42" s="2382"/>
      <c r="E42" s="2382"/>
      <c r="F42" s="2382"/>
      <c r="G42" s="2382"/>
      <c r="H42" s="2382"/>
      <c r="I42" s="2383"/>
    </row>
    <row r="43" spans="1:9">
      <c r="A43" s="222" t="s">
        <v>869</v>
      </c>
    </row>
    <row r="44" spans="1:9">
      <c r="A44" s="222" t="s">
        <v>870</v>
      </c>
    </row>
    <row r="45" spans="1:9">
      <c r="A45" s="222" t="s">
        <v>871</v>
      </c>
    </row>
  </sheetData>
  <mergeCells count="66">
    <mergeCell ref="A30:D36"/>
    <mergeCell ref="E30:I36"/>
    <mergeCell ref="A37:I42"/>
    <mergeCell ref="A27:C27"/>
    <mergeCell ref="D27:F27"/>
    <mergeCell ref="G27:I27"/>
    <mergeCell ref="A28:I28"/>
    <mergeCell ref="A29:D29"/>
    <mergeCell ref="E29:I29"/>
    <mergeCell ref="A25:C25"/>
    <mergeCell ref="D25:F25"/>
    <mergeCell ref="G25:I25"/>
    <mergeCell ref="A26:C26"/>
    <mergeCell ref="D26:F26"/>
    <mergeCell ref="G26:I26"/>
    <mergeCell ref="A23:C23"/>
    <mergeCell ref="D23:F23"/>
    <mergeCell ref="G23:I23"/>
    <mergeCell ref="A24:C24"/>
    <mergeCell ref="D24:F24"/>
    <mergeCell ref="G24:I24"/>
    <mergeCell ref="A21:C21"/>
    <mergeCell ref="D21:F21"/>
    <mergeCell ref="G21:I21"/>
    <mergeCell ref="A22:C22"/>
    <mergeCell ref="D22:F22"/>
    <mergeCell ref="G22:I22"/>
    <mergeCell ref="A19:C19"/>
    <mergeCell ref="D19:F19"/>
    <mergeCell ref="G19:I19"/>
    <mergeCell ref="A20:C20"/>
    <mergeCell ref="D20:F20"/>
    <mergeCell ref="G20:I20"/>
    <mergeCell ref="A17:C17"/>
    <mergeCell ref="D17:F17"/>
    <mergeCell ref="G17:I17"/>
    <mergeCell ref="A18:C18"/>
    <mergeCell ref="D18:F18"/>
    <mergeCell ref="G18:I18"/>
    <mergeCell ref="A15:C15"/>
    <mergeCell ref="D15:F15"/>
    <mergeCell ref="G15:I15"/>
    <mergeCell ref="A16:C16"/>
    <mergeCell ref="D16:F16"/>
    <mergeCell ref="G16:I16"/>
    <mergeCell ref="A13:C13"/>
    <mergeCell ref="D13:F13"/>
    <mergeCell ref="G13:I13"/>
    <mergeCell ref="A14:C14"/>
    <mergeCell ref="D14:F14"/>
    <mergeCell ref="G14:I14"/>
    <mergeCell ref="A8:A9"/>
    <mergeCell ref="B9:I9"/>
    <mergeCell ref="B10:I10"/>
    <mergeCell ref="A11:I11"/>
    <mergeCell ref="A12:C12"/>
    <mergeCell ref="D12:F12"/>
    <mergeCell ref="G12:I12"/>
    <mergeCell ref="C2:G2"/>
    <mergeCell ref="A4:B4"/>
    <mergeCell ref="C4:I4"/>
    <mergeCell ref="B5:E5"/>
    <mergeCell ref="F5:F7"/>
    <mergeCell ref="G5:I7"/>
    <mergeCell ref="A6:A7"/>
    <mergeCell ref="B6:E7"/>
  </mergeCells>
  <phoneticPr fontId="4"/>
  <conditionalFormatting sqref="A37:I42">
    <cfRule type="expression" dxfId="93" priority="2">
      <formula>OR($A$37="",$A$37="備考（研修等の受講の状況等）")</formula>
    </cfRule>
  </conditionalFormatting>
  <conditionalFormatting sqref="B10:I10 A13:I27 A30:I36">
    <cfRule type="expression" dxfId="92" priority="1">
      <formula>A10=""</formula>
    </cfRule>
  </conditionalFormatting>
  <conditionalFormatting sqref="G5:I7">
    <cfRule type="expression" dxfId="91" priority="4">
      <formula>OR($G$5="",$G$5="　　年　　月　　日")</formula>
    </cfRule>
  </conditionalFormatting>
  <printOptions horizontalCentered="1"/>
  <pageMargins left="0.31496062992125984" right="0.31496062992125984" top="0.35433070866141736" bottom="0.35433070866141736" header="0.11811023622047245" footer="0.11811023622047245"/>
  <pageSetup paperSize="9" orientation="portrait"/>
  <headerFooter>
    <oddHeader>&amp;R&amp;"BIZ UDPゴシック,標準"&amp;A</oddHeader>
    <oddFooter>&amp;RR8.4月版</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U66"/>
  <sheetViews>
    <sheetView workbookViewId="0"/>
  </sheetViews>
  <sheetFormatPr defaultColWidth="4.25" defaultRowHeight="12.75" customHeight="1"/>
  <cols>
    <col min="1" max="20" width="3.875" style="4" customWidth="1"/>
    <col min="21" max="255" width="4.25" style="4"/>
    <col min="256" max="256" width="8.25" style="4" customWidth="1"/>
    <col min="257" max="276" width="3.875" style="4" customWidth="1"/>
    <col min="277" max="511" width="4.25" style="4"/>
    <col min="512" max="512" width="8.25" style="4" customWidth="1"/>
    <col min="513" max="532" width="3.875" style="4" customWidth="1"/>
    <col min="533" max="767" width="4.25" style="4"/>
    <col min="768" max="768" width="8.25" style="4" customWidth="1"/>
    <col min="769" max="788" width="3.875" style="4" customWidth="1"/>
    <col min="789" max="1023" width="4.25" style="4"/>
    <col min="1024" max="1024" width="8.25" style="4" customWidth="1"/>
    <col min="1025" max="1044" width="3.875" style="4" customWidth="1"/>
    <col min="1045" max="1279" width="4.25" style="4"/>
    <col min="1280" max="1280" width="8.25" style="4" customWidth="1"/>
    <col min="1281" max="1300" width="3.875" style="4" customWidth="1"/>
    <col min="1301" max="1535" width="4.25" style="4"/>
    <col min="1536" max="1536" width="8.25" style="4" customWidth="1"/>
    <col min="1537" max="1556" width="3.875" style="4" customWidth="1"/>
    <col min="1557" max="1791" width="4.25" style="4"/>
    <col min="1792" max="1792" width="8.25" style="4" customWidth="1"/>
    <col min="1793" max="1812" width="3.875" style="4" customWidth="1"/>
    <col min="1813" max="2047" width="4.25" style="4"/>
    <col min="2048" max="2048" width="8.25" style="4" customWidth="1"/>
    <col min="2049" max="2068" width="3.875" style="4" customWidth="1"/>
    <col min="2069" max="2303" width="4.25" style="4"/>
    <col min="2304" max="2304" width="8.25" style="4" customWidth="1"/>
    <col min="2305" max="2324" width="3.875" style="4" customWidth="1"/>
    <col min="2325" max="2559" width="4.25" style="4"/>
    <col min="2560" max="2560" width="8.25" style="4" customWidth="1"/>
    <col min="2561" max="2580" width="3.875" style="4" customWidth="1"/>
    <col min="2581" max="2815" width="4.25" style="4"/>
    <col min="2816" max="2816" width="8.25" style="4" customWidth="1"/>
    <col min="2817" max="2836" width="3.875" style="4" customWidth="1"/>
    <col min="2837" max="3071" width="4.25" style="4"/>
    <col min="3072" max="3072" width="8.25" style="4" customWidth="1"/>
    <col min="3073" max="3092" width="3.875" style="4" customWidth="1"/>
    <col min="3093" max="3327" width="4.25" style="4"/>
    <col min="3328" max="3328" width="8.25" style="4" customWidth="1"/>
    <col min="3329" max="3348" width="3.875" style="4" customWidth="1"/>
    <col min="3349" max="3583" width="4.25" style="4"/>
    <col min="3584" max="3584" width="8.25" style="4" customWidth="1"/>
    <col min="3585" max="3604" width="3.875" style="4" customWidth="1"/>
    <col min="3605" max="3839" width="4.25" style="4"/>
    <col min="3840" max="3840" width="8.25" style="4" customWidth="1"/>
    <col min="3841" max="3860" width="3.875" style="4" customWidth="1"/>
    <col min="3861" max="4095" width="4.25" style="4"/>
    <col min="4096" max="4096" width="8.25" style="4" customWidth="1"/>
    <col min="4097" max="4116" width="3.875" style="4" customWidth="1"/>
    <col min="4117" max="4351" width="4.25" style="4"/>
    <col min="4352" max="4352" width="8.25" style="4" customWidth="1"/>
    <col min="4353" max="4372" width="3.875" style="4" customWidth="1"/>
    <col min="4373" max="4607" width="4.25" style="4"/>
    <col min="4608" max="4608" width="8.25" style="4" customWidth="1"/>
    <col min="4609" max="4628" width="3.875" style="4" customWidth="1"/>
    <col min="4629" max="4863" width="4.25" style="4"/>
    <col min="4864" max="4864" width="8.25" style="4" customWidth="1"/>
    <col min="4865" max="4884" width="3.875" style="4" customWidth="1"/>
    <col min="4885" max="5119" width="4.25" style="4"/>
    <col min="5120" max="5120" width="8.25" style="4" customWidth="1"/>
    <col min="5121" max="5140" width="3.875" style="4" customWidth="1"/>
    <col min="5141" max="5375" width="4.25" style="4"/>
    <col min="5376" max="5376" width="8.25" style="4" customWidth="1"/>
    <col min="5377" max="5396" width="3.875" style="4" customWidth="1"/>
    <col min="5397" max="5631" width="4.25" style="4"/>
    <col min="5632" max="5632" width="8.25" style="4" customWidth="1"/>
    <col min="5633" max="5652" width="3.875" style="4" customWidth="1"/>
    <col min="5653" max="5887" width="4.25" style="4"/>
    <col min="5888" max="5888" width="8.25" style="4" customWidth="1"/>
    <col min="5889" max="5908" width="3.875" style="4" customWidth="1"/>
    <col min="5909" max="6143" width="4.25" style="4"/>
    <col min="6144" max="6144" width="8.25" style="4" customWidth="1"/>
    <col min="6145" max="6164" width="3.875" style="4" customWidth="1"/>
    <col min="6165" max="6399" width="4.25" style="4"/>
    <col min="6400" max="6400" width="8.25" style="4" customWidth="1"/>
    <col min="6401" max="6420" width="3.875" style="4" customWidth="1"/>
    <col min="6421" max="6655" width="4.25" style="4"/>
    <col min="6656" max="6656" width="8.25" style="4" customWidth="1"/>
    <col min="6657" max="6676" width="3.875" style="4" customWidth="1"/>
    <col min="6677" max="6911" width="4.25" style="4"/>
    <col min="6912" max="6912" width="8.25" style="4" customWidth="1"/>
    <col min="6913" max="6932" width="3.875" style="4" customWidth="1"/>
    <col min="6933" max="7167" width="4.25" style="4"/>
    <col min="7168" max="7168" width="8.25" style="4" customWidth="1"/>
    <col min="7169" max="7188" width="3.875" style="4" customWidth="1"/>
    <col min="7189" max="7423" width="4.25" style="4"/>
    <col min="7424" max="7424" width="8.25" style="4" customWidth="1"/>
    <col min="7425" max="7444" width="3.875" style="4" customWidth="1"/>
    <col min="7445" max="7679" width="4.25" style="4"/>
    <col min="7680" max="7680" width="8.25" style="4" customWidth="1"/>
    <col min="7681" max="7700" width="3.875" style="4" customWidth="1"/>
    <col min="7701" max="7935" width="4.25" style="4"/>
    <col min="7936" max="7936" width="8.25" style="4" customWidth="1"/>
    <col min="7937" max="7956" width="3.875" style="4" customWidth="1"/>
    <col min="7957" max="8191" width="4.25" style="4"/>
    <col min="8192" max="8192" width="8.25" style="4" customWidth="1"/>
    <col min="8193" max="8212" width="3.875" style="4" customWidth="1"/>
    <col min="8213" max="8447" width="4.25" style="4"/>
    <col min="8448" max="8448" width="8.25" style="4" customWidth="1"/>
    <col min="8449" max="8468" width="3.875" style="4" customWidth="1"/>
    <col min="8469" max="8703" width="4.25" style="4"/>
    <col min="8704" max="8704" width="8.25" style="4" customWidth="1"/>
    <col min="8705" max="8724" width="3.875" style="4" customWidth="1"/>
    <col min="8725" max="8959" width="4.25" style="4"/>
    <col min="8960" max="8960" width="8.25" style="4" customWidth="1"/>
    <col min="8961" max="8980" width="3.875" style="4" customWidth="1"/>
    <col min="8981" max="9215" width="4.25" style="4"/>
    <col min="9216" max="9216" width="8.25" style="4" customWidth="1"/>
    <col min="9217" max="9236" width="3.875" style="4" customWidth="1"/>
    <col min="9237" max="9471" width="4.25" style="4"/>
    <col min="9472" max="9472" width="8.25" style="4" customWidth="1"/>
    <col min="9473" max="9492" width="3.875" style="4" customWidth="1"/>
    <col min="9493" max="9727" width="4.25" style="4"/>
    <col min="9728" max="9728" width="8.25" style="4" customWidth="1"/>
    <col min="9729" max="9748" width="3.875" style="4" customWidth="1"/>
    <col min="9749" max="9983" width="4.25" style="4"/>
    <col min="9984" max="9984" width="8.25" style="4" customWidth="1"/>
    <col min="9985" max="10004" width="3.875" style="4" customWidth="1"/>
    <col min="10005" max="10239" width="4.25" style="4"/>
    <col min="10240" max="10240" width="8.25" style="4" customWidth="1"/>
    <col min="10241" max="10260" width="3.875" style="4" customWidth="1"/>
    <col min="10261" max="10495" width="4.25" style="4"/>
    <col min="10496" max="10496" width="8.25" style="4" customWidth="1"/>
    <col min="10497" max="10516" width="3.875" style="4" customWidth="1"/>
    <col min="10517" max="10751" width="4.25" style="4"/>
    <col min="10752" max="10752" width="8.25" style="4" customWidth="1"/>
    <col min="10753" max="10772" width="3.875" style="4" customWidth="1"/>
    <col min="10773" max="11007" width="4.25" style="4"/>
    <col min="11008" max="11008" width="8.25" style="4" customWidth="1"/>
    <col min="11009" max="11028" width="3.875" style="4" customWidth="1"/>
    <col min="11029" max="11263" width="4.25" style="4"/>
    <col min="11264" max="11264" width="8.25" style="4" customWidth="1"/>
    <col min="11265" max="11284" width="3.875" style="4" customWidth="1"/>
    <col min="11285" max="11519" width="4.25" style="4"/>
    <col min="11520" max="11520" width="8.25" style="4" customWidth="1"/>
    <col min="11521" max="11540" width="3.875" style="4" customWidth="1"/>
    <col min="11541" max="11775" width="4.25" style="4"/>
    <col min="11776" max="11776" width="8.25" style="4" customWidth="1"/>
    <col min="11777" max="11796" width="3.875" style="4" customWidth="1"/>
    <col min="11797" max="12031" width="4.25" style="4"/>
    <col min="12032" max="12032" width="8.25" style="4" customWidth="1"/>
    <col min="12033" max="12052" width="3.875" style="4" customWidth="1"/>
    <col min="12053" max="12287" width="4.25" style="4"/>
    <col min="12288" max="12288" width="8.25" style="4" customWidth="1"/>
    <col min="12289" max="12308" width="3.875" style="4" customWidth="1"/>
    <col min="12309" max="12543" width="4.25" style="4"/>
    <col min="12544" max="12544" width="8.25" style="4" customWidth="1"/>
    <col min="12545" max="12564" width="3.875" style="4" customWidth="1"/>
    <col min="12565" max="12799" width="4.25" style="4"/>
    <col min="12800" max="12800" width="8.25" style="4" customWidth="1"/>
    <col min="12801" max="12820" width="3.875" style="4" customWidth="1"/>
    <col min="12821" max="13055" width="4.25" style="4"/>
    <col min="13056" max="13056" width="8.25" style="4" customWidth="1"/>
    <col min="13057" max="13076" width="3.875" style="4" customWidth="1"/>
    <col min="13077" max="13311" width="4.25" style="4"/>
    <col min="13312" max="13312" width="8.25" style="4" customWidth="1"/>
    <col min="13313" max="13332" width="3.875" style="4" customWidth="1"/>
    <col min="13333" max="13567" width="4.25" style="4"/>
    <col min="13568" max="13568" width="8.25" style="4" customWidth="1"/>
    <col min="13569" max="13588" width="3.875" style="4" customWidth="1"/>
    <col min="13589" max="13823" width="4.25" style="4"/>
    <col min="13824" max="13824" width="8.25" style="4" customWidth="1"/>
    <col min="13825" max="13844" width="3.875" style="4" customWidth="1"/>
    <col min="13845" max="14079" width="4.25" style="4"/>
    <col min="14080" max="14080" width="8.25" style="4" customWidth="1"/>
    <col min="14081" max="14100" width="3.875" style="4" customWidth="1"/>
    <col min="14101" max="14335" width="4.25" style="4"/>
    <col min="14336" max="14336" width="8.25" style="4" customWidth="1"/>
    <col min="14337" max="14356" width="3.875" style="4" customWidth="1"/>
    <col min="14357" max="14591" width="4.25" style="4"/>
    <col min="14592" max="14592" width="8.25" style="4" customWidth="1"/>
    <col min="14593" max="14612" width="3.875" style="4" customWidth="1"/>
    <col min="14613" max="14847" width="4.25" style="4"/>
    <col min="14848" max="14848" width="8.25" style="4" customWidth="1"/>
    <col min="14849" max="14868" width="3.875" style="4" customWidth="1"/>
    <col min="14869" max="15103" width="4.25" style="4"/>
    <col min="15104" max="15104" width="8.25" style="4" customWidth="1"/>
    <col min="15105" max="15124" width="3.875" style="4" customWidth="1"/>
    <col min="15125" max="15359" width="4.25" style="4"/>
    <col min="15360" max="15360" width="8.25" style="4" customWidth="1"/>
    <col min="15361" max="15380" width="3.875" style="4" customWidth="1"/>
    <col min="15381" max="15615" width="4.25" style="4"/>
    <col min="15616" max="15616" width="8.25" style="4" customWidth="1"/>
    <col min="15617" max="15636" width="3.875" style="4" customWidth="1"/>
    <col min="15637" max="15871" width="4.25" style="4"/>
    <col min="15872" max="15872" width="8.25" style="4" customWidth="1"/>
    <col min="15873" max="15892" width="3.875" style="4" customWidth="1"/>
    <col min="15893" max="16127" width="4.25" style="4"/>
    <col min="16128" max="16128" width="8.25" style="4" customWidth="1"/>
    <col min="16129" max="16148" width="3.875" style="4" customWidth="1"/>
    <col min="16149" max="16384" width="4.25" style="4"/>
  </cols>
  <sheetData>
    <row r="1" spans="1:20" ht="12.75" customHeight="1">
      <c r="A1" s="3" t="s">
        <v>166</v>
      </c>
    </row>
    <row r="2" spans="1:20" ht="12.75" customHeight="1">
      <c r="L2" s="33" t="s">
        <v>167</v>
      </c>
    </row>
    <row r="3" spans="1:20" ht="12.75" customHeight="1" thickBot="1">
      <c r="A3" s="1190"/>
      <c r="B3" s="5"/>
      <c r="C3" s="5"/>
      <c r="D3" s="5"/>
      <c r="E3" s="5"/>
      <c r="F3" s="5"/>
      <c r="G3" s="5"/>
      <c r="H3" s="5"/>
      <c r="I3" s="1191"/>
    </row>
    <row r="4" spans="1:20" ht="12.75" customHeight="1" thickBot="1">
      <c r="A4" s="1190"/>
      <c r="B4" s="5"/>
      <c r="C4" s="5"/>
      <c r="D4" s="5"/>
      <c r="E4" s="5"/>
      <c r="F4" s="5"/>
      <c r="G4" s="5"/>
      <c r="H4" s="5"/>
      <c r="I4" s="1191"/>
      <c r="N4" s="1192" t="s">
        <v>168</v>
      </c>
      <c r="O4" s="1193"/>
      <c r="P4" s="1194"/>
      <c r="Q4" s="1194"/>
      <c r="R4" s="1194"/>
      <c r="S4" s="1194"/>
      <c r="T4" s="1195"/>
    </row>
    <row r="5" spans="1:20" ht="12.75" customHeight="1" thickBot="1">
      <c r="B5" s="34"/>
      <c r="C5" s="35"/>
      <c r="D5" s="35"/>
      <c r="E5" s="35"/>
      <c r="F5" s="35"/>
      <c r="G5" s="35"/>
      <c r="H5" s="35"/>
    </row>
    <row r="6" spans="1:20" ht="12.75" customHeight="1">
      <c r="A6" s="6"/>
      <c r="B6" s="1196" t="s">
        <v>101</v>
      </c>
      <c r="C6" s="1197"/>
      <c r="D6" s="1198"/>
      <c r="E6" s="1199"/>
      <c r="F6" s="1199"/>
      <c r="G6" s="1199"/>
      <c r="H6" s="1199"/>
      <c r="I6" s="1199"/>
      <c r="J6" s="1199"/>
      <c r="K6" s="1199"/>
      <c r="L6" s="1199"/>
      <c r="M6" s="1199"/>
      <c r="N6" s="1199"/>
      <c r="O6" s="1199"/>
      <c r="P6" s="1199"/>
      <c r="Q6" s="1199"/>
      <c r="R6" s="1200"/>
      <c r="S6" s="1200"/>
      <c r="T6" s="1201"/>
    </row>
    <row r="7" spans="1:20" ht="12.75" customHeight="1">
      <c r="A7" s="7" t="s">
        <v>169</v>
      </c>
      <c r="B7" s="1202" t="s">
        <v>102</v>
      </c>
      <c r="C7" s="1203"/>
      <c r="D7" s="1204"/>
      <c r="E7" s="1205"/>
      <c r="F7" s="1205"/>
      <c r="G7" s="1205"/>
      <c r="H7" s="1205"/>
      <c r="I7" s="1205"/>
      <c r="J7" s="1205"/>
      <c r="K7" s="1205"/>
      <c r="L7" s="1205"/>
      <c r="M7" s="1205"/>
      <c r="N7" s="1205"/>
      <c r="O7" s="1205"/>
      <c r="P7" s="1205"/>
      <c r="Q7" s="1205"/>
      <c r="R7" s="1206"/>
      <c r="S7" s="1206"/>
      <c r="T7" s="1207"/>
    </row>
    <row r="8" spans="1:20" ht="12.75" customHeight="1">
      <c r="A8" s="7"/>
      <c r="B8" s="1208" t="s">
        <v>95</v>
      </c>
      <c r="C8" s="1209"/>
      <c r="D8" s="8" t="s">
        <v>170</v>
      </c>
      <c r="E8" s="9"/>
      <c r="F8" s="9"/>
      <c r="G8" s="9"/>
      <c r="H8" s="9"/>
      <c r="I8" s="9"/>
      <c r="J8" s="9"/>
      <c r="K8" s="9"/>
      <c r="L8" s="9"/>
      <c r="M8" s="9"/>
      <c r="N8" s="9"/>
      <c r="O8" s="9"/>
      <c r="P8" s="9"/>
      <c r="Q8" s="9"/>
      <c r="R8" s="9"/>
      <c r="S8" s="9"/>
      <c r="T8" s="10"/>
    </row>
    <row r="9" spans="1:20" ht="12.75" customHeight="1">
      <c r="A9" s="7" t="s">
        <v>171</v>
      </c>
      <c r="B9" s="1210"/>
      <c r="C9" s="1211"/>
      <c r="D9" s="11"/>
      <c r="E9" s="12"/>
      <c r="F9" s="13" t="s">
        <v>172</v>
      </c>
      <c r="G9" s="14"/>
      <c r="H9" s="14"/>
      <c r="I9" s="1214" t="s">
        <v>173</v>
      </c>
      <c r="J9" s="1214"/>
      <c r="K9" s="12"/>
      <c r="L9" s="12"/>
      <c r="M9" s="12"/>
      <c r="N9" s="12"/>
      <c r="O9" s="12"/>
      <c r="P9" s="12"/>
      <c r="Q9" s="12"/>
      <c r="R9" s="12"/>
      <c r="S9" s="12"/>
      <c r="T9" s="15"/>
    </row>
    <row r="10" spans="1:20" ht="12.75" customHeight="1">
      <c r="A10" s="16"/>
      <c r="B10" s="1212"/>
      <c r="C10" s="1213"/>
      <c r="D10" s="17"/>
      <c r="E10" s="18"/>
      <c r="F10" s="18"/>
      <c r="G10" s="18"/>
      <c r="H10" s="18"/>
      <c r="I10" s="18"/>
      <c r="J10" s="18"/>
      <c r="K10" s="18"/>
      <c r="L10" s="18"/>
      <c r="M10" s="18"/>
      <c r="N10" s="18"/>
      <c r="O10" s="18"/>
      <c r="P10" s="18"/>
      <c r="Q10" s="18"/>
      <c r="R10" s="18"/>
      <c r="S10" s="18"/>
      <c r="T10" s="19"/>
    </row>
    <row r="11" spans="1:20" ht="12.75" customHeight="1">
      <c r="A11" s="20"/>
      <c r="B11" s="1202" t="s">
        <v>150</v>
      </c>
      <c r="C11" s="1203"/>
      <c r="D11" s="1203" t="s">
        <v>104</v>
      </c>
      <c r="E11" s="1203"/>
      <c r="F11" s="1215"/>
      <c r="G11" s="1215"/>
      <c r="H11" s="1215"/>
      <c r="I11" s="1215"/>
      <c r="J11" s="1216"/>
      <c r="K11" s="1217" t="s">
        <v>174</v>
      </c>
      <c r="L11" s="1217"/>
      <c r="M11" s="1204"/>
      <c r="N11" s="1205"/>
      <c r="O11" s="1205"/>
      <c r="P11" s="1205"/>
      <c r="Q11" s="1205"/>
      <c r="R11" s="1206"/>
      <c r="S11" s="1206"/>
      <c r="T11" s="1207"/>
    </row>
    <row r="12" spans="1:20" ht="12.75" customHeight="1">
      <c r="A12" s="1218" t="s">
        <v>116</v>
      </c>
      <c r="B12" s="1219"/>
      <c r="C12" s="1219"/>
      <c r="D12" s="1219"/>
      <c r="E12" s="1219"/>
      <c r="F12" s="1219"/>
      <c r="G12" s="1219"/>
      <c r="H12" s="1219"/>
      <c r="I12" s="1220"/>
      <c r="J12" s="1221" t="s">
        <v>175</v>
      </c>
      <c r="K12" s="1222"/>
      <c r="L12" s="1222"/>
      <c r="M12" s="1222"/>
      <c r="N12" s="1222"/>
      <c r="O12" s="1222"/>
      <c r="P12" s="1222"/>
      <c r="Q12" s="1222"/>
      <c r="R12" s="1223"/>
      <c r="S12" s="1223"/>
      <c r="T12" s="1224"/>
    </row>
    <row r="13" spans="1:20" ht="13.5">
      <c r="A13" s="1225" t="s">
        <v>176</v>
      </c>
      <c r="B13" s="1226"/>
      <c r="C13" s="1203" t="s">
        <v>101</v>
      </c>
      <c r="D13" s="1221"/>
      <c r="E13" s="21"/>
      <c r="F13" s="22"/>
      <c r="G13" s="22"/>
      <c r="H13" s="22"/>
      <c r="I13" s="23"/>
      <c r="J13" s="1227" t="s">
        <v>177</v>
      </c>
      <c r="K13" s="1211"/>
      <c r="L13" s="1229" t="s">
        <v>178</v>
      </c>
      <c r="M13" s="1230"/>
      <c r="N13" s="1230"/>
      <c r="O13" s="1230"/>
      <c r="P13" s="1230"/>
      <c r="Q13" s="1230"/>
      <c r="R13" s="1206"/>
      <c r="S13" s="1206"/>
      <c r="T13" s="1207"/>
    </row>
    <row r="14" spans="1:20" ht="20.25" customHeight="1">
      <c r="A14" s="1231" t="s">
        <v>179</v>
      </c>
      <c r="B14" s="1232"/>
      <c r="C14" s="1203" t="s">
        <v>108</v>
      </c>
      <c r="D14" s="1221"/>
      <c r="E14" s="1228"/>
      <c r="F14" s="1233"/>
      <c r="G14" s="1233"/>
      <c r="H14" s="1233"/>
      <c r="I14" s="1234"/>
      <c r="J14" s="1228"/>
      <c r="K14" s="1212"/>
      <c r="L14" s="24"/>
      <c r="M14" s="25"/>
      <c r="N14" s="25"/>
      <c r="O14" s="25"/>
      <c r="P14" s="25"/>
      <c r="Q14" s="25"/>
      <c r="R14" s="25"/>
      <c r="S14" s="25"/>
      <c r="T14" s="26"/>
    </row>
    <row r="15" spans="1:20" ht="12.75" customHeight="1">
      <c r="A15" s="1239" t="s">
        <v>119</v>
      </c>
      <c r="B15" s="1208"/>
      <c r="C15" s="1208"/>
      <c r="D15" s="1208"/>
      <c r="E15" s="1209"/>
      <c r="F15" s="1203" t="s">
        <v>180</v>
      </c>
      <c r="G15" s="1203"/>
      <c r="H15" s="1203"/>
      <c r="I15" s="1237" t="s">
        <v>151</v>
      </c>
      <c r="J15" s="1219"/>
      <c r="K15" s="1238"/>
      <c r="L15" s="1203" t="s">
        <v>181</v>
      </c>
      <c r="M15" s="1203"/>
      <c r="N15" s="1203"/>
      <c r="O15" s="1203" t="s">
        <v>182</v>
      </c>
      <c r="P15" s="1203"/>
      <c r="Q15" s="1221"/>
      <c r="R15" s="1241" t="s">
        <v>183</v>
      </c>
      <c r="S15" s="1241"/>
      <c r="T15" s="1242"/>
    </row>
    <row r="16" spans="1:20" ht="12.75" customHeight="1">
      <c r="A16" s="1240"/>
      <c r="B16" s="1212"/>
      <c r="C16" s="1212"/>
      <c r="D16" s="1212"/>
      <c r="E16" s="1213"/>
      <c r="F16" s="27" t="s">
        <v>122</v>
      </c>
      <c r="G16" s="1221" t="s">
        <v>184</v>
      </c>
      <c r="H16" s="1202"/>
      <c r="I16" s="28" t="s">
        <v>122</v>
      </c>
      <c r="J16" s="1221" t="s">
        <v>184</v>
      </c>
      <c r="K16" s="1202"/>
      <c r="L16" s="28" t="s">
        <v>122</v>
      </c>
      <c r="M16" s="1221" t="s">
        <v>184</v>
      </c>
      <c r="N16" s="1202"/>
      <c r="O16" s="28" t="s">
        <v>122</v>
      </c>
      <c r="P16" s="1221" t="s">
        <v>184</v>
      </c>
      <c r="Q16" s="1222"/>
      <c r="R16" s="28" t="s">
        <v>122</v>
      </c>
      <c r="S16" s="1221" t="s">
        <v>184</v>
      </c>
      <c r="T16" s="1235"/>
    </row>
    <row r="17" spans="1:20" ht="12.75" customHeight="1">
      <c r="A17" s="29"/>
      <c r="B17" s="1236" t="s">
        <v>185</v>
      </c>
      <c r="C17" s="1209"/>
      <c r="D17" s="1237" t="s">
        <v>124</v>
      </c>
      <c r="E17" s="1238"/>
      <c r="F17" s="28"/>
      <c r="G17" s="1221"/>
      <c r="H17" s="1202"/>
      <c r="I17" s="28"/>
      <c r="J17" s="1221"/>
      <c r="K17" s="1202"/>
      <c r="L17" s="28"/>
      <c r="M17" s="1221"/>
      <c r="N17" s="1202"/>
      <c r="O17" s="28"/>
      <c r="P17" s="1221"/>
      <c r="Q17" s="1222"/>
      <c r="R17" s="28"/>
      <c r="S17" s="1221"/>
      <c r="T17" s="1235"/>
    </row>
    <row r="18" spans="1:20" ht="12.75" customHeight="1">
      <c r="A18" s="29"/>
      <c r="B18" s="1228"/>
      <c r="C18" s="1213"/>
      <c r="D18" s="1237" t="s">
        <v>125</v>
      </c>
      <c r="E18" s="1238"/>
      <c r="F18" s="28"/>
      <c r="G18" s="1221"/>
      <c r="H18" s="1202"/>
      <c r="I18" s="28"/>
      <c r="J18" s="1221"/>
      <c r="K18" s="1202"/>
      <c r="L18" s="28"/>
      <c r="M18" s="1221"/>
      <c r="N18" s="1202"/>
      <c r="O18" s="28"/>
      <c r="P18" s="1221"/>
      <c r="Q18" s="1222"/>
      <c r="R18" s="28"/>
      <c r="S18" s="1221"/>
      <c r="T18" s="1235"/>
    </row>
    <row r="19" spans="1:20" ht="12.75" customHeight="1">
      <c r="A19" s="29"/>
      <c r="B19" s="1237" t="s">
        <v>126</v>
      </c>
      <c r="C19" s="1219"/>
      <c r="D19" s="1219"/>
      <c r="E19" s="1238"/>
      <c r="F19" s="1221"/>
      <c r="G19" s="1222"/>
      <c r="H19" s="1202"/>
      <c r="I19" s="1221"/>
      <c r="J19" s="1222"/>
      <c r="K19" s="1202"/>
      <c r="L19" s="1221"/>
      <c r="M19" s="1222"/>
      <c r="N19" s="1202"/>
      <c r="O19" s="1221"/>
      <c r="P19" s="1222"/>
      <c r="Q19" s="1222"/>
      <c r="R19" s="1221"/>
      <c r="S19" s="1222"/>
      <c r="T19" s="1235"/>
    </row>
    <row r="20" spans="1:20" ht="12.75" customHeight="1">
      <c r="A20" s="29"/>
      <c r="B20" s="1237" t="s">
        <v>127</v>
      </c>
      <c r="C20" s="1219"/>
      <c r="D20" s="1219"/>
      <c r="E20" s="1238"/>
      <c r="F20" s="1243"/>
      <c r="G20" s="1244"/>
      <c r="H20" s="1245"/>
      <c r="I20" s="1243"/>
      <c r="J20" s="1244"/>
      <c r="K20" s="1245"/>
      <c r="L20" s="1243"/>
      <c r="M20" s="1244"/>
      <c r="N20" s="1245"/>
      <c r="O20" s="1243"/>
      <c r="P20" s="1244"/>
      <c r="Q20" s="1244"/>
      <c r="R20" s="1243"/>
      <c r="S20" s="1244"/>
      <c r="T20" s="1246"/>
    </row>
    <row r="21" spans="1:20" ht="12.75" customHeight="1">
      <c r="A21" s="29"/>
      <c r="B21" s="1208"/>
      <c r="C21" s="1208"/>
      <c r="D21" s="1208"/>
      <c r="E21" s="1209"/>
      <c r="F21" s="1203" t="s">
        <v>186</v>
      </c>
      <c r="G21" s="1203"/>
      <c r="H21" s="1203"/>
      <c r="I21" s="1221" t="s">
        <v>187</v>
      </c>
      <c r="J21" s="1222"/>
      <c r="K21" s="1202"/>
      <c r="L21" s="1237" t="s">
        <v>188</v>
      </c>
      <c r="M21" s="1219"/>
      <c r="N21" s="1238"/>
      <c r="O21" s="1221" t="s">
        <v>121</v>
      </c>
      <c r="P21" s="1222"/>
      <c r="Q21" s="1222"/>
      <c r="R21" s="36"/>
      <c r="T21" s="37"/>
    </row>
    <row r="22" spans="1:20" ht="12.75" customHeight="1">
      <c r="A22" s="29"/>
      <c r="B22" s="1212"/>
      <c r="C22" s="1212"/>
      <c r="D22" s="1212"/>
      <c r="E22" s="1213"/>
      <c r="F22" s="27" t="s">
        <v>122</v>
      </c>
      <c r="G22" s="1221" t="s">
        <v>184</v>
      </c>
      <c r="H22" s="1202"/>
      <c r="I22" s="28" t="s">
        <v>122</v>
      </c>
      <c r="J22" s="1221" t="s">
        <v>184</v>
      </c>
      <c r="K22" s="1202"/>
      <c r="L22" s="28" t="s">
        <v>122</v>
      </c>
      <c r="M22" s="1221" t="s">
        <v>184</v>
      </c>
      <c r="N22" s="1202"/>
      <c r="O22" s="28" t="s">
        <v>122</v>
      </c>
      <c r="P22" s="1221" t="s">
        <v>184</v>
      </c>
      <c r="Q22" s="1222"/>
      <c r="R22" s="36"/>
      <c r="T22" s="37"/>
    </row>
    <row r="23" spans="1:20" ht="12.75" customHeight="1">
      <c r="A23" s="29"/>
      <c r="B23" s="1236" t="s">
        <v>185</v>
      </c>
      <c r="C23" s="1209"/>
      <c r="D23" s="1237" t="s">
        <v>124</v>
      </c>
      <c r="E23" s="1238"/>
      <c r="F23" s="28"/>
      <c r="G23" s="1221"/>
      <c r="H23" s="1202"/>
      <c r="I23" s="28"/>
      <c r="J23" s="1221"/>
      <c r="K23" s="1202"/>
      <c r="L23" s="28"/>
      <c r="M23" s="1221"/>
      <c r="N23" s="1202"/>
      <c r="O23" s="28"/>
      <c r="P23" s="1221"/>
      <c r="Q23" s="1222"/>
      <c r="R23" s="36"/>
      <c r="T23" s="37"/>
    </row>
    <row r="24" spans="1:20" ht="12.75" customHeight="1">
      <c r="A24" s="29"/>
      <c r="B24" s="1228"/>
      <c r="C24" s="1213"/>
      <c r="D24" s="1237" t="s">
        <v>125</v>
      </c>
      <c r="E24" s="1238"/>
      <c r="F24" s="28"/>
      <c r="G24" s="1221"/>
      <c r="H24" s="1202"/>
      <c r="I24" s="28"/>
      <c r="J24" s="1221"/>
      <c r="K24" s="1202"/>
      <c r="L24" s="28"/>
      <c r="M24" s="1221"/>
      <c r="N24" s="1202"/>
      <c r="O24" s="28"/>
      <c r="P24" s="1221"/>
      <c r="Q24" s="1222"/>
      <c r="R24" s="36"/>
      <c r="T24" s="37"/>
    </row>
    <row r="25" spans="1:20" ht="12.75" customHeight="1">
      <c r="A25" s="29"/>
      <c r="B25" s="1237" t="s">
        <v>126</v>
      </c>
      <c r="C25" s="1219"/>
      <c r="D25" s="1219"/>
      <c r="E25" s="1238"/>
      <c r="F25" s="1221"/>
      <c r="G25" s="1222"/>
      <c r="H25" s="1202"/>
      <c r="I25" s="1221"/>
      <c r="J25" s="1222"/>
      <c r="K25" s="1202"/>
      <c r="L25" s="1221"/>
      <c r="M25" s="1222"/>
      <c r="N25" s="1202"/>
      <c r="O25" s="1203"/>
      <c r="P25" s="1203"/>
      <c r="Q25" s="1221"/>
      <c r="R25" s="36"/>
      <c r="T25" s="37"/>
    </row>
    <row r="26" spans="1:20" ht="12.75" customHeight="1">
      <c r="A26" s="29"/>
      <c r="B26" s="1237" t="s">
        <v>127</v>
      </c>
      <c r="C26" s="1219"/>
      <c r="D26" s="1219"/>
      <c r="E26" s="1238"/>
      <c r="F26" s="1250"/>
      <c r="G26" s="1251"/>
      <c r="H26" s="1252"/>
      <c r="I26" s="1250"/>
      <c r="J26" s="1251"/>
      <c r="K26" s="1252"/>
      <c r="L26" s="1250"/>
      <c r="M26" s="1251"/>
      <c r="N26" s="1252"/>
      <c r="O26" s="1253"/>
      <c r="P26" s="1253"/>
      <c r="Q26" s="1250"/>
      <c r="R26" s="36"/>
      <c r="T26" s="37"/>
    </row>
    <row r="27" spans="1:20" s="39" customFormat="1" ht="13.5" customHeight="1">
      <c r="A27" s="38"/>
      <c r="B27" s="1254" t="s">
        <v>189</v>
      </c>
      <c r="C27" s="1255"/>
      <c r="D27" s="1255"/>
      <c r="E27" s="1256"/>
      <c r="F27" s="1247" t="s">
        <v>190</v>
      </c>
      <c r="G27" s="1262"/>
      <c r="H27" s="1262"/>
      <c r="I27" s="1262"/>
      <c r="J27" s="1262"/>
      <c r="K27" s="1262"/>
      <c r="L27" s="1262"/>
      <c r="M27" s="1262"/>
      <c r="N27" s="1262"/>
      <c r="O27" s="1262"/>
      <c r="P27" s="1262"/>
      <c r="Q27" s="1262"/>
      <c r="R27" s="1262"/>
      <c r="S27" s="1262"/>
      <c r="T27" s="1263"/>
    </row>
    <row r="28" spans="1:20" s="39" customFormat="1" ht="13.5" customHeight="1">
      <c r="A28" s="38"/>
      <c r="B28" s="1257"/>
      <c r="C28" s="1206"/>
      <c r="D28" s="1206"/>
      <c r="E28" s="1258"/>
      <c r="F28" s="40" t="s">
        <v>157</v>
      </c>
      <c r="G28" s="41"/>
      <c r="H28" s="41"/>
      <c r="I28" s="1264" t="s">
        <v>158</v>
      </c>
      <c r="J28" s="1264"/>
      <c r="K28" s="1264"/>
      <c r="L28" s="1264"/>
      <c r="M28" s="1264" t="s">
        <v>159</v>
      </c>
      <c r="N28" s="1264"/>
      <c r="O28" s="1264"/>
      <c r="P28" s="1264"/>
      <c r="Q28" s="1264" t="s">
        <v>160</v>
      </c>
      <c r="R28" s="1264"/>
      <c r="S28" s="1264"/>
      <c r="T28" s="1265"/>
    </row>
    <row r="29" spans="1:20" s="39" customFormat="1" ht="13.5" customHeight="1">
      <c r="A29" s="38"/>
      <c r="B29" s="1257"/>
      <c r="C29" s="1206"/>
      <c r="D29" s="1206"/>
      <c r="E29" s="1258"/>
      <c r="F29" s="40" t="s">
        <v>161</v>
      </c>
      <c r="G29" s="41"/>
      <c r="H29" s="41"/>
      <c r="I29" s="1247"/>
      <c r="J29" s="1248"/>
      <c r="K29" s="1248"/>
      <c r="L29" s="1249"/>
      <c r="M29" s="1247"/>
      <c r="N29" s="1248"/>
      <c r="O29" s="1248"/>
      <c r="P29" s="1249"/>
      <c r="Q29" s="1247"/>
      <c r="R29" s="1223"/>
      <c r="S29" s="1223"/>
      <c r="T29" s="1224"/>
    </row>
    <row r="30" spans="1:20" s="39" customFormat="1" ht="13.5" customHeight="1">
      <c r="A30" s="38"/>
      <c r="B30" s="1257"/>
      <c r="C30" s="1206"/>
      <c r="D30" s="1206"/>
      <c r="E30" s="1258"/>
      <c r="F30" s="40" t="s">
        <v>162</v>
      </c>
      <c r="G30" s="41"/>
      <c r="H30" s="41"/>
      <c r="I30" s="1247"/>
      <c r="J30" s="1248"/>
      <c r="K30" s="1248"/>
      <c r="L30" s="1249"/>
      <c r="M30" s="1247"/>
      <c r="N30" s="1248"/>
      <c r="O30" s="1248"/>
      <c r="P30" s="1249"/>
      <c r="Q30" s="1247"/>
      <c r="R30" s="1223"/>
      <c r="S30" s="1223"/>
      <c r="T30" s="1224"/>
    </row>
    <row r="31" spans="1:20" s="39" customFormat="1" ht="13.5" customHeight="1">
      <c r="A31" s="42"/>
      <c r="B31" s="1259"/>
      <c r="C31" s="1260"/>
      <c r="D31" s="1260"/>
      <c r="E31" s="1261"/>
      <c r="F31" s="40" t="s">
        <v>163</v>
      </c>
      <c r="G31" s="41"/>
      <c r="H31" s="41"/>
      <c r="I31" s="1247"/>
      <c r="J31" s="1248"/>
      <c r="K31" s="1248"/>
      <c r="L31" s="1249"/>
      <c r="M31" s="1247"/>
      <c r="N31" s="1248"/>
      <c r="O31" s="1248"/>
      <c r="P31" s="1249"/>
      <c r="Q31" s="1247"/>
      <c r="R31" s="1223"/>
      <c r="S31" s="1223"/>
      <c r="T31" s="1224"/>
    </row>
    <row r="32" spans="1:20" ht="12.75" customHeight="1">
      <c r="A32" s="1266" t="s">
        <v>191</v>
      </c>
      <c r="B32" s="1203"/>
      <c r="C32" s="1203"/>
      <c r="D32" s="1203"/>
      <c r="E32" s="1203"/>
      <c r="F32" s="1221"/>
      <c r="G32" s="1222"/>
      <c r="H32" s="1222"/>
      <c r="I32" s="1222"/>
      <c r="J32" s="1222"/>
      <c r="K32" s="1222"/>
      <c r="L32" s="1222"/>
      <c r="M32" s="1222"/>
      <c r="N32" s="1222"/>
      <c r="O32" s="1222"/>
      <c r="P32" s="1222"/>
      <c r="Q32" s="1222"/>
      <c r="R32" s="1267"/>
      <c r="S32" s="1267"/>
      <c r="T32" s="1268"/>
    </row>
    <row r="33" spans="1:21" ht="12.75" customHeight="1">
      <c r="A33" s="1266"/>
      <c r="B33" s="1269" t="s">
        <v>192</v>
      </c>
      <c r="C33" s="1269"/>
      <c r="D33" s="1269"/>
      <c r="E33" s="1269"/>
      <c r="F33" s="1270" t="s">
        <v>193</v>
      </c>
      <c r="G33" s="1271"/>
      <c r="H33" s="1271"/>
      <c r="I33" s="1271"/>
      <c r="J33" s="1271"/>
      <c r="K33" s="1271"/>
      <c r="L33" s="1271"/>
      <c r="M33" s="1271"/>
      <c r="N33" s="1271"/>
      <c r="O33" s="1271"/>
      <c r="P33" s="1271"/>
      <c r="Q33" s="1271"/>
      <c r="R33" s="1267"/>
      <c r="S33" s="1267"/>
      <c r="T33" s="1268"/>
    </row>
    <row r="34" spans="1:21" ht="12.75" customHeight="1">
      <c r="A34" s="1266"/>
      <c r="B34" s="1269" t="s">
        <v>138</v>
      </c>
      <c r="C34" s="1269"/>
      <c r="D34" s="1269"/>
      <c r="E34" s="1269"/>
      <c r="F34" s="1270" t="s">
        <v>194</v>
      </c>
      <c r="G34" s="1271"/>
      <c r="H34" s="1271"/>
      <c r="I34" s="1271"/>
      <c r="J34" s="1271"/>
      <c r="K34" s="1271"/>
      <c r="L34" s="1271"/>
      <c r="M34" s="1271"/>
      <c r="N34" s="1271"/>
      <c r="O34" s="1271"/>
      <c r="P34" s="1271"/>
      <c r="Q34" s="1271"/>
      <c r="R34" s="1267"/>
      <c r="S34" s="1267"/>
      <c r="T34" s="1268"/>
    </row>
    <row r="35" spans="1:21" ht="12.75" customHeight="1">
      <c r="A35" s="1266"/>
      <c r="B35" s="1275" t="s">
        <v>195</v>
      </c>
      <c r="C35" s="1276"/>
      <c r="D35" s="1276"/>
      <c r="E35" s="1277"/>
      <c r="F35" s="1283" t="s">
        <v>196</v>
      </c>
      <c r="G35" s="1284"/>
      <c r="H35" s="1285" t="s">
        <v>197</v>
      </c>
      <c r="I35" s="1285"/>
      <c r="J35" s="1285"/>
      <c r="K35" s="1285"/>
      <c r="L35" s="1285"/>
      <c r="M35" s="1285"/>
      <c r="N35" s="1285"/>
      <c r="O35" s="1285"/>
      <c r="P35" s="1285"/>
      <c r="Q35" s="1286"/>
      <c r="R35" s="43"/>
      <c r="S35" s="44"/>
      <c r="T35" s="45"/>
    </row>
    <row r="36" spans="1:21" ht="12.75" customHeight="1">
      <c r="A36" s="1266"/>
      <c r="B36" s="1278"/>
      <c r="C36" s="1191"/>
      <c r="D36" s="1191"/>
      <c r="E36" s="1279"/>
      <c r="F36" s="1283"/>
      <c r="G36" s="1284"/>
      <c r="H36" s="1287" t="s">
        <v>198</v>
      </c>
      <c r="I36" s="1287"/>
      <c r="J36" s="1287" t="s">
        <v>199</v>
      </c>
      <c r="K36" s="1287"/>
      <c r="L36" s="1287" t="s">
        <v>200</v>
      </c>
      <c r="M36" s="1287"/>
      <c r="N36" s="1287" t="s">
        <v>201</v>
      </c>
      <c r="O36" s="1287"/>
      <c r="P36" s="1287" t="s">
        <v>202</v>
      </c>
      <c r="Q36" s="1288"/>
      <c r="R36" s="36"/>
      <c r="T36" s="37"/>
    </row>
    <row r="37" spans="1:21" ht="12.75" customHeight="1">
      <c r="A37" s="1266"/>
      <c r="B37" s="1278"/>
      <c r="C37" s="1191"/>
      <c r="D37" s="1191"/>
      <c r="E37" s="1279"/>
      <c r="F37" s="1272"/>
      <c r="G37" s="1272"/>
      <c r="H37" s="1272"/>
      <c r="I37" s="1272"/>
      <c r="J37" s="1272"/>
      <c r="K37" s="1272"/>
      <c r="L37" s="1272"/>
      <c r="M37" s="1272"/>
      <c r="N37" s="1272"/>
      <c r="O37" s="1272"/>
      <c r="P37" s="1272"/>
      <c r="Q37" s="1273"/>
      <c r="R37" s="36"/>
      <c r="T37" s="37"/>
    </row>
    <row r="38" spans="1:21" ht="12.75" customHeight="1">
      <c r="A38" s="1266"/>
      <c r="B38" s="1278"/>
      <c r="C38" s="1191"/>
      <c r="D38" s="1191"/>
      <c r="E38" s="1279"/>
      <c r="F38" s="1272" t="s">
        <v>203</v>
      </c>
      <c r="G38" s="1272"/>
      <c r="H38" s="1272" t="s">
        <v>204</v>
      </c>
      <c r="I38" s="1273"/>
      <c r="J38" s="1274" t="s">
        <v>205</v>
      </c>
      <c r="K38" s="1274"/>
      <c r="L38" s="46"/>
      <c r="M38" s="46"/>
      <c r="N38" s="46"/>
      <c r="O38" s="46"/>
      <c r="P38" s="46"/>
      <c r="Q38" s="46"/>
      <c r="R38" s="47"/>
      <c r="S38" s="47"/>
      <c r="T38" s="48"/>
      <c r="U38" s="47"/>
    </row>
    <row r="39" spans="1:21" ht="12.75" customHeight="1">
      <c r="A39" s="1266"/>
      <c r="B39" s="1278"/>
      <c r="C39" s="1191"/>
      <c r="D39" s="1191"/>
      <c r="E39" s="1279"/>
      <c r="F39" s="1272"/>
      <c r="G39" s="1272"/>
      <c r="H39" s="1272"/>
      <c r="I39" s="1273"/>
      <c r="J39" s="1274"/>
      <c r="K39" s="1274"/>
      <c r="L39" s="47"/>
      <c r="M39" s="47"/>
      <c r="N39" s="47"/>
      <c r="O39" s="47"/>
      <c r="P39" s="47"/>
      <c r="Q39" s="47"/>
      <c r="R39" s="47"/>
      <c r="S39" s="47"/>
      <c r="T39" s="48"/>
      <c r="U39" s="47"/>
    </row>
    <row r="40" spans="1:21" ht="12.75" customHeight="1">
      <c r="A40" s="1266"/>
      <c r="B40" s="1280"/>
      <c r="C40" s="1281"/>
      <c r="D40" s="1281"/>
      <c r="E40" s="1282"/>
      <c r="F40" s="1273"/>
      <c r="G40" s="1290"/>
      <c r="H40" s="1273"/>
      <c r="I40" s="1291"/>
      <c r="J40" s="1272"/>
      <c r="K40" s="1272"/>
      <c r="L40" s="49"/>
      <c r="M40" s="49"/>
      <c r="N40" s="49"/>
      <c r="O40" s="49"/>
      <c r="P40" s="49"/>
      <c r="Q40" s="49"/>
      <c r="R40" s="49"/>
      <c r="S40" s="49"/>
      <c r="T40" s="50"/>
      <c r="U40" s="47"/>
    </row>
    <row r="41" spans="1:21" ht="12.75" customHeight="1">
      <c r="A41" s="1266"/>
      <c r="B41" s="1270" t="s">
        <v>206</v>
      </c>
      <c r="C41" s="1271"/>
      <c r="D41" s="1271"/>
      <c r="E41" s="1289"/>
      <c r="F41" s="1221" t="s">
        <v>207</v>
      </c>
      <c r="G41" s="1222"/>
      <c r="H41" s="1222"/>
      <c r="I41" s="1222"/>
      <c r="J41" s="1222"/>
      <c r="K41" s="1222"/>
      <c r="L41" s="1222"/>
      <c r="M41" s="1222"/>
      <c r="N41" s="1222"/>
      <c r="O41" s="1222"/>
      <c r="P41" s="1222"/>
      <c r="Q41" s="1222"/>
      <c r="R41" s="1267"/>
      <c r="S41" s="1267"/>
      <c r="T41" s="1268"/>
    </row>
    <row r="42" spans="1:21" ht="12.75" customHeight="1">
      <c r="A42" s="1266"/>
      <c r="B42" s="1269" t="s">
        <v>208</v>
      </c>
      <c r="C42" s="1269"/>
      <c r="D42" s="1269"/>
      <c r="E42" s="1269"/>
      <c r="F42" s="1243"/>
      <c r="G42" s="1244"/>
      <c r="H42" s="1244"/>
      <c r="I42" s="1244"/>
      <c r="J42" s="1244"/>
      <c r="K42" s="1244"/>
      <c r="L42" s="1244"/>
      <c r="M42" s="1244"/>
      <c r="N42" s="1244"/>
      <c r="O42" s="1244"/>
      <c r="P42" s="1244"/>
      <c r="Q42" s="1244"/>
      <c r="R42" s="1267"/>
      <c r="S42" s="1267"/>
      <c r="T42" s="1268"/>
    </row>
    <row r="43" spans="1:21" ht="12.75" customHeight="1">
      <c r="A43" s="1266"/>
      <c r="B43" s="1270" t="s">
        <v>209</v>
      </c>
      <c r="C43" s="1271"/>
      <c r="D43" s="1271"/>
      <c r="E43" s="1289"/>
      <c r="F43" s="1221" t="s">
        <v>210</v>
      </c>
      <c r="G43" s="1222"/>
      <c r="H43" s="1222"/>
      <c r="I43" s="1222"/>
      <c r="J43" s="1222"/>
      <c r="K43" s="1222"/>
      <c r="L43" s="1222"/>
      <c r="M43" s="1222"/>
      <c r="N43" s="1222"/>
      <c r="O43" s="1222"/>
      <c r="P43" s="1222"/>
      <c r="Q43" s="1222"/>
      <c r="R43" s="1267"/>
      <c r="S43" s="1267"/>
      <c r="T43" s="1268"/>
    </row>
    <row r="44" spans="1:21" ht="12.75" customHeight="1">
      <c r="A44" s="1266"/>
      <c r="B44" s="1269" t="s">
        <v>144</v>
      </c>
      <c r="C44" s="1269"/>
      <c r="D44" s="1269"/>
      <c r="E44" s="1269"/>
      <c r="F44" s="1221"/>
      <c r="G44" s="1222"/>
      <c r="H44" s="1222"/>
      <c r="I44" s="1222"/>
      <c r="J44" s="1222"/>
      <c r="K44" s="1222"/>
      <c r="L44" s="1222"/>
      <c r="M44" s="1222"/>
      <c r="N44" s="1222"/>
      <c r="O44" s="1222"/>
      <c r="P44" s="1222"/>
      <c r="Q44" s="1222"/>
      <c r="R44" s="1267"/>
      <c r="S44" s="1267"/>
      <c r="T44" s="1268"/>
    </row>
    <row r="45" spans="1:21" ht="12.75" customHeight="1">
      <c r="A45" s="1266"/>
      <c r="B45" s="1269"/>
      <c r="C45" s="1269"/>
      <c r="D45" s="1269"/>
      <c r="E45" s="1269"/>
      <c r="F45" s="1221"/>
      <c r="G45" s="1222"/>
      <c r="H45" s="1222"/>
      <c r="I45" s="1222"/>
      <c r="J45" s="1222"/>
      <c r="K45" s="1222"/>
      <c r="L45" s="1222"/>
      <c r="M45" s="1222"/>
      <c r="N45" s="1222"/>
      <c r="O45" s="1222"/>
      <c r="P45" s="1222"/>
      <c r="Q45" s="1222"/>
      <c r="R45" s="1267"/>
      <c r="S45" s="1267"/>
      <c r="T45" s="1268"/>
    </row>
    <row r="46" spans="1:21" ht="12.75" customHeight="1">
      <c r="A46" s="1266"/>
      <c r="B46" s="1269" t="s">
        <v>145</v>
      </c>
      <c r="C46" s="1269"/>
      <c r="D46" s="1269"/>
      <c r="E46" s="1269"/>
      <c r="F46" s="1221"/>
      <c r="G46" s="1222"/>
      <c r="H46" s="1222"/>
      <c r="I46" s="1222"/>
      <c r="J46" s="1222"/>
      <c r="K46" s="1222"/>
      <c r="L46" s="1222"/>
      <c r="M46" s="1222"/>
      <c r="N46" s="1222"/>
      <c r="O46" s="1222"/>
      <c r="P46" s="1222"/>
      <c r="Q46" s="1222"/>
      <c r="R46" s="1267"/>
      <c r="S46" s="1267"/>
      <c r="T46" s="1268"/>
    </row>
    <row r="47" spans="1:21" ht="12.75" customHeight="1">
      <c r="A47" s="1266"/>
      <c r="B47" s="1269" t="s">
        <v>211</v>
      </c>
      <c r="C47" s="1269"/>
      <c r="D47" s="1269"/>
      <c r="E47" s="1269"/>
      <c r="F47" s="1228" t="s">
        <v>212</v>
      </c>
      <c r="G47" s="1212"/>
      <c r="H47" s="1212"/>
      <c r="I47" s="1213"/>
      <c r="J47" s="1228" t="s">
        <v>213</v>
      </c>
      <c r="K47" s="1212"/>
      <c r="L47" s="1212"/>
      <c r="M47" s="1213"/>
      <c r="N47" s="1221"/>
      <c r="O47" s="1262"/>
      <c r="P47" s="1262"/>
      <c r="Q47" s="1262"/>
      <c r="R47" s="1223"/>
      <c r="S47" s="1223"/>
      <c r="T47" s="1224"/>
    </row>
    <row r="48" spans="1:21" ht="12.75" customHeight="1">
      <c r="A48" s="1266"/>
      <c r="B48" s="1303"/>
      <c r="C48" s="1303"/>
      <c r="D48" s="1303"/>
      <c r="E48" s="1303"/>
      <c r="F48" s="1221" t="s">
        <v>214</v>
      </c>
      <c r="G48" s="1222"/>
      <c r="H48" s="1222"/>
      <c r="I48" s="1202"/>
      <c r="J48" s="1304" t="s">
        <v>215</v>
      </c>
      <c r="K48" s="1305"/>
      <c r="L48" s="51"/>
      <c r="M48" s="52"/>
      <c r="N48" s="53" t="s">
        <v>216</v>
      </c>
      <c r="O48" s="1227"/>
      <c r="P48" s="1205"/>
      <c r="Q48" s="1205"/>
      <c r="R48" s="1206"/>
      <c r="S48" s="1206"/>
      <c r="T48" s="37"/>
    </row>
    <row r="49" spans="1:20" ht="12.75" customHeight="1">
      <c r="A49" s="1266"/>
      <c r="B49" s="1303"/>
      <c r="C49" s="1303"/>
      <c r="D49" s="1303"/>
      <c r="E49" s="1303"/>
      <c r="F49" s="1221" t="s">
        <v>217</v>
      </c>
      <c r="G49" s="1222"/>
      <c r="H49" s="1222"/>
      <c r="I49" s="1202"/>
      <c r="J49" s="1221"/>
      <c r="K49" s="1262"/>
      <c r="L49" s="1262"/>
      <c r="M49" s="1262"/>
      <c r="N49" s="1262"/>
      <c r="O49" s="1262"/>
      <c r="P49" s="1262"/>
      <c r="Q49" s="1262"/>
      <c r="R49" s="1223"/>
      <c r="S49" s="1223"/>
      <c r="T49" s="1224"/>
    </row>
    <row r="50" spans="1:20" ht="12.75" customHeight="1">
      <c r="A50" s="1292" t="s">
        <v>218</v>
      </c>
      <c r="B50" s="1262"/>
      <c r="C50" s="1262"/>
      <c r="D50" s="1262"/>
      <c r="E50" s="1293"/>
      <c r="F50" s="1221" t="s">
        <v>219</v>
      </c>
      <c r="G50" s="1202"/>
      <c r="H50" s="54"/>
      <c r="I50" s="54"/>
      <c r="J50" s="55"/>
      <c r="K50" s="56"/>
      <c r="L50" s="1294" t="s">
        <v>220</v>
      </c>
      <c r="M50" s="1294"/>
      <c r="N50" s="1294"/>
      <c r="O50" s="57"/>
      <c r="P50" s="58"/>
      <c r="Q50" s="58"/>
      <c r="R50" s="58"/>
      <c r="S50" s="58"/>
      <c r="T50" s="59"/>
    </row>
    <row r="51" spans="1:20" ht="26.25" customHeight="1">
      <c r="A51" s="1295" t="s">
        <v>221</v>
      </c>
      <c r="B51" s="1267"/>
      <c r="C51" s="1267"/>
      <c r="D51" s="1267"/>
      <c r="E51" s="1296"/>
      <c r="F51" s="1221"/>
      <c r="G51" s="1222"/>
      <c r="H51" s="1222"/>
      <c r="I51" s="1222"/>
      <c r="J51" s="1222"/>
      <c r="K51" s="1222"/>
      <c r="L51" s="1222"/>
      <c r="M51" s="1222"/>
      <c r="N51" s="1222"/>
      <c r="O51" s="1222"/>
      <c r="P51" s="1222"/>
      <c r="Q51" s="1222"/>
      <c r="R51" s="1267"/>
      <c r="S51" s="1267"/>
      <c r="T51" s="1268"/>
    </row>
    <row r="52" spans="1:20" ht="39" customHeight="1" thickBot="1">
      <c r="A52" s="1297" t="s">
        <v>222</v>
      </c>
      <c r="B52" s="1298"/>
      <c r="C52" s="1298"/>
      <c r="D52" s="1298"/>
      <c r="E52" s="1298"/>
      <c r="F52" s="1299" t="s">
        <v>223</v>
      </c>
      <c r="G52" s="1300"/>
      <c r="H52" s="1300"/>
      <c r="I52" s="1300"/>
      <c r="J52" s="1300"/>
      <c r="K52" s="1300"/>
      <c r="L52" s="1300"/>
      <c r="M52" s="1300"/>
      <c r="N52" s="1300"/>
      <c r="O52" s="1300"/>
      <c r="P52" s="1300"/>
      <c r="Q52" s="1300"/>
      <c r="R52" s="1301"/>
      <c r="S52" s="1301"/>
      <c r="T52" s="1302"/>
    </row>
    <row r="53" spans="1:20" ht="12.75" customHeight="1">
      <c r="A53" s="31" t="s">
        <v>224</v>
      </c>
    </row>
    <row r="54" spans="1:20" ht="12.75" customHeight="1">
      <c r="A54" s="1306" t="s">
        <v>225</v>
      </c>
      <c r="B54" s="1307"/>
      <c r="C54" s="1307"/>
      <c r="D54" s="1307"/>
      <c r="E54" s="1307"/>
      <c r="F54" s="1307"/>
      <c r="G54" s="1307"/>
      <c r="H54" s="1307"/>
      <c r="I54" s="1307"/>
      <c r="J54" s="1307"/>
      <c r="K54" s="1307"/>
      <c r="L54" s="1307"/>
      <c r="M54" s="1307"/>
      <c r="N54" s="1307"/>
      <c r="O54" s="1307"/>
      <c r="P54" s="1307"/>
      <c r="Q54" s="1307"/>
      <c r="R54" s="1307"/>
      <c r="S54" s="1307"/>
      <c r="T54" s="1307"/>
    </row>
    <row r="55" spans="1:20" ht="12.75" customHeight="1">
      <c r="A55" s="1306" t="s">
        <v>226</v>
      </c>
      <c r="B55" s="1307"/>
      <c r="C55" s="1307"/>
      <c r="D55" s="1307"/>
      <c r="E55" s="1307"/>
      <c r="F55" s="1307"/>
      <c r="G55" s="1307"/>
      <c r="H55" s="1307"/>
      <c r="I55" s="1307"/>
      <c r="J55" s="1307"/>
      <c r="K55" s="1307"/>
      <c r="L55" s="1307"/>
      <c r="M55" s="1307"/>
      <c r="N55" s="1307"/>
      <c r="O55" s="1307"/>
      <c r="P55" s="1307"/>
      <c r="Q55" s="1307"/>
      <c r="R55" s="1307"/>
      <c r="S55" s="1307"/>
      <c r="T55" s="1307"/>
    </row>
    <row r="56" spans="1:20" ht="12.75" customHeight="1">
      <c r="A56" s="1306" t="s">
        <v>227</v>
      </c>
      <c r="B56" s="1307"/>
      <c r="C56" s="1307"/>
      <c r="D56" s="1307"/>
      <c r="E56" s="1307"/>
      <c r="F56" s="1307"/>
      <c r="G56" s="1307"/>
      <c r="H56" s="1307"/>
      <c r="I56" s="1307"/>
      <c r="J56" s="1307"/>
      <c r="K56" s="1307"/>
      <c r="L56" s="1307"/>
      <c r="M56" s="1307"/>
      <c r="N56" s="1307"/>
      <c r="O56" s="1307"/>
      <c r="P56" s="1307"/>
      <c r="Q56" s="1307"/>
      <c r="R56" s="1307"/>
      <c r="S56" s="1307"/>
      <c r="T56" s="1307"/>
    </row>
    <row r="57" spans="1:20" s="32" customFormat="1" ht="13.5" customHeight="1">
      <c r="A57" s="1306" t="s">
        <v>228</v>
      </c>
      <c r="B57" s="1306"/>
      <c r="C57" s="1306"/>
      <c r="D57" s="1306"/>
      <c r="E57" s="1306"/>
      <c r="F57" s="1306"/>
      <c r="G57" s="1306"/>
      <c r="H57" s="1306"/>
      <c r="I57" s="1306"/>
      <c r="J57" s="1306"/>
      <c r="K57" s="1306"/>
      <c r="L57" s="1306"/>
      <c r="M57" s="1306"/>
      <c r="N57" s="1306"/>
      <c r="O57" s="1306"/>
      <c r="P57" s="1306"/>
      <c r="Q57" s="1306"/>
    </row>
    <row r="58" spans="1:20" ht="12.75" customHeight="1">
      <c r="A58" s="1306" t="s">
        <v>229</v>
      </c>
      <c r="B58" s="1307"/>
      <c r="C58" s="1307"/>
      <c r="D58" s="1307"/>
      <c r="E58" s="1307"/>
      <c r="F58" s="1307"/>
      <c r="G58" s="1307"/>
      <c r="H58" s="1307"/>
      <c r="I58" s="1307"/>
      <c r="J58" s="1307"/>
      <c r="K58" s="1307"/>
      <c r="L58" s="1307"/>
      <c r="M58" s="1307"/>
      <c r="N58" s="1307"/>
      <c r="O58" s="1307"/>
      <c r="P58" s="1307"/>
      <c r="Q58" s="1307"/>
      <c r="R58" s="1307"/>
      <c r="S58" s="1307"/>
      <c r="T58" s="1307"/>
    </row>
    <row r="59" spans="1:20" ht="12.75" customHeight="1">
      <c r="A59" s="1306" t="s">
        <v>230</v>
      </c>
      <c r="B59" s="1307"/>
      <c r="C59" s="1307"/>
      <c r="D59" s="1307"/>
      <c r="E59" s="1307"/>
      <c r="F59" s="1307"/>
      <c r="G59" s="1307"/>
      <c r="H59" s="1307"/>
      <c r="I59" s="1307"/>
      <c r="J59" s="1307"/>
      <c r="K59" s="1307"/>
      <c r="L59" s="1307"/>
      <c r="M59" s="1307"/>
      <c r="N59" s="1307"/>
      <c r="O59" s="1307"/>
      <c r="P59" s="1307"/>
      <c r="Q59" s="1307"/>
      <c r="R59" s="1307"/>
      <c r="S59" s="1307"/>
      <c r="T59" s="1307"/>
    </row>
    <row r="60" spans="1:20" ht="12.75" customHeight="1">
      <c r="A60" s="1306" t="s">
        <v>231</v>
      </c>
      <c r="B60" s="1307"/>
      <c r="C60" s="1307"/>
      <c r="D60" s="1307"/>
      <c r="E60" s="1307"/>
      <c r="F60" s="1307"/>
      <c r="G60" s="1307"/>
      <c r="H60" s="1307"/>
      <c r="I60" s="1307"/>
      <c r="J60" s="1307"/>
      <c r="K60" s="1307"/>
      <c r="L60" s="1307"/>
      <c r="M60" s="1307"/>
      <c r="N60" s="1307"/>
      <c r="O60" s="1307"/>
      <c r="P60" s="1307"/>
      <c r="Q60" s="1307"/>
      <c r="R60" s="1307"/>
      <c r="S60" s="1307"/>
      <c r="T60" s="1307"/>
    </row>
    <row r="61" spans="1:20" ht="12.75" customHeight="1">
      <c r="A61" s="60"/>
      <c r="B61" s="30"/>
      <c r="C61" s="30"/>
      <c r="D61" s="30"/>
      <c r="E61" s="30"/>
      <c r="F61" s="30"/>
      <c r="G61" s="30"/>
      <c r="H61" s="30"/>
      <c r="I61" s="30"/>
      <c r="J61" s="30"/>
      <c r="K61" s="30"/>
      <c r="L61" s="30"/>
      <c r="M61" s="30"/>
      <c r="N61" s="30"/>
      <c r="O61" s="30"/>
      <c r="P61" s="30"/>
      <c r="Q61" s="30"/>
    </row>
    <row r="62" spans="1:20" ht="12.75" customHeight="1">
      <c r="A62" s="1308"/>
      <c r="B62" s="1308"/>
      <c r="C62" s="1308"/>
    </row>
    <row r="63" spans="1:20" ht="12.75" customHeight="1">
      <c r="A63" s="1308"/>
      <c r="B63" s="1308"/>
      <c r="C63" s="1308"/>
    </row>
    <row r="64" spans="1:20" ht="12.75" customHeight="1">
      <c r="A64" s="1308"/>
      <c r="B64" s="1308"/>
      <c r="C64" s="1308"/>
    </row>
    <row r="65" spans="1:3" ht="12.75" customHeight="1">
      <c r="A65" s="1308"/>
      <c r="B65" s="1308"/>
      <c r="C65" s="1308"/>
    </row>
    <row r="66" spans="1:3" ht="12.75" customHeight="1">
      <c r="A66" s="1308"/>
      <c r="B66" s="1308"/>
      <c r="C66" s="1308"/>
    </row>
  </sheetData>
  <mergeCells count="169">
    <mergeCell ref="A60:T60"/>
    <mergeCell ref="A62:C62"/>
    <mergeCell ref="A63:C63"/>
    <mergeCell ref="A64:C64"/>
    <mergeCell ref="A65:C65"/>
    <mergeCell ref="A66:C66"/>
    <mergeCell ref="A54:T54"/>
    <mergeCell ref="A55:T55"/>
    <mergeCell ref="A56:T56"/>
    <mergeCell ref="A57:Q57"/>
    <mergeCell ref="A58:T58"/>
    <mergeCell ref="A59:T59"/>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B43:E43"/>
    <mergeCell ref="F43:T43"/>
    <mergeCell ref="B44:E45"/>
    <mergeCell ref="F44:T45"/>
    <mergeCell ref="B46:E46"/>
    <mergeCell ref="F46:T46"/>
    <mergeCell ref="F40:G40"/>
    <mergeCell ref="H40:I40"/>
    <mergeCell ref="J40:K40"/>
    <mergeCell ref="B41:E41"/>
    <mergeCell ref="F41:T41"/>
    <mergeCell ref="B42:E42"/>
    <mergeCell ref="F42:T42"/>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B21:E22"/>
    <mergeCell ref="F21:H21"/>
    <mergeCell ref="I21:K21"/>
    <mergeCell ref="L21:N21"/>
    <mergeCell ref="O21:Q21"/>
    <mergeCell ref="G22:H22"/>
    <mergeCell ref="J22:K22"/>
    <mergeCell ref="M22:N22"/>
    <mergeCell ref="P22:Q22"/>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4"/>
  <printOptions horizontalCentered="1" verticalCentered="1"/>
  <pageMargins left="0.6692913385826772" right="0.19685039370078741" top="0.47244094488188981" bottom="0.27559055118110237" header="0.31496062992125984" footer="0.19685039370078741"/>
  <pageSetup paperSize="9" scale="103" orientation="portrait" blackAndWhite="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I45"/>
  <sheetViews>
    <sheetView workbookViewId="0"/>
  </sheetViews>
  <sheetFormatPr defaultColWidth="8.125" defaultRowHeight="13.5"/>
  <cols>
    <col min="1" max="9" width="8.75" style="219" customWidth="1"/>
    <col min="10" max="16384" width="8.125" style="219"/>
  </cols>
  <sheetData>
    <row r="1" spans="1:9" ht="17.25">
      <c r="A1" s="218" t="s">
        <v>858</v>
      </c>
    </row>
    <row r="2" spans="1:9" ht="17.25">
      <c r="A2" s="218"/>
      <c r="C2" s="2328" t="s">
        <v>1602</v>
      </c>
      <c r="D2" s="2328"/>
      <c r="E2" s="2328"/>
      <c r="F2" s="2328"/>
      <c r="G2" s="2328"/>
    </row>
    <row r="4" spans="1:9" ht="15" customHeight="1">
      <c r="A4" s="2329" t="s">
        <v>787</v>
      </c>
      <c r="B4" s="2330"/>
      <c r="C4" s="2331" t="str">
        <f>TEXT(基本情報入力シート!L45,"#")</f>
        <v/>
      </c>
      <c r="D4" s="2332"/>
      <c r="E4" s="2332"/>
      <c r="F4" s="2332"/>
      <c r="G4" s="2332"/>
      <c r="H4" s="2332"/>
      <c r="I4" s="2333"/>
    </row>
    <row r="5" spans="1:9" ht="15" customHeight="1">
      <c r="A5" s="220" t="s">
        <v>101</v>
      </c>
      <c r="B5" s="2334" t="str">
        <f>IF(基本情報入力シート!L82="*兼務*",TEXT(基本情報入力シート!L60,"#"),TEXT(基本情報入力シート!L84,"#"))</f>
        <v/>
      </c>
      <c r="C5" s="2334"/>
      <c r="D5" s="2334"/>
      <c r="E5" s="2334"/>
      <c r="F5" s="2335" t="s">
        <v>859</v>
      </c>
      <c r="G5" s="2339" t="str">
        <f>IF(基本情報入力シート!L52&lt;&gt;"選択して下さい。",IF(基本情報入力シート!L82="*兼務*",TEXT(基本情報入力シート!L65,"ggge年m月d日"),TEXT(基本情報入力シート!L89,"ggge年m月d日")),"　　年　　月　　日")</f>
        <v>　　年　　月　　日</v>
      </c>
      <c r="H5" s="2340"/>
      <c r="I5" s="2341"/>
    </row>
    <row r="6" spans="1:9" ht="15" customHeight="1">
      <c r="A6" s="2345" t="s">
        <v>677</v>
      </c>
      <c r="B6" s="2347" t="str">
        <f>IF(基本情報入力シート!L82="*兼務*",TEXT(基本情報入力シート!L59,"#"),TEXT(基本情報入力シート!L83,"#"))</f>
        <v/>
      </c>
      <c r="C6" s="2347"/>
      <c r="D6" s="2347"/>
      <c r="E6" s="2347"/>
      <c r="F6" s="2335"/>
      <c r="G6" s="2339"/>
      <c r="H6" s="2340"/>
      <c r="I6" s="2341"/>
    </row>
    <row r="7" spans="1:9" ht="15" customHeight="1">
      <c r="A7" s="2346"/>
      <c r="B7" s="2347"/>
      <c r="C7" s="2347"/>
      <c r="D7" s="2347"/>
      <c r="E7" s="2347"/>
      <c r="F7" s="2335"/>
      <c r="G7" s="2339"/>
      <c r="H7" s="2340"/>
      <c r="I7" s="2341"/>
    </row>
    <row r="8" spans="1:9" ht="15" customHeight="1">
      <c r="A8" s="2345" t="s">
        <v>860</v>
      </c>
      <c r="B8" s="273" t="str">
        <f>IF(基本情報入力シート!L52&lt;&gt;"選択して下さい。",IF(基本情報入力シート!L82="*兼務*",CONCATENATE("（郵便番号　",ASC(TEXT(基本情報入力シート!L61,"000")),"-",ASC(TEXT(基本情報入力シート!T61,"0000")),"）"),CONCATENATE("（郵便番号　",ASC(TEXT(基本情報入力シート!L85,"000")),"-",ASC(TEXT(基本情報入力シート!T85,"0000")),"）")),"（郵便番号　　　　　－　　　　　）")</f>
        <v>（郵便番号　　　　　－　　　　　）</v>
      </c>
      <c r="C8" s="274"/>
      <c r="D8" s="274"/>
      <c r="E8" s="274"/>
      <c r="F8" s="274"/>
      <c r="G8" s="274"/>
      <c r="H8" s="274"/>
      <c r="I8" s="275"/>
    </row>
    <row r="9" spans="1:9" ht="15" customHeight="1">
      <c r="A9" s="2346"/>
      <c r="B9" s="2348" t="str">
        <f>IF(基本情報入力シート!L82="*兼務*",TEXT(基本情報入力シート!L62,"G/標準")&amp;" "&amp;TEXT(基本情報入力シート!L63,"G/標準"),TEXT(基本情報入力シート!L86,"G/標準")&amp;" "&amp;TEXT(基本情報入力シート!L87,"G/標準"))</f>
        <v xml:space="preserve"> </v>
      </c>
      <c r="C9" s="2349"/>
      <c r="D9" s="2349"/>
      <c r="E9" s="2349"/>
      <c r="F9" s="2349"/>
      <c r="G9" s="2349"/>
      <c r="H9" s="2349"/>
      <c r="I9" s="2350"/>
    </row>
    <row r="10" spans="1:9" ht="15" customHeight="1">
      <c r="A10" s="221" t="s">
        <v>104</v>
      </c>
      <c r="B10" s="2351" t="str">
        <f>IF(基本情報入力シート!L52&lt;&gt;"選択して下さい。",IF(基本情報入力シート!L82="*兼務*",TEXT(基本情報入力シート!L64,"G/標準"),TEXT(基本情報入力シート!L88,"G/標準")),"")</f>
        <v/>
      </c>
      <c r="C10" s="2352"/>
      <c r="D10" s="2352"/>
      <c r="E10" s="2352"/>
      <c r="F10" s="2352"/>
      <c r="G10" s="2352"/>
      <c r="H10" s="2352"/>
      <c r="I10" s="2353"/>
    </row>
    <row r="11" spans="1:9" ht="15" customHeight="1">
      <c r="A11" s="2351" t="s">
        <v>861</v>
      </c>
      <c r="B11" s="2352"/>
      <c r="C11" s="2352"/>
      <c r="D11" s="2352"/>
      <c r="E11" s="2352"/>
      <c r="F11" s="2352"/>
      <c r="G11" s="2352"/>
      <c r="H11" s="2352"/>
      <c r="I11" s="2353"/>
    </row>
    <row r="12" spans="1:9" ht="15" customHeight="1">
      <c r="A12" s="2351" t="s">
        <v>862</v>
      </c>
      <c r="B12" s="2352"/>
      <c r="C12" s="2353"/>
      <c r="D12" s="2351" t="s">
        <v>863</v>
      </c>
      <c r="E12" s="2352"/>
      <c r="F12" s="2353"/>
      <c r="G12" s="2352" t="s">
        <v>864</v>
      </c>
      <c r="H12" s="2352"/>
      <c r="I12" s="2353"/>
    </row>
    <row r="13" spans="1:9" ht="15" customHeight="1">
      <c r="A13" s="2354"/>
      <c r="B13" s="2355"/>
      <c r="C13" s="2356"/>
      <c r="D13" s="2354"/>
      <c r="E13" s="2355"/>
      <c r="F13" s="2356"/>
      <c r="G13" s="2355"/>
      <c r="H13" s="2355"/>
      <c r="I13" s="2356"/>
    </row>
    <row r="14" spans="1:9" ht="15" customHeight="1">
      <c r="A14" s="2357"/>
      <c r="B14" s="2358"/>
      <c r="C14" s="2359"/>
      <c r="D14" s="2357"/>
      <c r="E14" s="2358"/>
      <c r="F14" s="2359"/>
      <c r="G14" s="2358"/>
      <c r="H14" s="2358"/>
      <c r="I14" s="2359"/>
    </row>
    <row r="15" spans="1:9" ht="15" customHeight="1">
      <c r="A15" s="2360"/>
      <c r="B15" s="2361"/>
      <c r="C15" s="2362"/>
      <c r="D15" s="2360"/>
      <c r="E15" s="2361"/>
      <c r="F15" s="2362"/>
      <c r="G15" s="2361"/>
      <c r="H15" s="2361"/>
      <c r="I15" s="2362"/>
    </row>
    <row r="16" spans="1:9" ht="15" customHeight="1">
      <c r="A16" s="2363"/>
      <c r="B16" s="2364"/>
      <c r="C16" s="2365"/>
      <c r="D16" s="2363"/>
      <c r="E16" s="2364"/>
      <c r="F16" s="2365"/>
      <c r="G16" s="2364"/>
      <c r="H16" s="2364"/>
      <c r="I16" s="2365"/>
    </row>
    <row r="17" spans="1:9" ht="15" customHeight="1">
      <c r="A17" s="2363"/>
      <c r="B17" s="2364"/>
      <c r="C17" s="2365"/>
      <c r="D17" s="2363"/>
      <c r="E17" s="2364"/>
      <c r="F17" s="2365"/>
      <c r="G17" s="2364"/>
      <c r="H17" s="2364"/>
      <c r="I17" s="2365"/>
    </row>
    <row r="18" spans="1:9" ht="15" customHeight="1">
      <c r="A18" s="2363"/>
      <c r="B18" s="2364"/>
      <c r="C18" s="2365"/>
      <c r="D18" s="2363"/>
      <c r="E18" s="2364"/>
      <c r="F18" s="2365"/>
      <c r="G18" s="2364"/>
      <c r="H18" s="2364"/>
      <c r="I18" s="2365"/>
    </row>
    <row r="19" spans="1:9" ht="15" customHeight="1">
      <c r="A19" s="2363"/>
      <c r="B19" s="2364"/>
      <c r="C19" s="2365"/>
      <c r="D19" s="2363"/>
      <c r="E19" s="2364"/>
      <c r="F19" s="2365"/>
      <c r="G19" s="2364"/>
      <c r="H19" s="2364"/>
      <c r="I19" s="2365"/>
    </row>
    <row r="20" spans="1:9" ht="15" customHeight="1">
      <c r="A20" s="2363"/>
      <c r="B20" s="2364"/>
      <c r="C20" s="2365"/>
      <c r="D20" s="2363"/>
      <c r="E20" s="2364"/>
      <c r="F20" s="2365"/>
      <c r="G20" s="2364"/>
      <c r="H20" s="2364"/>
      <c r="I20" s="2365"/>
    </row>
    <row r="21" spans="1:9" ht="15" customHeight="1">
      <c r="A21" s="2363"/>
      <c r="B21" s="2364"/>
      <c r="C21" s="2365"/>
      <c r="D21" s="2363"/>
      <c r="E21" s="2364"/>
      <c r="F21" s="2365"/>
      <c r="G21" s="2364"/>
      <c r="H21" s="2364"/>
      <c r="I21" s="2365"/>
    </row>
    <row r="22" spans="1:9" ht="15" customHeight="1">
      <c r="A22" s="2363"/>
      <c r="B22" s="2364"/>
      <c r="C22" s="2365"/>
      <c r="D22" s="2363"/>
      <c r="E22" s="2364"/>
      <c r="F22" s="2365"/>
      <c r="G22" s="2364"/>
      <c r="H22" s="2364"/>
      <c r="I22" s="2365"/>
    </row>
    <row r="23" spans="1:9" ht="15" customHeight="1">
      <c r="A23" s="2363"/>
      <c r="B23" s="2364"/>
      <c r="C23" s="2365"/>
      <c r="D23" s="2363"/>
      <c r="E23" s="2364"/>
      <c r="F23" s="2365"/>
      <c r="G23" s="2364"/>
      <c r="H23" s="2364"/>
      <c r="I23" s="2365"/>
    </row>
    <row r="24" spans="1:9" ht="15" customHeight="1">
      <c r="A24" s="2363"/>
      <c r="B24" s="2364"/>
      <c r="C24" s="2365"/>
      <c r="D24" s="2363"/>
      <c r="E24" s="2364"/>
      <c r="F24" s="2365"/>
      <c r="G24" s="2364"/>
      <c r="H24" s="2364"/>
      <c r="I24" s="2365"/>
    </row>
    <row r="25" spans="1:9" ht="15" customHeight="1">
      <c r="A25" s="2363"/>
      <c r="B25" s="2364"/>
      <c r="C25" s="2365"/>
      <c r="D25" s="2363"/>
      <c r="E25" s="2364"/>
      <c r="F25" s="2365"/>
      <c r="G25" s="2364"/>
      <c r="H25" s="2364"/>
      <c r="I25" s="2365"/>
    </row>
    <row r="26" spans="1:9" ht="15" customHeight="1">
      <c r="A26" s="2363"/>
      <c r="B26" s="2364"/>
      <c r="C26" s="2365"/>
      <c r="D26" s="2363"/>
      <c r="E26" s="2364"/>
      <c r="F26" s="2365"/>
      <c r="G26" s="2364"/>
      <c r="H26" s="2364"/>
      <c r="I26" s="2365"/>
    </row>
    <row r="27" spans="1:9" ht="15" customHeight="1">
      <c r="A27" s="2384"/>
      <c r="B27" s="2385"/>
      <c r="C27" s="2386"/>
      <c r="D27" s="2384"/>
      <c r="E27" s="2385"/>
      <c r="F27" s="2386"/>
      <c r="G27" s="2384"/>
      <c r="H27" s="2385"/>
      <c r="I27" s="2386"/>
    </row>
    <row r="28" spans="1:9" ht="15" customHeight="1">
      <c r="A28" s="2351" t="s">
        <v>865</v>
      </c>
      <c r="B28" s="2352"/>
      <c r="C28" s="2352"/>
      <c r="D28" s="2352"/>
      <c r="E28" s="2352"/>
      <c r="F28" s="2352"/>
      <c r="G28" s="2352"/>
      <c r="H28" s="2352"/>
      <c r="I28" s="2353"/>
    </row>
    <row r="29" spans="1:9" ht="15" customHeight="1">
      <c r="A29" s="2351" t="s">
        <v>866</v>
      </c>
      <c r="B29" s="2352"/>
      <c r="C29" s="2352"/>
      <c r="D29" s="2353"/>
      <c r="E29" s="2351" t="s">
        <v>867</v>
      </c>
      <c r="F29" s="2352"/>
      <c r="G29" s="2352"/>
      <c r="H29" s="2352"/>
      <c r="I29" s="2353"/>
    </row>
    <row r="30" spans="1:9" ht="15" customHeight="1">
      <c r="A30" s="2366"/>
      <c r="B30" s="2367"/>
      <c r="C30" s="2367"/>
      <c r="D30" s="2368"/>
      <c r="E30" s="2366"/>
      <c r="F30" s="2367"/>
      <c r="G30" s="2367"/>
      <c r="H30" s="2367"/>
      <c r="I30" s="2368"/>
    </row>
    <row r="31" spans="1:9" ht="15" customHeight="1">
      <c r="A31" s="2369"/>
      <c r="B31" s="2370"/>
      <c r="C31" s="2370"/>
      <c r="D31" s="2371"/>
      <c r="E31" s="2369"/>
      <c r="F31" s="2370"/>
      <c r="G31" s="2370"/>
      <c r="H31" s="2370"/>
      <c r="I31" s="2371"/>
    </row>
    <row r="32" spans="1:9" ht="15" customHeight="1">
      <c r="A32" s="2369"/>
      <c r="B32" s="2370"/>
      <c r="C32" s="2370"/>
      <c r="D32" s="2371"/>
      <c r="E32" s="2369"/>
      <c r="F32" s="2370"/>
      <c r="G32" s="2370"/>
      <c r="H32" s="2370"/>
      <c r="I32" s="2371"/>
    </row>
    <row r="33" spans="1:9" ht="15" customHeight="1">
      <c r="A33" s="2369"/>
      <c r="B33" s="2370"/>
      <c r="C33" s="2370"/>
      <c r="D33" s="2371"/>
      <c r="E33" s="2369"/>
      <c r="F33" s="2370"/>
      <c r="G33" s="2370"/>
      <c r="H33" s="2370"/>
      <c r="I33" s="2371"/>
    </row>
    <row r="34" spans="1:9" ht="15" customHeight="1">
      <c r="A34" s="2369"/>
      <c r="B34" s="2370"/>
      <c r="C34" s="2370"/>
      <c r="D34" s="2371"/>
      <c r="E34" s="2369"/>
      <c r="F34" s="2370"/>
      <c r="G34" s="2370"/>
      <c r="H34" s="2370"/>
      <c r="I34" s="2371"/>
    </row>
    <row r="35" spans="1:9" ht="15" customHeight="1">
      <c r="A35" s="2369"/>
      <c r="B35" s="2370"/>
      <c r="C35" s="2370"/>
      <c r="D35" s="2371"/>
      <c r="E35" s="2369"/>
      <c r="F35" s="2370"/>
      <c r="G35" s="2370"/>
      <c r="H35" s="2370"/>
      <c r="I35" s="2371"/>
    </row>
    <row r="36" spans="1:9" ht="15" customHeight="1">
      <c r="A36" s="2372"/>
      <c r="B36" s="2373"/>
      <c r="C36" s="2373"/>
      <c r="D36" s="2374"/>
      <c r="E36" s="2372"/>
      <c r="F36" s="2373"/>
      <c r="G36" s="2373"/>
      <c r="H36" s="2373"/>
      <c r="I36" s="2374"/>
    </row>
    <row r="37" spans="1:9" ht="15" customHeight="1">
      <c r="A37" s="2375" t="s">
        <v>868</v>
      </c>
      <c r="B37" s="2376"/>
      <c r="C37" s="2376"/>
      <c r="D37" s="2376"/>
      <c r="E37" s="2376"/>
      <c r="F37" s="2376"/>
      <c r="G37" s="2376"/>
      <c r="H37" s="2376"/>
      <c r="I37" s="2377"/>
    </row>
    <row r="38" spans="1:9" ht="15" customHeight="1">
      <c r="A38" s="2378"/>
      <c r="B38" s="2379"/>
      <c r="C38" s="2379"/>
      <c r="D38" s="2379"/>
      <c r="E38" s="2379"/>
      <c r="F38" s="2379"/>
      <c r="G38" s="2379"/>
      <c r="H38" s="2379"/>
      <c r="I38" s="2380"/>
    </row>
    <row r="39" spans="1:9" ht="15" customHeight="1">
      <c r="A39" s="2378"/>
      <c r="B39" s="2379"/>
      <c r="C39" s="2379"/>
      <c r="D39" s="2379"/>
      <c r="E39" s="2379"/>
      <c r="F39" s="2379"/>
      <c r="G39" s="2379"/>
      <c r="H39" s="2379"/>
      <c r="I39" s="2380"/>
    </row>
    <row r="40" spans="1:9" ht="15" customHeight="1">
      <c r="A40" s="2378"/>
      <c r="B40" s="2379"/>
      <c r="C40" s="2379"/>
      <c r="D40" s="2379"/>
      <c r="E40" s="2379"/>
      <c r="F40" s="2379"/>
      <c r="G40" s="2379"/>
      <c r="H40" s="2379"/>
      <c r="I40" s="2380"/>
    </row>
    <row r="41" spans="1:9" ht="15" customHeight="1">
      <c r="A41" s="2378"/>
      <c r="B41" s="2379"/>
      <c r="C41" s="2379"/>
      <c r="D41" s="2379"/>
      <c r="E41" s="2379"/>
      <c r="F41" s="2379"/>
      <c r="G41" s="2379"/>
      <c r="H41" s="2379"/>
      <c r="I41" s="2380"/>
    </row>
    <row r="42" spans="1:9" ht="15" customHeight="1">
      <c r="A42" s="2381"/>
      <c r="B42" s="2382"/>
      <c r="C42" s="2382"/>
      <c r="D42" s="2382"/>
      <c r="E42" s="2382"/>
      <c r="F42" s="2382"/>
      <c r="G42" s="2382"/>
      <c r="H42" s="2382"/>
      <c r="I42" s="2383"/>
    </row>
    <row r="43" spans="1:9">
      <c r="A43" s="222" t="s">
        <v>869</v>
      </c>
    </row>
    <row r="44" spans="1:9">
      <c r="A44" s="222" t="s">
        <v>870</v>
      </c>
    </row>
    <row r="45" spans="1:9">
      <c r="A45" s="222" t="s">
        <v>871</v>
      </c>
    </row>
  </sheetData>
  <mergeCells count="66">
    <mergeCell ref="A30:D36"/>
    <mergeCell ref="E30:I36"/>
    <mergeCell ref="A37:I42"/>
    <mergeCell ref="A27:C27"/>
    <mergeCell ref="D27:F27"/>
    <mergeCell ref="G27:I27"/>
    <mergeCell ref="A28:I28"/>
    <mergeCell ref="A29:D29"/>
    <mergeCell ref="E29:I29"/>
    <mergeCell ref="A25:C25"/>
    <mergeCell ref="D25:F25"/>
    <mergeCell ref="G25:I25"/>
    <mergeCell ref="A26:C26"/>
    <mergeCell ref="D26:F26"/>
    <mergeCell ref="G26:I26"/>
    <mergeCell ref="A23:C23"/>
    <mergeCell ref="D23:F23"/>
    <mergeCell ref="G23:I23"/>
    <mergeCell ref="A24:C24"/>
    <mergeCell ref="D24:F24"/>
    <mergeCell ref="G24:I24"/>
    <mergeCell ref="A21:C21"/>
    <mergeCell ref="D21:F21"/>
    <mergeCell ref="G21:I21"/>
    <mergeCell ref="A22:C22"/>
    <mergeCell ref="D22:F22"/>
    <mergeCell ref="G22:I22"/>
    <mergeCell ref="A19:C19"/>
    <mergeCell ref="D19:F19"/>
    <mergeCell ref="G19:I19"/>
    <mergeCell ref="A20:C20"/>
    <mergeCell ref="D20:F20"/>
    <mergeCell ref="G20:I20"/>
    <mergeCell ref="A17:C17"/>
    <mergeCell ref="D17:F17"/>
    <mergeCell ref="G17:I17"/>
    <mergeCell ref="A18:C18"/>
    <mergeCell ref="D18:F18"/>
    <mergeCell ref="G18:I18"/>
    <mergeCell ref="A15:C15"/>
    <mergeCell ref="D15:F15"/>
    <mergeCell ref="G15:I15"/>
    <mergeCell ref="A16:C16"/>
    <mergeCell ref="D16:F16"/>
    <mergeCell ref="G16:I16"/>
    <mergeCell ref="A13:C13"/>
    <mergeCell ref="D13:F13"/>
    <mergeCell ref="G13:I13"/>
    <mergeCell ref="A14:C14"/>
    <mergeCell ref="D14:F14"/>
    <mergeCell ref="G14:I14"/>
    <mergeCell ref="A8:A9"/>
    <mergeCell ref="B9:I9"/>
    <mergeCell ref="B10:I10"/>
    <mergeCell ref="A11:I11"/>
    <mergeCell ref="A12:C12"/>
    <mergeCell ref="D12:F12"/>
    <mergeCell ref="G12:I12"/>
    <mergeCell ref="C2:G2"/>
    <mergeCell ref="A4:B4"/>
    <mergeCell ref="C4:I4"/>
    <mergeCell ref="B5:E5"/>
    <mergeCell ref="F5:F7"/>
    <mergeCell ref="G5:I7"/>
    <mergeCell ref="A6:A7"/>
    <mergeCell ref="B6:E7"/>
  </mergeCells>
  <phoneticPr fontId="4"/>
  <conditionalFormatting sqref="A13:I27">
    <cfRule type="expression" dxfId="90" priority="3">
      <formula>A13=""</formula>
    </cfRule>
  </conditionalFormatting>
  <conditionalFormatting sqref="A30:I36">
    <cfRule type="expression" dxfId="89" priority="1">
      <formula>A30=""</formula>
    </cfRule>
  </conditionalFormatting>
  <conditionalFormatting sqref="A37:I42">
    <cfRule type="expression" dxfId="88" priority="2">
      <formula>OR($A$37="",$A$37="備考（研修等の受講の状況等）")</formula>
    </cfRule>
  </conditionalFormatting>
  <conditionalFormatting sqref="B10:I10">
    <cfRule type="expression" dxfId="87" priority="4">
      <formula>B10=""</formula>
    </cfRule>
  </conditionalFormatting>
  <conditionalFormatting sqref="G5:I7">
    <cfRule type="expression" dxfId="86" priority="7">
      <formula>OR($G$5="",$G$5="　　年　　月　　日")</formula>
    </cfRule>
  </conditionalFormatting>
  <printOptions horizontalCentered="1"/>
  <pageMargins left="0.31496062992125984" right="0.31496062992125984" top="0.35433070866141736" bottom="0.35433070866141736" header="0.11811023622047245" footer="0.11811023622047245"/>
  <pageSetup paperSize="9" orientation="portrait"/>
  <headerFooter>
    <oddHeader>&amp;R&amp;"BIZ UDPゴシック,標準"&amp;A</oddHeader>
    <oddFooter>&amp;RR8.4月版</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I45"/>
  <sheetViews>
    <sheetView workbookViewId="0"/>
  </sheetViews>
  <sheetFormatPr defaultColWidth="8.125" defaultRowHeight="13.5"/>
  <cols>
    <col min="1" max="9" width="8.75" style="219" customWidth="1"/>
    <col min="10" max="16384" width="8.125" style="219"/>
  </cols>
  <sheetData>
    <row r="1" spans="1:9" ht="17.25">
      <c r="A1" s="218" t="s">
        <v>858</v>
      </c>
    </row>
    <row r="2" spans="1:9" ht="17.25">
      <c r="A2" s="218"/>
      <c r="C2" s="2328" t="s">
        <v>1602</v>
      </c>
      <c r="D2" s="2328"/>
      <c r="E2" s="2328"/>
      <c r="F2" s="2328"/>
      <c r="G2" s="2328"/>
    </row>
    <row r="3" spans="1:9" ht="13.15" customHeight="1"/>
    <row r="4" spans="1:9" ht="15" customHeight="1">
      <c r="A4" s="2329" t="s">
        <v>787</v>
      </c>
      <c r="B4" s="2330"/>
      <c r="C4" s="2331" t="str">
        <f>TEXT(基本情報入力シート!L45,"#")</f>
        <v/>
      </c>
      <c r="D4" s="2332"/>
      <c r="E4" s="2332"/>
      <c r="F4" s="2332"/>
      <c r="G4" s="2332"/>
      <c r="H4" s="2332"/>
      <c r="I4" s="2333"/>
    </row>
    <row r="5" spans="1:9" ht="15" customHeight="1">
      <c r="A5" s="220" t="s">
        <v>101</v>
      </c>
      <c r="B5" s="2334" t="str">
        <f>IF(基本情報入力シート!L82="*兼務*",TEXT(基本情報入力シート!L60,"#"),TEXT(基本情報入力シート!L84,"#"))</f>
        <v/>
      </c>
      <c r="C5" s="2334"/>
      <c r="D5" s="2334"/>
      <c r="E5" s="2334"/>
      <c r="F5" s="2335" t="s">
        <v>859</v>
      </c>
      <c r="G5" s="2339" t="str">
        <f>IF(基本情報入力シート!L53&lt;&gt;"選択して下さい。",IF(基本情報入力シート!L90="*兼務*",TEXT(基本情報入力シート!L65,"ggge年m月d日"),TEXT(基本情報入力シート!L97,"ggge年m月d日")),"　　年　　月　　日")</f>
        <v>　　年　　月　　日</v>
      </c>
      <c r="H5" s="2340"/>
      <c r="I5" s="2341"/>
    </row>
    <row r="6" spans="1:9" ht="15" customHeight="1">
      <c r="A6" s="2345" t="s">
        <v>677</v>
      </c>
      <c r="B6" s="2347" t="str">
        <f>IF(基本情報入力シート!L82="*兼務*",TEXT(基本情報入力シート!L59,"#"),TEXT(基本情報入力シート!L83,"#"))</f>
        <v/>
      </c>
      <c r="C6" s="2347"/>
      <c r="D6" s="2347"/>
      <c r="E6" s="2347"/>
      <c r="F6" s="2335"/>
      <c r="G6" s="2339"/>
      <c r="H6" s="2340"/>
      <c r="I6" s="2341"/>
    </row>
    <row r="7" spans="1:9" ht="15" customHeight="1">
      <c r="A7" s="2346"/>
      <c r="B7" s="2347"/>
      <c r="C7" s="2347"/>
      <c r="D7" s="2347"/>
      <c r="E7" s="2347"/>
      <c r="F7" s="2335"/>
      <c r="G7" s="2339"/>
      <c r="H7" s="2340"/>
      <c r="I7" s="2341"/>
    </row>
    <row r="8" spans="1:9" ht="15" customHeight="1">
      <c r="A8" s="2345" t="s">
        <v>860</v>
      </c>
      <c r="B8" s="273" t="str">
        <f>IF(基本情報入力シート!L53&lt;&gt;"選択して下さい。",IF(基本情報入力シート!L90="*兼務*",CONCATENATE("（郵便番号　",ASC(TEXT(基本情報入力シート!L61,"000")),"-",ASC(TEXT(基本情報入力シート!T61,"0000")),"）"),CONCATENATE("（郵便番号　",ASC(TEXT(基本情報入力シート!L93,"000")),"-",ASC(TEXT(基本情報入力シート!T93,"0000")),"）")),"（郵便番号　　　　　－　　　　　）")</f>
        <v>（郵便番号　　　　　－　　　　　）</v>
      </c>
      <c r="C8" s="274"/>
      <c r="D8" s="274"/>
      <c r="E8" s="274"/>
      <c r="F8" s="274"/>
      <c r="G8" s="274"/>
      <c r="H8" s="274"/>
      <c r="I8" s="275"/>
    </row>
    <row r="9" spans="1:9" ht="15" customHeight="1">
      <c r="A9" s="2346"/>
      <c r="B9" s="2348" t="str">
        <f>IF(基本情報入力シート!L82="*兼務*",TEXT(基本情報入力シート!L62,"G/標準")&amp;" "&amp;TEXT(基本情報入力シート!L63,"G/標準"),TEXT(基本情報入力シート!L94,"G/標準")&amp;" "&amp;TEXT(基本情報入力シート!L95,"G/標準"))</f>
        <v xml:space="preserve"> </v>
      </c>
      <c r="C9" s="2349"/>
      <c r="D9" s="2349"/>
      <c r="E9" s="2349"/>
      <c r="F9" s="2349"/>
      <c r="G9" s="2349"/>
      <c r="H9" s="2349"/>
      <c r="I9" s="2350"/>
    </row>
    <row r="10" spans="1:9" ht="15" customHeight="1">
      <c r="A10" s="221" t="s">
        <v>104</v>
      </c>
      <c r="B10" s="2351" t="str">
        <f>IF(基本情報入力シート!L53&lt;&gt;"選択して下さい。",IF(基本情報入力シート!L90="*兼務*",TEXT(基本情報入力シート!L64,"G/標準"),TEXT(基本情報入力シート!L96,"G/標準")),"")</f>
        <v/>
      </c>
      <c r="C10" s="2352"/>
      <c r="D10" s="2352"/>
      <c r="E10" s="2352"/>
      <c r="F10" s="2352"/>
      <c r="G10" s="2352"/>
      <c r="H10" s="2352"/>
      <c r="I10" s="2353"/>
    </row>
    <row r="11" spans="1:9" ht="15" customHeight="1">
      <c r="A11" s="2351" t="s">
        <v>861</v>
      </c>
      <c r="B11" s="2352"/>
      <c r="C11" s="2352"/>
      <c r="D11" s="2352"/>
      <c r="E11" s="2352"/>
      <c r="F11" s="2352"/>
      <c r="G11" s="2352"/>
      <c r="H11" s="2352"/>
      <c r="I11" s="2353"/>
    </row>
    <row r="12" spans="1:9" ht="15" customHeight="1">
      <c r="A12" s="2351" t="s">
        <v>862</v>
      </c>
      <c r="B12" s="2352"/>
      <c r="C12" s="2353"/>
      <c r="D12" s="2351" t="s">
        <v>863</v>
      </c>
      <c r="E12" s="2352"/>
      <c r="F12" s="2353"/>
      <c r="G12" s="2352" t="s">
        <v>864</v>
      </c>
      <c r="H12" s="2352"/>
      <c r="I12" s="2353"/>
    </row>
    <row r="13" spans="1:9" ht="15" customHeight="1">
      <c r="A13" s="2354"/>
      <c r="B13" s="2355"/>
      <c r="C13" s="2356"/>
      <c r="D13" s="2354"/>
      <c r="E13" s="2355"/>
      <c r="F13" s="2356"/>
      <c r="G13" s="2355"/>
      <c r="H13" s="2355"/>
      <c r="I13" s="2356"/>
    </row>
    <row r="14" spans="1:9" ht="15" customHeight="1">
      <c r="A14" s="2357"/>
      <c r="B14" s="2358"/>
      <c r="C14" s="2359"/>
      <c r="D14" s="2357"/>
      <c r="E14" s="2358"/>
      <c r="F14" s="2359"/>
      <c r="G14" s="2358"/>
      <c r="H14" s="2358"/>
      <c r="I14" s="2359"/>
    </row>
    <row r="15" spans="1:9" ht="15" customHeight="1">
      <c r="A15" s="2360"/>
      <c r="B15" s="2361"/>
      <c r="C15" s="2362"/>
      <c r="D15" s="2360"/>
      <c r="E15" s="2361"/>
      <c r="F15" s="2362"/>
      <c r="G15" s="2361"/>
      <c r="H15" s="2361"/>
      <c r="I15" s="2362"/>
    </row>
    <row r="16" spans="1:9" ht="15" customHeight="1">
      <c r="A16" s="2363"/>
      <c r="B16" s="2364"/>
      <c r="C16" s="2365"/>
      <c r="D16" s="2363"/>
      <c r="E16" s="2364"/>
      <c r="F16" s="2365"/>
      <c r="G16" s="2364"/>
      <c r="H16" s="2364"/>
      <c r="I16" s="2365"/>
    </row>
    <row r="17" spans="1:9" ht="15" customHeight="1">
      <c r="A17" s="2363"/>
      <c r="B17" s="2364"/>
      <c r="C17" s="2365"/>
      <c r="D17" s="2363"/>
      <c r="E17" s="2364"/>
      <c r="F17" s="2365"/>
      <c r="G17" s="2364"/>
      <c r="H17" s="2364"/>
      <c r="I17" s="2365"/>
    </row>
    <row r="18" spans="1:9" ht="15" customHeight="1">
      <c r="A18" s="2363"/>
      <c r="B18" s="2364"/>
      <c r="C18" s="2365"/>
      <c r="D18" s="2363"/>
      <c r="E18" s="2364"/>
      <c r="F18" s="2365"/>
      <c r="G18" s="2364"/>
      <c r="H18" s="2364"/>
      <c r="I18" s="2365"/>
    </row>
    <row r="19" spans="1:9" ht="15" customHeight="1">
      <c r="A19" s="2363"/>
      <c r="B19" s="2364"/>
      <c r="C19" s="2365"/>
      <c r="D19" s="2363"/>
      <c r="E19" s="2364"/>
      <c r="F19" s="2365"/>
      <c r="G19" s="2364"/>
      <c r="H19" s="2364"/>
      <c r="I19" s="2365"/>
    </row>
    <row r="20" spans="1:9" ht="15" customHeight="1">
      <c r="A20" s="2363"/>
      <c r="B20" s="2364"/>
      <c r="C20" s="2365"/>
      <c r="D20" s="2363"/>
      <c r="E20" s="2364"/>
      <c r="F20" s="2365"/>
      <c r="G20" s="2364"/>
      <c r="H20" s="2364"/>
      <c r="I20" s="2365"/>
    </row>
    <row r="21" spans="1:9" ht="15" customHeight="1">
      <c r="A21" s="2363"/>
      <c r="B21" s="2364"/>
      <c r="C21" s="2365"/>
      <c r="D21" s="2363"/>
      <c r="E21" s="2364"/>
      <c r="F21" s="2365"/>
      <c r="G21" s="2364"/>
      <c r="H21" s="2364"/>
      <c r="I21" s="2365"/>
    </row>
    <row r="22" spans="1:9" ht="15" customHeight="1">
      <c r="A22" s="2363"/>
      <c r="B22" s="2364"/>
      <c r="C22" s="2365"/>
      <c r="D22" s="2363"/>
      <c r="E22" s="2364"/>
      <c r="F22" s="2365"/>
      <c r="G22" s="2364"/>
      <c r="H22" s="2364"/>
      <c r="I22" s="2365"/>
    </row>
    <row r="23" spans="1:9" ht="15" customHeight="1">
      <c r="A23" s="2363"/>
      <c r="B23" s="2364"/>
      <c r="C23" s="2365"/>
      <c r="D23" s="2363"/>
      <c r="E23" s="2364"/>
      <c r="F23" s="2365"/>
      <c r="G23" s="2364"/>
      <c r="H23" s="2364"/>
      <c r="I23" s="2365"/>
    </row>
    <row r="24" spans="1:9" ht="15" customHeight="1">
      <c r="A24" s="2363"/>
      <c r="B24" s="2364"/>
      <c r="C24" s="2365"/>
      <c r="D24" s="2363"/>
      <c r="E24" s="2364"/>
      <c r="F24" s="2365"/>
      <c r="G24" s="2364"/>
      <c r="H24" s="2364"/>
      <c r="I24" s="2365"/>
    </row>
    <row r="25" spans="1:9" ht="15" customHeight="1">
      <c r="A25" s="2363"/>
      <c r="B25" s="2364"/>
      <c r="C25" s="2365"/>
      <c r="D25" s="2363"/>
      <c r="E25" s="2364"/>
      <c r="F25" s="2365"/>
      <c r="G25" s="2364"/>
      <c r="H25" s="2364"/>
      <c r="I25" s="2365"/>
    </row>
    <row r="26" spans="1:9" ht="15" customHeight="1">
      <c r="A26" s="2363"/>
      <c r="B26" s="2364"/>
      <c r="C26" s="2365"/>
      <c r="D26" s="2363"/>
      <c r="E26" s="2364"/>
      <c r="F26" s="2365"/>
      <c r="G26" s="2364"/>
      <c r="H26" s="2364"/>
      <c r="I26" s="2365"/>
    </row>
    <row r="27" spans="1:9" ht="15" customHeight="1">
      <c r="A27" s="2384"/>
      <c r="B27" s="2385"/>
      <c r="C27" s="2386"/>
      <c r="D27" s="2384"/>
      <c r="E27" s="2385"/>
      <c r="F27" s="2386"/>
      <c r="G27" s="2384"/>
      <c r="H27" s="2385"/>
      <c r="I27" s="2386"/>
    </row>
    <row r="28" spans="1:9" ht="15" customHeight="1">
      <c r="A28" s="2351" t="s">
        <v>865</v>
      </c>
      <c r="B28" s="2352"/>
      <c r="C28" s="2352"/>
      <c r="D28" s="2352"/>
      <c r="E28" s="2352"/>
      <c r="F28" s="2352"/>
      <c r="G28" s="2352"/>
      <c r="H28" s="2352"/>
      <c r="I28" s="2353"/>
    </row>
    <row r="29" spans="1:9" ht="15" customHeight="1">
      <c r="A29" s="2351" t="s">
        <v>866</v>
      </c>
      <c r="B29" s="2352"/>
      <c r="C29" s="2352"/>
      <c r="D29" s="2353"/>
      <c r="E29" s="2351" t="s">
        <v>867</v>
      </c>
      <c r="F29" s="2352"/>
      <c r="G29" s="2352"/>
      <c r="H29" s="2352"/>
      <c r="I29" s="2353"/>
    </row>
    <row r="30" spans="1:9" ht="15" customHeight="1">
      <c r="A30" s="2366"/>
      <c r="B30" s="2367"/>
      <c r="C30" s="2367"/>
      <c r="D30" s="2368"/>
      <c r="E30" s="2366"/>
      <c r="F30" s="2367"/>
      <c r="G30" s="2367"/>
      <c r="H30" s="2367"/>
      <c r="I30" s="2368"/>
    </row>
    <row r="31" spans="1:9" ht="15" customHeight="1">
      <c r="A31" s="2369"/>
      <c r="B31" s="2370"/>
      <c r="C31" s="2370"/>
      <c r="D31" s="2371"/>
      <c r="E31" s="2369"/>
      <c r="F31" s="2370"/>
      <c r="G31" s="2370"/>
      <c r="H31" s="2370"/>
      <c r="I31" s="2371"/>
    </row>
    <row r="32" spans="1:9" ht="15" customHeight="1">
      <c r="A32" s="2369"/>
      <c r="B32" s="2370"/>
      <c r="C32" s="2370"/>
      <c r="D32" s="2371"/>
      <c r="E32" s="2369"/>
      <c r="F32" s="2370"/>
      <c r="G32" s="2370"/>
      <c r="H32" s="2370"/>
      <c r="I32" s="2371"/>
    </row>
    <row r="33" spans="1:9" ht="15" customHeight="1">
      <c r="A33" s="2369"/>
      <c r="B33" s="2370"/>
      <c r="C33" s="2370"/>
      <c r="D33" s="2371"/>
      <c r="E33" s="2369"/>
      <c r="F33" s="2370"/>
      <c r="G33" s="2370"/>
      <c r="H33" s="2370"/>
      <c r="I33" s="2371"/>
    </row>
    <row r="34" spans="1:9" ht="15" customHeight="1">
      <c r="A34" s="2369"/>
      <c r="B34" s="2370"/>
      <c r="C34" s="2370"/>
      <c r="D34" s="2371"/>
      <c r="E34" s="2369"/>
      <c r="F34" s="2370"/>
      <c r="G34" s="2370"/>
      <c r="H34" s="2370"/>
      <c r="I34" s="2371"/>
    </row>
    <row r="35" spans="1:9" ht="15" customHeight="1">
      <c r="A35" s="2369"/>
      <c r="B35" s="2370"/>
      <c r="C35" s="2370"/>
      <c r="D35" s="2371"/>
      <c r="E35" s="2369"/>
      <c r="F35" s="2370"/>
      <c r="G35" s="2370"/>
      <c r="H35" s="2370"/>
      <c r="I35" s="2371"/>
    </row>
    <row r="36" spans="1:9" ht="15" customHeight="1">
      <c r="A36" s="2372"/>
      <c r="B36" s="2373"/>
      <c r="C36" s="2373"/>
      <c r="D36" s="2374"/>
      <c r="E36" s="2372"/>
      <c r="F36" s="2373"/>
      <c r="G36" s="2373"/>
      <c r="H36" s="2373"/>
      <c r="I36" s="2374"/>
    </row>
    <row r="37" spans="1:9" ht="15" customHeight="1">
      <c r="A37" s="2375" t="s">
        <v>868</v>
      </c>
      <c r="B37" s="2376"/>
      <c r="C37" s="2376"/>
      <c r="D37" s="2376"/>
      <c r="E37" s="2376"/>
      <c r="F37" s="2376"/>
      <c r="G37" s="2376"/>
      <c r="H37" s="2376"/>
      <c r="I37" s="2377"/>
    </row>
    <row r="38" spans="1:9" ht="15" customHeight="1">
      <c r="A38" s="2378"/>
      <c r="B38" s="2379"/>
      <c r="C38" s="2379"/>
      <c r="D38" s="2379"/>
      <c r="E38" s="2379"/>
      <c r="F38" s="2379"/>
      <c r="G38" s="2379"/>
      <c r="H38" s="2379"/>
      <c r="I38" s="2380"/>
    </row>
    <row r="39" spans="1:9" ht="15" customHeight="1">
      <c r="A39" s="2378"/>
      <c r="B39" s="2379"/>
      <c r="C39" s="2379"/>
      <c r="D39" s="2379"/>
      <c r="E39" s="2379"/>
      <c r="F39" s="2379"/>
      <c r="G39" s="2379"/>
      <c r="H39" s="2379"/>
      <c r="I39" s="2380"/>
    </row>
    <row r="40" spans="1:9" ht="15" customHeight="1">
      <c r="A40" s="2378"/>
      <c r="B40" s="2379"/>
      <c r="C40" s="2379"/>
      <c r="D40" s="2379"/>
      <c r="E40" s="2379"/>
      <c r="F40" s="2379"/>
      <c r="G40" s="2379"/>
      <c r="H40" s="2379"/>
      <c r="I40" s="2380"/>
    </row>
    <row r="41" spans="1:9" ht="15" customHeight="1">
      <c r="A41" s="2378"/>
      <c r="B41" s="2379"/>
      <c r="C41" s="2379"/>
      <c r="D41" s="2379"/>
      <c r="E41" s="2379"/>
      <c r="F41" s="2379"/>
      <c r="G41" s="2379"/>
      <c r="H41" s="2379"/>
      <c r="I41" s="2380"/>
    </row>
    <row r="42" spans="1:9" ht="15" customHeight="1">
      <c r="A42" s="2381"/>
      <c r="B42" s="2382"/>
      <c r="C42" s="2382"/>
      <c r="D42" s="2382"/>
      <c r="E42" s="2382"/>
      <c r="F42" s="2382"/>
      <c r="G42" s="2382"/>
      <c r="H42" s="2382"/>
      <c r="I42" s="2383"/>
    </row>
    <row r="43" spans="1:9">
      <c r="A43" s="222" t="s">
        <v>869</v>
      </c>
    </row>
    <row r="44" spans="1:9">
      <c r="A44" s="222" t="s">
        <v>870</v>
      </c>
    </row>
    <row r="45" spans="1:9">
      <c r="A45" s="222" t="s">
        <v>871</v>
      </c>
    </row>
  </sheetData>
  <mergeCells count="66">
    <mergeCell ref="A30:D36"/>
    <mergeCell ref="E30:I36"/>
    <mergeCell ref="A37:I42"/>
    <mergeCell ref="A27:C27"/>
    <mergeCell ref="D27:F27"/>
    <mergeCell ref="G27:I27"/>
    <mergeCell ref="A28:I28"/>
    <mergeCell ref="A29:D29"/>
    <mergeCell ref="E29:I29"/>
    <mergeCell ref="A25:C25"/>
    <mergeCell ref="D25:F25"/>
    <mergeCell ref="G25:I25"/>
    <mergeCell ref="A26:C26"/>
    <mergeCell ref="D26:F26"/>
    <mergeCell ref="G26:I26"/>
    <mergeCell ref="A23:C23"/>
    <mergeCell ref="D23:F23"/>
    <mergeCell ref="G23:I23"/>
    <mergeCell ref="A24:C24"/>
    <mergeCell ref="D24:F24"/>
    <mergeCell ref="G24:I24"/>
    <mergeCell ref="A21:C21"/>
    <mergeCell ref="D21:F21"/>
    <mergeCell ref="G21:I21"/>
    <mergeCell ref="A22:C22"/>
    <mergeCell ref="D22:F22"/>
    <mergeCell ref="G22:I22"/>
    <mergeCell ref="A19:C19"/>
    <mergeCell ref="D19:F19"/>
    <mergeCell ref="G19:I19"/>
    <mergeCell ref="A20:C20"/>
    <mergeCell ref="D20:F20"/>
    <mergeCell ref="G20:I20"/>
    <mergeCell ref="A17:C17"/>
    <mergeCell ref="D17:F17"/>
    <mergeCell ref="G17:I17"/>
    <mergeCell ref="A18:C18"/>
    <mergeCell ref="D18:F18"/>
    <mergeCell ref="G18:I18"/>
    <mergeCell ref="A15:C15"/>
    <mergeCell ref="D15:F15"/>
    <mergeCell ref="G15:I15"/>
    <mergeCell ref="A16:C16"/>
    <mergeCell ref="D16:F16"/>
    <mergeCell ref="G16:I16"/>
    <mergeCell ref="A13:C13"/>
    <mergeCell ref="D13:F13"/>
    <mergeCell ref="G13:I13"/>
    <mergeCell ref="A14:C14"/>
    <mergeCell ref="D14:F14"/>
    <mergeCell ref="G14:I14"/>
    <mergeCell ref="A8:A9"/>
    <mergeCell ref="B9:I9"/>
    <mergeCell ref="B10:I10"/>
    <mergeCell ref="A11:I11"/>
    <mergeCell ref="A12:C12"/>
    <mergeCell ref="D12:F12"/>
    <mergeCell ref="G12:I12"/>
    <mergeCell ref="C2:G2"/>
    <mergeCell ref="A4:B4"/>
    <mergeCell ref="C4:I4"/>
    <mergeCell ref="B5:E5"/>
    <mergeCell ref="F5:F7"/>
    <mergeCell ref="G5:I7"/>
    <mergeCell ref="A6:A7"/>
    <mergeCell ref="B6:E7"/>
  </mergeCells>
  <phoneticPr fontId="4"/>
  <conditionalFormatting sqref="A13:I27">
    <cfRule type="expression" dxfId="85" priority="3">
      <formula>A13=""</formula>
    </cfRule>
  </conditionalFormatting>
  <conditionalFormatting sqref="A30:I36">
    <cfRule type="expression" dxfId="84" priority="1">
      <formula>A30=""</formula>
    </cfRule>
  </conditionalFormatting>
  <conditionalFormatting sqref="A37:I42">
    <cfRule type="expression" dxfId="83" priority="2">
      <formula>OR($A$37="",$A$37="備考（研修等の受講の状況等）")</formula>
    </cfRule>
  </conditionalFormatting>
  <conditionalFormatting sqref="B10:I10">
    <cfRule type="expression" dxfId="82" priority="4">
      <formula>B10=""</formula>
    </cfRule>
  </conditionalFormatting>
  <conditionalFormatting sqref="G5:I7">
    <cfRule type="expression" dxfId="81" priority="5">
      <formula>OR($G$5="",$G$5="　　年　　月　　日")</formula>
    </cfRule>
  </conditionalFormatting>
  <printOptions horizontalCentered="1"/>
  <pageMargins left="0.31496062992125984" right="0.31496062992125984" top="0.35433070866141736" bottom="0.35433070866141736" header="0.11811023622047245" footer="0.11811023622047245"/>
  <pageSetup paperSize="9" orientation="portrait"/>
  <headerFooter>
    <oddHeader>&amp;R&amp;"BIZ UDPゴシック,標準"&amp;A</oddHeader>
    <oddFooter>&amp;RR8.4月版</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I45"/>
  <sheetViews>
    <sheetView workbookViewId="0"/>
  </sheetViews>
  <sheetFormatPr defaultColWidth="8.125" defaultRowHeight="13.5"/>
  <cols>
    <col min="1" max="9" width="8.75" style="219" customWidth="1"/>
    <col min="10" max="16384" width="8.125" style="219"/>
  </cols>
  <sheetData>
    <row r="1" spans="1:9" ht="17.25">
      <c r="A1" s="218" t="s">
        <v>858</v>
      </c>
    </row>
    <row r="2" spans="1:9" ht="17.25">
      <c r="A2" s="218"/>
      <c r="C2" s="2328" t="s">
        <v>1602</v>
      </c>
      <c r="D2" s="2328"/>
      <c r="E2" s="2328"/>
      <c r="F2" s="2328"/>
      <c r="G2" s="2328"/>
    </row>
    <row r="4" spans="1:9" ht="15" customHeight="1">
      <c r="A4" s="2329" t="s">
        <v>787</v>
      </c>
      <c r="B4" s="2330"/>
      <c r="C4" s="2331" t="str">
        <f>TEXT(基本情報入力シート!L45,"#")</f>
        <v/>
      </c>
      <c r="D4" s="2332"/>
      <c r="E4" s="2332"/>
      <c r="F4" s="2332"/>
      <c r="G4" s="2332"/>
      <c r="H4" s="2332"/>
      <c r="I4" s="2333"/>
    </row>
    <row r="5" spans="1:9" ht="15" customHeight="1">
      <c r="A5" s="220" t="s">
        <v>101</v>
      </c>
      <c r="B5" s="2334" t="str">
        <f>IF(基本情報入力シート!L98="*兼務*",TEXT(基本情報入力シート!L60,"#"),TEXT(基本情報入力シート!L100,"#"))</f>
        <v/>
      </c>
      <c r="C5" s="2334"/>
      <c r="D5" s="2334"/>
      <c r="E5" s="2334"/>
      <c r="F5" s="2335" t="s">
        <v>859</v>
      </c>
      <c r="G5" s="2339" t="str">
        <f>IF(基本情報入力シート!L54&lt;&gt;"選択して下さい。",IF(基本情報入力シート!L98="*兼務*",TEXT(基本情報入力シート!L65,"ggge年m月d日"),TEXT(基本情報入力シート!L105,"ggge年m月d日")),"　　年　　月　　日")</f>
        <v>　　年　　月　　日</v>
      </c>
      <c r="H5" s="2340"/>
      <c r="I5" s="2341"/>
    </row>
    <row r="6" spans="1:9" ht="15" customHeight="1">
      <c r="A6" s="2345" t="s">
        <v>677</v>
      </c>
      <c r="B6" s="2347" t="str">
        <f>IF(基本情報入力シート!L98="*兼務*",TEXT(基本情報入力シート!L59,"#"),TEXT(基本情報入力シート!L99,"#"))</f>
        <v/>
      </c>
      <c r="C6" s="2347"/>
      <c r="D6" s="2347"/>
      <c r="E6" s="2347"/>
      <c r="F6" s="2335"/>
      <c r="G6" s="2339"/>
      <c r="H6" s="2340"/>
      <c r="I6" s="2341"/>
    </row>
    <row r="7" spans="1:9" ht="15" customHeight="1">
      <c r="A7" s="2346"/>
      <c r="B7" s="2347"/>
      <c r="C7" s="2347"/>
      <c r="D7" s="2347"/>
      <c r="E7" s="2347"/>
      <c r="F7" s="2335"/>
      <c r="G7" s="2339"/>
      <c r="H7" s="2340"/>
      <c r="I7" s="2341"/>
    </row>
    <row r="8" spans="1:9" ht="15" customHeight="1">
      <c r="A8" s="2345" t="s">
        <v>860</v>
      </c>
      <c r="B8" s="273" t="str">
        <f>IF(基本情報入力シート!L54&lt;&gt;"選択して下さい。",IF(基本情報入力シート!L98="*兼務*",CONCATENATE("（郵便番号　",ASC(TEXT(基本情報入力シート!L61,"000")),"-",ASC(TEXT(基本情報入力シート!T61,"0000")),"）"),CONCATENATE("（郵便番号　",ASC(TEXT(基本情報入力シート!L101,"000")),"-",ASC(TEXT(基本情報入力シート!T101,"0000")),"）")),"（郵便番号　　　　　－　　　　　）")</f>
        <v>（郵便番号　　　　　－　　　　　）</v>
      </c>
      <c r="C8" s="274"/>
      <c r="D8" s="274"/>
      <c r="E8" s="274"/>
      <c r="F8" s="274"/>
      <c r="G8" s="274"/>
      <c r="H8" s="274"/>
      <c r="I8" s="275"/>
    </row>
    <row r="9" spans="1:9" ht="15" customHeight="1">
      <c r="A9" s="2346"/>
      <c r="B9" s="2348" t="str">
        <f>IF(基本情報入力シート!L98="*兼務*",TEXT(基本情報入力シート!L62,"G/標準")&amp;" "&amp;TEXT(基本情報入力シート!L63,"G/標準"),TEXT(基本情報入力シート!L102,"G/標準")&amp;" "&amp;TEXT(基本情報入力シート!L103,"G/標準"))</f>
        <v xml:space="preserve"> </v>
      </c>
      <c r="C9" s="2349"/>
      <c r="D9" s="2349"/>
      <c r="E9" s="2349"/>
      <c r="F9" s="2349"/>
      <c r="G9" s="2349"/>
      <c r="H9" s="2349"/>
      <c r="I9" s="2350"/>
    </row>
    <row r="10" spans="1:9" ht="15" customHeight="1">
      <c r="A10" s="221" t="s">
        <v>104</v>
      </c>
      <c r="B10" s="2351" t="str">
        <f>IF(基本情報入力シート!L54&lt;&gt;"選択して下さい。",IF(基本情報入力シート!L98="*兼務*",TEXT(基本情報入力シート!L64,"G/標準"),TEXT(基本情報入力シート!L104,"G/標準")),"")</f>
        <v/>
      </c>
      <c r="C10" s="2352"/>
      <c r="D10" s="2352"/>
      <c r="E10" s="2352"/>
      <c r="F10" s="2352"/>
      <c r="G10" s="2352"/>
      <c r="H10" s="2352"/>
      <c r="I10" s="2353"/>
    </row>
    <row r="11" spans="1:9" ht="15" customHeight="1">
      <c r="A11" s="2351" t="s">
        <v>861</v>
      </c>
      <c r="B11" s="2352"/>
      <c r="C11" s="2352"/>
      <c r="D11" s="2352"/>
      <c r="E11" s="2352"/>
      <c r="F11" s="2352"/>
      <c r="G11" s="2352"/>
      <c r="H11" s="2352"/>
      <c r="I11" s="2353"/>
    </row>
    <row r="12" spans="1:9" ht="15" customHeight="1">
      <c r="A12" s="2351" t="s">
        <v>862</v>
      </c>
      <c r="B12" s="2352"/>
      <c r="C12" s="2353"/>
      <c r="D12" s="2351" t="s">
        <v>863</v>
      </c>
      <c r="E12" s="2352"/>
      <c r="F12" s="2353"/>
      <c r="G12" s="2352" t="s">
        <v>864</v>
      </c>
      <c r="H12" s="2352"/>
      <c r="I12" s="2353"/>
    </row>
    <row r="13" spans="1:9" ht="15" customHeight="1">
      <c r="A13" s="2354"/>
      <c r="B13" s="2355"/>
      <c r="C13" s="2356"/>
      <c r="D13" s="2354"/>
      <c r="E13" s="2355"/>
      <c r="F13" s="2356"/>
      <c r="G13" s="2355"/>
      <c r="H13" s="2355"/>
      <c r="I13" s="2356"/>
    </row>
    <row r="14" spans="1:9" ht="15" customHeight="1">
      <c r="A14" s="2357"/>
      <c r="B14" s="2358"/>
      <c r="C14" s="2359"/>
      <c r="D14" s="2357"/>
      <c r="E14" s="2358"/>
      <c r="F14" s="2359"/>
      <c r="G14" s="2358"/>
      <c r="H14" s="2358"/>
      <c r="I14" s="2359"/>
    </row>
    <row r="15" spans="1:9" ht="15" customHeight="1">
      <c r="A15" s="2360"/>
      <c r="B15" s="2361"/>
      <c r="C15" s="2362"/>
      <c r="D15" s="2360"/>
      <c r="E15" s="2361"/>
      <c r="F15" s="2362"/>
      <c r="G15" s="2361"/>
      <c r="H15" s="2361"/>
      <c r="I15" s="2362"/>
    </row>
    <row r="16" spans="1:9" ht="15" customHeight="1">
      <c r="A16" s="2363"/>
      <c r="B16" s="2364"/>
      <c r="C16" s="2365"/>
      <c r="D16" s="2363"/>
      <c r="E16" s="2364"/>
      <c r="F16" s="2365"/>
      <c r="G16" s="2364"/>
      <c r="H16" s="2364"/>
      <c r="I16" s="2365"/>
    </row>
    <row r="17" spans="1:9" ht="15" customHeight="1">
      <c r="A17" s="2363"/>
      <c r="B17" s="2364"/>
      <c r="C17" s="2365"/>
      <c r="D17" s="2363"/>
      <c r="E17" s="2364"/>
      <c r="F17" s="2365"/>
      <c r="G17" s="2364"/>
      <c r="H17" s="2364"/>
      <c r="I17" s="2365"/>
    </row>
    <row r="18" spans="1:9" ht="15" customHeight="1">
      <c r="A18" s="2363"/>
      <c r="B18" s="2364"/>
      <c r="C18" s="2365"/>
      <c r="D18" s="2363"/>
      <c r="E18" s="2364"/>
      <c r="F18" s="2365"/>
      <c r="G18" s="2364"/>
      <c r="H18" s="2364"/>
      <c r="I18" s="2365"/>
    </row>
    <row r="19" spans="1:9" ht="15" customHeight="1">
      <c r="A19" s="2363"/>
      <c r="B19" s="2364"/>
      <c r="C19" s="2365"/>
      <c r="D19" s="2363"/>
      <c r="E19" s="2364"/>
      <c r="F19" s="2365"/>
      <c r="G19" s="2364"/>
      <c r="H19" s="2364"/>
      <c r="I19" s="2365"/>
    </row>
    <row r="20" spans="1:9" ht="15" customHeight="1">
      <c r="A20" s="2363"/>
      <c r="B20" s="2364"/>
      <c r="C20" s="2365"/>
      <c r="D20" s="2363"/>
      <c r="E20" s="2364"/>
      <c r="F20" s="2365"/>
      <c r="G20" s="2364"/>
      <c r="H20" s="2364"/>
      <c r="I20" s="2365"/>
    </row>
    <row r="21" spans="1:9" ht="15" customHeight="1">
      <c r="A21" s="2363"/>
      <c r="B21" s="2364"/>
      <c r="C21" s="2365"/>
      <c r="D21" s="2363"/>
      <c r="E21" s="2364"/>
      <c r="F21" s="2365"/>
      <c r="G21" s="2364"/>
      <c r="H21" s="2364"/>
      <c r="I21" s="2365"/>
    </row>
    <row r="22" spans="1:9" ht="15" customHeight="1">
      <c r="A22" s="2363"/>
      <c r="B22" s="2364"/>
      <c r="C22" s="2365"/>
      <c r="D22" s="2363"/>
      <c r="E22" s="2364"/>
      <c r="F22" s="2365"/>
      <c r="G22" s="2364"/>
      <c r="H22" s="2364"/>
      <c r="I22" s="2365"/>
    </row>
    <row r="23" spans="1:9" ht="15" customHeight="1">
      <c r="A23" s="2363"/>
      <c r="B23" s="2364"/>
      <c r="C23" s="2365"/>
      <c r="D23" s="2363"/>
      <c r="E23" s="2364"/>
      <c r="F23" s="2365"/>
      <c r="G23" s="2364"/>
      <c r="H23" s="2364"/>
      <c r="I23" s="2365"/>
    </row>
    <row r="24" spans="1:9" ht="15" customHeight="1">
      <c r="A24" s="2363"/>
      <c r="B24" s="2364"/>
      <c r="C24" s="2365"/>
      <c r="D24" s="2363"/>
      <c r="E24" s="2364"/>
      <c r="F24" s="2365"/>
      <c r="G24" s="2364"/>
      <c r="H24" s="2364"/>
      <c r="I24" s="2365"/>
    </row>
    <row r="25" spans="1:9" ht="15" customHeight="1">
      <c r="A25" s="2363"/>
      <c r="B25" s="2364"/>
      <c r="C25" s="2365"/>
      <c r="D25" s="2363"/>
      <c r="E25" s="2364"/>
      <c r="F25" s="2365"/>
      <c r="G25" s="2364"/>
      <c r="H25" s="2364"/>
      <c r="I25" s="2365"/>
    </row>
    <row r="26" spans="1:9" ht="15" customHeight="1">
      <c r="A26" s="2363"/>
      <c r="B26" s="2364"/>
      <c r="C26" s="2365"/>
      <c r="D26" s="2363"/>
      <c r="E26" s="2364"/>
      <c r="F26" s="2365"/>
      <c r="G26" s="2364"/>
      <c r="H26" s="2364"/>
      <c r="I26" s="2365"/>
    </row>
    <row r="27" spans="1:9" ht="15" customHeight="1">
      <c r="A27" s="2384"/>
      <c r="B27" s="2385"/>
      <c r="C27" s="2386"/>
      <c r="D27" s="2384"/>
      <c r="E27" s="2385"/>
      <c r="F27" s="2386"/>
      <c r="G27" s="2384"/>
      <c r="H27" s="2385"/>
      <c r="I27" s="2386"/>
    </row>
    <row r="28" spans="1:9" ht="15" customHeight="1">
      <c r="A28" s="2351" t="s">
        <v>865</v>
      </c>
      <c r="B28" s="2352"/>
      <c r="C28" s="2352"/>
      <c r="D28" s="2352"/>
      <c r="E28" s="2352"/>
      <c r="F28" s="2352"/>
      <c r="G28" s="2352"/>
      <c r="H28" s="2352"/>
      <c r="I28" s="2353"/>
    </row>
    <row r="29" spans="1:9" ht="15" customHeight="1">
      <c r="A29" s="2351" t="s">
        <v>866</v>
      </c>
      <c r="B29" s="2352"/>
      <c r="C29" s="2352"/>
      <c r="D29" s="2353"/>
      <c r="E29" s="2351" t="s">
        <v>867</v>
      </c>
      <c r="F29" s="2352"/>
      <c r="G29" s="2352"/>
      <c r="H29" s="2352"/>
      <c r="I29" s="2353"/>
    </row>
    <row r="30" spans="1:9" ht="15" customHeight="1">
      <c r="A30" s="2366"/>
      <c r="B30" s="2367"/>
      <c r="C30" s="2367"/>
      <c r="D30" s="2368"/>
      <c r="E30" s="2366"/>
      <c r="F30" s="2367"/>
      <c r="G30" s="2367"/>
      <c r="H30" s="2367"/>
      <c r="I30" s="2368"/>
    </row>
    <row r="31" spans="1:9" ht="15" customHeight="1">
      <c r="A31" s="2369"/>
      <c r="B31" s="2370"/>
      <c r="C31" s="2370"/>
      <c r="D31" s="2371"/>
      <c r="E31" s="2369"/>
      <c r="F31" s="2370"/>
      <c r="G31" s="2370"/>
      <c r="H31" s="2370"/>
      <c r="I31" s="2371"/>
    </row>
    <row r="32" spans="1:9" ht="15" customHeight="1">
      <c r="A32" s="2369"/>
      <c r="B32" s="2370"/>
      <c r="C32" s="2370"/>
      <c r="D32" s="2371"/>
      <c r="E32" s="2369"/>
      <c r="F32" s="2370"/>
      <c r="G32" s="2370"/>
      <c r="H32" s="2370"/>
      <c r="I32" s="2371"/>
    </row>
    <row r="33" spans="1:9" ht="15" customHeight="1">
      <c r="A33" s="2369"/>
      <c r="B33" s="2370"/>
      <c r="C33" s="2370"/>
      <c r="D33" s="2371"/>
      <c r="E33" s="2369"/>
      <c r="F33" s="2370"/>
      <c r="G33" s="2370"/>
      <c r="H33" s="2370"/>
      <c r="I33" s="2371"/>
    </row>
    <row r="34" spans="1:9" ht="15" customHeight="1">
      <c r="A34" s="2369"/>
      <c r="B34" s="2370"/>
      <c r="C34" s="2370"/>
      <c r="D34" s="2371"/>
      <c r="E34" s="2369"/>
      <c r="F34" s="2370"/>
      <c r="G34" s="2370"/>
      <c r="H34" s="2370"/>
      <c r="I34" s="2371"/>
    </row>
    <row r="35" spans="1:9" ht="15" customHeight="1">
      <c r="A35" s="2369"/>
      <c r="B35" s="2370"/>
      <c r="C35" s="2370"/>
      <c r="D35" s="2371"/>
      <c r="E35" s="2369"/>
      <c r="F35" s="2370"/>
      <c r="G35" s="2370"/>
      <c r="H35" s="2370"/>
      <c r="I35" s="2371"/>
    </row>
    <row r="36" spans="1:9" ht="15" customHeight="1">
      <c r="A36" s="2372"/>
      <c r="B36" s="2373"/>
      <c r="C36" s="2373"/>
      <c r="D36" s="2374"/>
      <c r="E36" s="2372"/>
      <c r="F36" s="2373"/>
      <c r="G36" s="2373"/>
      <c r="H36" s="2373"/>
      <c r="I36" s="2374"/>
    </row>
    <row r="37" spans="1:9" ht="15" customHeight="1">
      <c r="A37" s="2375" t="s">
        <v>868</v>
      </c>
      <c r="B37" s="2376"/>
      <c r="C37" s="2376"/>
      <c r="D37" s="2376"/>
      <c r="E37" s="2376"/>
      <c r="F37" s="2376"/>
      <c r="G37" s="2376"/>
      <c r="H37" s="2376"/>
      <c r="I37" s="2377"/>
    </row>
    <row r="38" spans="1:9" ht="15" customHeight="1">
      <c r="A38" s="2378"/>
      <c r="B38" s="2379"/>
      <c r="C38" s="2379"/>
      <c r="D38" s="2379"/>
      <c r="E38" s="2379"/>
      <c r="F38" s="2379"/>
      <c r="G38" s="2379"/>
      <c r="H38" s="2379"/>
      <c r="I38" s="2380"/>
    </row>
    <row r="39" spans="1:9" ht="15" customHeight="1">
      <c r="A39" s="2378"/>
      <c r="B39" s="2379"/>
      <c r="C39" s="2379"/>
      <c r="D39" s="2379"/>
      <c r="E39" s="2379"/>
      <c r="F39" s="2379"/>
      <c r="G39" s="2379"/>
      <c r="H39" s="2379"/>
      <c r="I39" s="2380"/>
    </row>
    <row r="40" spans="1:9" ht="15" customHeight="1">
      <c r="A40" s="2378"/>
      <c r="B40" s="2379"/>
      <c r="C40" s="2379"/>
      <c r="D40" s="2379"/>
      <c r="E40" s="2379"/>
      <c r="F40" s="2379"/>
      <c r="G40" s="2379"/>
      <c r="H40" s="2379"/>
      <c r="I40" s="2380"/>
    </row>
    <row r="41" spans="1:9" ht="15" customHeight="1">
      <c r="A41" s="2378"/>
      <c r="B41" s="2379"/>
      <c r="C41" s="2379"/>
      <c r="D41" s="2379"/>
      <c r="E41" s="2379"/>
      <c r="F41" s="2379"/>
      <c r="G41" s="2379"/>
      <c r="H41" s="2379"/>
      <c r="I41" s="2380"/>
    </row>
    <row r="42" spans="1:9" ht="15" customHeight="1">
      <c r="A42" s="2381"/>
      <c r="B42" s="2382"/>
      <c r="C42" s="2382"/>
      <c r="D42" s="2382"/>
      <c r="E42" s="2382"/>
      <c r="F42" s="2382"/>
      <c r="G42" s="2382"/>
      <c r="H42" s="2382"/>
      <c r="I42" s="2383"/>
    </row>
    <row r="43" spans="1:9">
      <c r="A43" s="222" t="s">
        <v>869</v>
      </c>
    </row>
    <row r="44" spans="1:9">
      <c r="A44" s="222" t="s">
        <v>870</v>
      </c>
    </row>
    <row r="45" spans="1:9">
      <c r="A45" s="222" t="s">
        <v>871</v>
      </c>
    </row>
  </sheetData>
  <mergeCells count="66">
    <mergeCell ref="A30:D36"/>
    <mergeCell ref="E30:I36"/>
    <mergeCell ref="A37:I42"/>
    <mergeCell ref="A27:C27"/>
    <mergeCell ref="D27:F27"/>
    <mergeCell ref="G27:I27"/>
    <mergeCell ref="A28:I28"/>
    <mergeCell ref="A29:D29"/>
    <mergeCell ref="E29:I29"/>
    <mergeCell ref="A25:C25"/>
    <mergeCell ref="D25:F25"/>
    <mergeCell ref="G25:I25"/>
    <mergeCell ref="A26:C26"/>
    <mergeCell ref="D26:F26"/>
    <mergeCell ref="G26:I26"/>
    <mergeCell ref="A23:C23"/>
    <mergeCell ref="D23:F23"/>
    <mergeCell ref="G23:I23"/>
    <mergeCell ref="A24:C24"/>
    <mergeCell ref="D24:F24"/>
    <mergeCell ref="G24:I24"/>
    <mergeCell ref="A21:C21"/>
    <mergeCell ref="D21:F21"/>
    <mergeCell ref="G21:I21"/>
    <mergeCell ref="A22:C22"/>
    <mergeCell ref="D22:F22"/>
    <mergeCell ref="G22:I22"/>
    <mergeCell ref="A19:C19"/>
    <mergeCell ref="D19:F19"/>
    <mergeCell ref="G19:I19"/>
    <mergeCell ref="A20:C20"/>
    <mergeCell ref="D20:F20"/>
    <mergeCell ref="G20:I20"/>
    <mergeCell ref="A17:C17"/>
    <mergeCell ref="D17:F17"/>
    <mergeCell ref="G17:I17"/>
    <mergeCell ref="A18:C18"/>
    <mergeCell ref="D18:F18"/>
    <mergeCell ref="G18:I18"/>
    <mergeCell ref="A15:C15"/>
    <mergeCell ref="D15:F15"/>
    <mergeCell ref="G15:I15"/>
    <mergeCell ref="A16:C16"/>
    <mergeCell ref="D16:F16"/>
    <mergeCell ref="G16:I16"/>
    <mergeCell ref="A13:C13"/>
    <mergeCell ref="D13:F13"/>
    <mergeCell ref="G13:I13"/>
    <mergeCell ref="A14:C14"/>
    <mergeCell ref="D14:F14"/>
    <mergeCell ref="G14:I14"/>
    <mergeCell ref="A8:A9"/>
    <mergeCell ref="B9:I9"/>
    <mergeCell ref="B10:I10"/>
    <mergeCell ref="A11:I11"/>
    <mergeCell ref="A12:C12"/>
    <mergeCell ref="D12:F12"/>
    <mergeCell ref="G12:I12"/>
    <mergeCell ref="C2:G2"/>
    <mergeCell ref="A4:B4"/>
    <mergeCell ref="C4:I4"/>
    <mergeCell ref="B5:E5"/>
    <mergeCell ref="F5:F7"/>
    <mergeCell ref="G5:I7"/>
    <mergeCell ref="A6:A7"/>
    <mergeCell ref="B6:E7"/>
  </mergeCells>
  <phoneticPr fontId="4"/>
  <conditionalFormatting sqref="A13:I27">
    <cfRule type="expression" dxfId="80" priority="3">
      <formula>A13=""</formula>
    </cfRule>
  </conditionalFormatting>
  <conditionalFormatting sqref="A30:I36">
    <cfRule type="expression" dxfId="79" priority="1">
      <formula>A30=""</formula>
    </cfRule>
  </conditionalFormatting>
  <conditionalFormatting sqref="A37:I42">
    <cfRule type="expression" dxfId="78" priority="2">
      <formula>OR($A$37="",$A$37="備考（研修等の受講の状況等）")</formula>
    </cfRule>
  </conditionalFormatting>
  <conditionalFormatting sqref="B10:I10">
    <cfRule type="expression" dxfId="77" priority="4">
      <formula>B10=""</formula>
    </cfRule>
  </conditionalFormatting>
  <conditionalFormatting sqref="G5:I7">
    <cfRule type="expression" dxfId="76" priority="5">
      <formula>OR($G$5="",$G$5="　　年　　月　　日")</formula>
    </cfRule>
  </conditionalFormatting>
  <printOptions horizontalCentered="1"/>
  <pageMargins left="0.31496062992125984" right="0.31496062992125984" top="0.35433070866141736" bottom="0.35433070866141736" header="0.11811023622047245" footer="0.11811023622047245"/>
  <pageSetup paperSize="9" orientation="portrait"/>
  <headerFooter>
    <oddHeader>&amp;R&amp;"BIZ UDPゴシック,標準"&amp;A</oddHeader>
    <oddFooter>&amp;RR8.4月版</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I45"/>
  <sheetViews>
    <sheetView workbookViewId="0"/>
  </sheetViews>
  <sheetFormatPr defaultColWidth="8.125" defaultRowHeight="13.5"/>
  <cols>
    <col min="1" max="9" width="8.75" style="219" customWidth="1"/>
    <col min="10" max="16384" width="8.125" style="219"/>
  </cols>
  <sheetData>
    <row r="1" spans="1:9" ht="17.25">
      <c r="A1" s="218" t="s">
        <v>858</v>
      </c>
    </row>
    <row r="2" spans="1:9" ht="17.25">
      <c r="A2" s="218"/>
      <c r="C2" s="2328" t="s">
        <v>1602</v>
      </c>
      <c r="D2" s="2328"/>
      <c r="E2" s="2328"/>
      <c r="F2" s="2328"/>
      <c r="G2" s="2328"/>
    </row>
    <row r="4" spans="1:9" ht="15" customHeight="1">
      <c r="A4" s="2329" t="s">
        <v>787</v>
      </c>
      <c r="B4" s="2330"/>
      <c r="C4" s="2331" t="str">
        <f>TEXT(基本情報入力シート!L45,"#")</f>
        <v/>
      </c>
      <c r="D4" s="2332"/>
      <c r="E4" s="2332"/>
      <c r="F4" s="2332"/>
      <c r="G4" s="2332"/>
      <c r="H4" s="2332"/>
      <c r="I4" s="2333"/>
    </row>
    <row r="5" spans="1:9" ht="15" customHeight="1">
      <c r="A5" s="220" t="s">
        <v>101</v>
      </c>
      <c r="B5" s="2334" t="str">
        <f>IF(基本情報入力シート!L106="*兼務*",TEXT(基本情報入力シート!L60,"#"),TEXT(基本情報入力シート!L108,"#"))</f>
        <v/>
      </c>
      <c r="C5" s="2334"/>
      <c r="D5" s="2334"/>
      <c r="E5" s="2334"/>
      <c r="F5" s="2335" t="s">
        <v>859</v>
      </c>
      <c r="G5" s="2339" t="str">
        <f>IF(基本情報入力シート!L55&lt;&gt;"選択して下さい。",IF(基本情報入力シート!L106="*兼務*",TEXT(基本情報入力シート!L65,"ggge年m月d日"),TEXT(基本情報入力シート!L113,"ggge年m月d日")),"　　年　　月　　日")</f>
        <v>　　年　　月　　日</v>
      </c>
      <c r="H5" s="2340"/>
      <c r="I5" s="2341"/>
    </row>
    <row r="6" spans="1:9" ht="15" customHeight="1">
      <c r="A6" s="2345" t="s">
        <v>677</v>
      </c>
      <c r="B6" s="2347" t="str">
        <f>IF(基本情報入力シート!L106="*兼務*",TEXT(基本情報入力シート!L59,"#"),TEXT(基本情報入力シート!L107,"#"))</f>
        <v/>
      </c>
      <c r="C6" s="2347"/>
      <c r="D6" s="2347"/>
      <c r="E6" s="2347"/>
      <c r="F6" s="2335"/>
      <c r="G6" s="2339"/>
      <c r="H6" s="2340"/>
      <c r="I6" s="2341"/>
    </row>
    <row r="7" spans="1:9" ht="15" customHeight="1">
      <c r="A7" s="2346"/>
      <c r="B7" s="2347"/>
      <c r="C7" s="2347"/>
      <c r="D7" s="2347"/>
      <c r="E7" s="2347"/>
      <c r="F7" s="2335"/>
      <c r="G7" s="2339"/>
      <c r="H7" s="2340"/>
      <c r="I7" s="2341"/>
    </row>
    <row r="8" spans="1:9" ht="15" customHeight="1">
      <c r="A8" s="2345" t="s">
        <v>860</v>
      </c>
      <c r="B8" s="273" t="str">
        <f>IF(基本情報入力シート!L55&lt;&gt;"選択して下さい。",IF(基本情報入力シート!L106="*兼務*",CONCATENATE("（郵便番号　",ASC(TEXT(基本情報入力シート!L61,"000")),"-",ASC(TEXT(基本情報入力シート!T61,"0000")),"）"),CONCATENATE("（郵便番号　",ASC(TEXT(基本情報入力シート!L107,"000")),"-",ASC(TEXT(基本情報入力シート!T107,"0000")),"）")),"（郵便番号　　　　　－　　　　　）")</f>
        <v>（郵便番号　　　　　－　　　　　）</v>
      </c>
      <c r="C8" s="274"/>
      <c r="D8" s="274"/>
      <c r="E8" s="274"/>
      <c r="F8" s="274"/>
      <c r="G8" s="274"/>
      <c r="H8" s="274"/>
      <c r="I8" s="275"/>
    </row>
    <row r="9" spans="1:9" ht="15" customHeight="1">
      <c r="A9" s="2346"/>
      <c r="B9" s="2348" t="str">
        <f>IF(基本情報入力シート!L106="*兼務*",TEXT(基本情報入力シート!L62,"G/標準")&amp;" "&amp;TEXT(基本情報入力シート!L63,"G/標準"),TEXT(基本情報入力シート!L110,"G/標準")&amp;" "&amp;TEXT(基本情報入力シート!L111,"G/標準"))</f>
        <v xml:space="preserve"> </v>
      </c>
      <c r="C9" s="2349"/>
      <c r="D9" s="2349"/>
      <c r="E9" s="2349"/>
      <c r="F9" s="2349"/>
      <c r="G9" s="2349"/>
      <c r="H9" s="2349"/>
      <c r="I9" s="2350"/>
    </row>
    <row r="10" spans="1:9" ht="15" customHeight="1">
      <c r="A10" s="221" t="s">
        <v>104</v>
      </c>
      <c r="B10" s="2351" t="str">
        <f>IF(基本情報入力シート!L55&lt;&gt;"選択して下さい。",IF(基本情報入力シート!L106="*兼務*",TEXT(基本情報入力シート!L64,"G/標準"),TEXT(基本情報入力シート!L112,"G/標準")),"")</f>
        <v/>
      </c>
      <c r="C10" s="2352"/>
      <c r="D10" s="2352"/>
      <c r="E10" s="2352"/>
      <c r="F10" s="2352"/>
      <c r="G10" s="2352"/>
      <c r="H10" s="2352"/>
      <c r="I10" s="2353"/>
    </row>
    <row r="11" spans="1:9" ht="15" customHeight="1">
      <c r="A11" s="2351" t="s">
        <v>861</v>
      </c>
      <c r="B11" s="2352"/>
      <c r="C11" s="2352"/>
      <c r="D11" s="2352"/>
      <c r="E11" s="2352"/>
      <c r="F11" s="2352"/>
      <c r="G11" s="2352"/>
      <c r="H11" s="2352"/>
      <c r="I11" s="2353"/>
    </row>
    <row r="12" spans="1:9" ht="15" customHeight="1">
      <c r="A12" s="2351" t="s">
        <v>862</v>
      </c>
      <c r="B12" s="2352"/>
      <c r="C12" s="2353"/>
      <c r="D12" s="2351" t="s">
        <v>863</v>
      </c>
      <c r="E12" s="2352"/>
      <c r="F12" s="2353"/>
      <c r="G12" s="2352" t="s">
        <v>864</v>
      </c>
      <c r="H12" s="2352"/>
      <c r="I12" s="2353"/>
    </row>
    <row r="13" spans="1:9" ht="15" customHeight="1">
      <c r="A13" s="2354"/>
      <c r="B13" s="2355"/>
      <c r="C13" s="2356"/>
      <c r="D13" s="2354"/>
      <c r="E13" s="2355"/>
      <c r="F13" s="2356"/>
      <c r="G13" s="2355"/>
      <c r="H13" s="2355"/>
      <c r="I13" s="2356"/>
    </row>
    <row r="14" spans="1:9" ht="15" customHeight="1">
      <c r="A14" s="2357"/>
      <c r="B14" s="2358"/>
      <c r="C14" s="2359"/>
      <c r="D14" s="2357"/>
      <c r="E14" s="2358"/>
      <c r="F14" s="2359"/>
      <c r="G14" s="2358"/>
      <c r="H14" s="2358"/>
      <c r="I14" s="2359"/>
    </row>
    <row r="15" spans="1:9" ht="15" customHeight="1">
      <c r="A15" s="2360"/>
      <c r="B15" s="2361"/>
      <c r="C15" s="2362"/>
      <c r="D15" s="2360"/>
      <c r="E15" s="2361"/>
      <c r="F15" s="2362"/>
      <c r="G15" s="2361"/>
      <c r="H15" s="2361"/>
      <c r="I15" s="2362"/>
    </row>
    <row r="16" spans="1:9" ht="15" customHeight="1">
      <c r="A16" s="2363"/>
      <c r="B16" s="2364"/>
      <c r="C16" s="2365"/>
      <c r="D16" s="2363"/>
      <c r="E16" s="2364"/>
      <c r="F16" s="2365"/>
      <c r="G16" s="2364"/>
      <c r="H16" s="2364"/>
      <c r="I16" s="2365"/>
    </row>
    <row r="17" spans="1:9" ht="15" customHeight="1">
      <c r="A17" s="2363"/>
      <c r="B17" s="2364"/>
      <c r="C17" s="2365"/>
      <c r="D17" s="2363"/>
      <c r="E17" s="2364"/>
      <c r="F17" s="2365"/>
      <c r="G17" s="2364"/>
      <c r="H17" s="2364"/>
      <c r="I17" s="2365"/>
    </row>
    <row r="18" spans="1:9" ht="15" customHeight="1">
      <c r="A18" s="2363"/>
      <c r="B18" s="2364"/>
      <c r="C18" s="2365"/>
      <c r="D18" s="2363"/>
      <c r="E18" s="2364"/>
      <c r="F18" s="2365"/>
      <c r="G18" s="2364"/>
      <c r="H18" s="2364"/>
      <c r="I18" s="2365"/>
    </row>
    <row r="19" spans="1:9" ht="15" customHeight="1">
      <c r="A19" s="2363"/>
      <c r="B19" s="2364"/>
      <c r="C19" s="2365"/>
      <c r="D19" s="2363"/>
      <c r="E19" s="2364"/>
      <c r="F19" s="2365"/>
      <c r="G19" s="2364"/>
      <c r="H19" s="2364"/>
      <c r="I19" s="2365"/>
    </row>
    <row r="20" spans="1:9" ht="15" customHeight="1">
      <c r="A20" s="2363"/>
      <c r="B20" s="2364"/>
      <c r="C20" s="2365"/>
      <c r="D20" s="2363"/>
      <c r="E20" s="2364"/>
      <c r="F20" s="2365"/>
      <c r="G20" s="2364"/>
      <c r="H20" s="2364"/>
      <c r="I20" s="2365"/>
    </row>
    <row r="21" spans="1:9" ht="15" customHeight="1">
      <c r="A21" s="2363"/>
      <c r="B21" s="2364"/>
      <c r="C21" s="2365"/>
      <c r="D21" s="2363"/>
      <c r="E21" s="2364"/>
      <c r="F21" s="2365"/>
      <c r="G21" s="2364"/>
      <c r="H21" s="2364"/>
      <c r="I21" s="2365"/>
    </row>
    <row r="22" spans="1:9" ht="15" customHeight="1">
      <c r="A22" s="2363"/>
      <c r="B22" s="2364"/>
      <c r="C22" s="2365"/>
      <c r="D22" s="2363"/>
      <c r="E22" s="2364"/>
      <c r="F22" s="2365"/>
      <c r="G22" s="2364"/>
      <c r="H22" s="2364"/>
      <c r="I22" s="2365"/>
    </row>
    <row r="23" spans="1:9" ht="15" customHeight="1">
      <c r="A23" s="2363"/>
      <c r="B23" s="2364"/>
      <c r="C23" s="2365"/>
      <c r="D23" s="2363"/>
      <c r="E23" s="2364"/>
      <c r="F23" s="2365"/>
      <c r="G23" s="2364"/>
      <c r="H23" s="2364"/>
      <c r="I23" s="2365"/>
    </row>
    <row r="24" spans="1:9" ht="15" customHeight="1">
      <c r="A24" s="2363"/>
      <c r="B24" s="2364"/>
      <c r="C24" s="2365"/>
      <c r="D24" s="2363"/>
      <c r="E24" s="2364"/>
      <c r="F24" s="2365"/>
      <c r="G24" s="2364"/>
      <c r="H24" s="2364"/>
      <c r="I24" s="2365"/>
    </row>
    <row r="25" spans="1:9" ht="15" customHeight="1">
      <c r="A25" s="2363"/>
      <c r="B25" s="2364"/>
      <c r="C25" s="2365"/>
      <c r="D25" s="2363"/>
      <c r="E25" s="2364"/>
      <c r="F25" s="2365"/>
      <c r="G25" s="2364"/>
      <c r="H25" s="2364"/>
      <c r="I25" s="2365"/>
    </row>
    <row r="26" spans="1:9" ht="15" customHeight="1">
      <c r="A26" s="2363"/>
      <c r="B26" s="2364"/>
      <c r="C26" s="2365"/>
      <c r="D26" s="2363"/>
      <c r="E26" s="2364"/>
      <c r="F26" s="2365"/>
      <c r="G26" s="2364"/>
      <c r="H26" s="2364"/>
      <c r="I26" s="2365"/>
    </row>
    <row r="27" spans="1:9" ht="15" customHeight="1">
      <c r="A27" s="2384"/>
      <c r="B27" s="2385"/>
      <c r="C27" s="2386"/>
      <c r="D27" s="2384"/>
      <c r="E27" s="2385"/>
      <c r="F27" s="2386"/>
      <c r="G27" s="2384"/>
      <c r="H27" s="2385"/>
      <c r="I27" s="2386"/>
    </row>
    <row r="28" spans="1:9" ht="15" customHeight="1">
      <c r="A28" s="2351" t="s">
        <v>865</v>
      </c>
      <c r="B28" s="2352"/>
      <c r="C28" s="2352"/>
      <c r="D28" s="2352"/>
      <c r="E28" s="2352"/>
      <c r="F28" s="2352"/>
      <c r="G28" s="2352"/>
      <c r="H28" s="2352"/>
      <c r="I28" s="2353"/>
    </row>
    <row r="29" spans="1:9" ht="15" customHeight="1">
      <c r="A29" s="2351" t="s">
        <v>866</v>
      </c>
      <c r="B29" s="2352"/>
      <c r="C29" s="2352"/>
      <c r="D29" s="2353"/>
      <c r="E29" s="2351" t="s">
        <v>867</v>
      </c>
      <c r="F29" s="2352"/>
      <c r="G29" s="2352"/>
      <c r="H29" s="2352"/>
      <c r="I29" s="2353"/>
    </row>
    <row r="30" spans="1:9" ht="15" customHeight="1">
      <c r="A30" s="2366"/>
      <c r="B30" s="2367"/>
      <c r="C30" s="2367"/>
      <c r="D30" s="2368"/>
      <c r="E30" s="2366"/>
      <c r="F30" s="2367"/>
      <c r="G30" s="2367"/>
      <c r="H30" s="2367"/>
      <c r="I30" s="2368"/>
    </row>
    <row r="31" spans="1:9" ht="15" customHeight="1">
      <c r="A31" s="2369"/>
      <c r="B31" s="2370"/>
      <c r="C31" s="2370"/>
      <c r="D31" s="2371"/>
      <c r="E31" s="2369"/>
      <c r="F31" s="2370"/>
      <c r="G31" s="2370"/>
      <c r="H31" s="2370"/>
      <c r="I31" s="2371"/>
    </row>
    <row r="32" spans="1:9" ht="15" customHeight="1">
      <c r="A32" s="2369"/>
      <c r="B32" s="2370"/>
      <c r="C32" s="2370"/>
      <c r="D32" s="2371"/>
      <c r="E32" s="2369"/>
      <c r="F32" s="2370"/>
      <c r="G32" s="2370"/>
      <c r="H32" s="2370"/>
      <c r="I32" s="2371"/>
    </row>
    <row r="33" spans="1:9" ht="15" customHeight="1">
      <c r="A33" s="2369"/>
      <c r="B33" s="2370"/>
      <c r="C33" s="2370"/>
      <c r="D33" s="2371"/>
      <c r="E33" s="2369"/>
      <c r="F33" s="2370"/>
      <c r="G33" s="2370"/>
      <c r="H33" s="2370"/>
      <c r="I33" s="2371"/>
    </row>
    <row r="34" spans="1:9" ht="15" customHeight="1">
      <c r="A34" s="2369"/>
      <c r="B34" s="2370"/>
      <c r="C34" s="2370"/>
      <c r="D34" s="2371"/>
      <c r="E34" s="2369"/>
      <c r="F34" s="2370"/>
      <c r="G34" s="2370"/>
      <c r="H34" s="2370"/>
      <c r="I34" s="2371"/>
    </row>
    <row r="35" spans="1:9" ht="15" customHeight="1">
      <c r="A35" s="2369"/>
      <c r="B35" s="2370"/>
      <c r="C35" s="2370"/>
      <c r="D35" s="2371"/>
      <c r="E35" s="2369"/>
      <c r="F35" s="2370"/>
      <c r="G35" s="2370"/>
      <c r="H35" s="2370"/>
      <c r="I35" s="2371"/>
    </row>
    <row r="36" spans="1:9" ht="15" customHeight="1">
      <c r="A36" s="2372"/>
      <c r="B36" s="2373"/>
      <c r="C36" s="2373"/>
      <c r="D36" s="2374"/>
      <c r="E36" s="2372"/>
      <c r="F36" s="2373"/>
      <c r="G36" s="2373"/>
      <c r="H36" s="2373"/>
      <c r="I36" s="2374"/>
    </row>
    <row r="37" spans="1:9" ht="15" customHeight="1">
      <c r="A37" s="2375" t="s">
        <v>868</v>
      </c>
      <c r="B37" s="2376"/>
      <c r="C37" s="2376"/>
      <c r="D37" s="2376"/>
      <c r="E37" s="2376"/>
      <c r="F37" s="2376"/>
      <c r="G37" s="2376"/>
      <c r="H37" s="2376"/>
      <c r="I37" s="2377"/>
    </row>
    <row r="38" spans="1:9" ht="15" customHeight="1">
      <c r="A38" s="2378"/>
      <c r="B38" s="2379"/>
      <c r="C38" s="2379"/>
      <c r="D38" s="2379"/>
      <c r="E38" s="2379"/>
      <c r="F38" s="2379"/>
      <c r="G38" s="2379"/>
      <c r="H38" s="2379"/>
      <c r="I38" s="2380"/>
    </row>
    <row r="39" spans="1:9" ht="15" customHeight="1">
      <c r="A39" s="2378"/>
      <c r="B39" s="2379"/>
      <c r="C39" s="2379"/>
      <c r="D39" s="2379"/>
      <c r="E39" s="2379"/>
      <c r="F39" s="2379"/>
      <c r="G39" s="2379"/>
      <c r="H39" s="2379"/>
      <c r="I39" s="2380"/>
    </row>
    <row r="40" spans="1:9" ht="15" customHeight="1">
      <c r="A40" s="2378"/>
      <c r="B40" s="2379"/>
      <c r="C40" s="2379"/>
      <c r="D40" s="2379"/>
      <c r="E40" s="2379"/>
      <c r="F40" s="2379"/>
      <c r="G40" s="2379"/>
      <c r="H40" s="2379"/>
      <c r="I40" s="2380"/>
    </row>
    <row r="41" spans="1:9" ht="15" customHeight="1">
      <c r="A41" s="2378"/>
      <c r="B41" s="2379"/>
      <c r="C41" s="2379"/>
      <c r="D41" s="2379"/>
      <c r="E41" s="2379"/>
      <c r="F41" s="2379"/>
      <c r="G41" s="2379"/>
      <c r="H41" s="2379"/>
      <c r="I41" s="2380"/>
    </row>
    <row r="42" spans="1:9" ht="15" customHeight="1">
      <c r="A42" s="2381"/>
      <c r="B42" s="2382"/>
      <c r="C42" s="2382"/>
      <c r="D42" s="2382"/>
      <c r="E42" s="2382"/>
      <c r="F42" s="2382"/>
      <c r="G42" s="2382"/>
      <c r="H42" s="2382"/>
      <c r="I42" s="2383"/>
    </row>
    <row r="43" spans="1:9">
      <c r="A43" s="222" t="s">
        <v>869</v>
      </c>
    </row>
    <row r="44" spans="1:9">
      <c r="A44" s="222" t="s">
        <v>870</v>
      </c>
    </row>
    <row r="45" spans="1:9">
      <c r="A45" s="222" t="s">
        <v>871</v>
      </c>
    </row>
  </sheetData>
  <mergeCells count="66">
    <mergeCell ref="A30:D36"/>
    <mergeCell ref="E30:I36"/>
    <mergeCell ref="A37:I42"/>
    <mergeCell ref="A27:C27"/>
    <mergeCell ref="D27:F27"/>
    <mergeCell ref="G27:I27"/>
    <mergeCell ref="A28:I28"/>
    <mergeCell ref="A29:D29"/>
    <mergeCell ref="E29:I29"/>
    <mergeCell ref="A25:C25"/>
    <mergeCell ref="D25:F25"/>
    <mergeCell ref="G25:I25"/>
    <mergeCell ref="A26:C26"/>
    <mergeCell ref="D26:F26"/>
    <mergeCell ref="G26:I26"/>
    <mergeCell ref="A23:C23"/>
    <mergeCell ref="D23:F23"/>
    <mergeCell ref="G23:I23"/>
    <mergeCell ref="A24:C24"/>
    <mergeCell ref="D24:F24"/>
    <mergeCell ref="G24:I24"/>
    <mergeCell ref="A21:C21"/>
    <mergeCell ref="D21:F21"/>
    <mergeCell ref="G21:I21"/>
    <mergeCell ref="A22:C22"/>
    <mergeCell ref="D22:F22"/>
    <mergeCell ref="G22:I22"/>
    <mergeCell ref="A19:C19"/>
    <mergeCell ref="D19:F19"/>
    <mergeCell ref="G19:I19"/>
    <mergeCell ref="A20:C20"/>
    <mergeCell ref="D20:F20"/>
    <mergeCell ref="G20:I20"/>
    <mergeCell ref="A17:C17"/>
    <mergeCell ref="D17:F17"/>
    <mergeCell ref="G17:I17"/>
    <mergeCell ref="A18:C18"/>
    <mergeCell ref="D18:F18"/>
    <mergeCell ref="G18:I18"/>
    <mergeCell ref="A15:C15"/>
    <mergeCell ref="D15:F15"/>
    <mergeCell ref="G15:I15"/>
    <mergeCell ref="A16:C16"/>
    <mergeCell ref="D16:F16"/>
    <mergeCell ref="G16:I16"/>
    <mergeCell ref="A13:C13"/>
    <mergeCell ref="D13:F13"/>
    <mergeCell ref="G13:I13"/>
    <mergeCell ref="A14:C14"/>
    <mergeCell ref="D14:F14"/>
    <mergeCell ref="G14:I14"/>
    <mergeCell ref="A8:A9"/>
    <mergeCell ref="B9:I9"/>
    <mergeCell ref="B10:I10"/>
    <mergeCell ref="A11:I11"/>
    <mergeCell ref="A12:C12"/>
    <mergeCell ref="D12:F12"/>
    <mergeCell ref="G12:I12"/>
    <mergeCell ref="C2:G2"/>
    <mergeCell ref="A4:B4"/>
    <mergeCell ref="C4:I4"/>
    <mergeCell ref="B5:E5"/>
    <mergeCell ref="F5:F7"/>
    <mergeCell ref="G5:I7"/>
    <mergeCell ref="A6:A7"/>
    <mergeCell ref="B6:E7"/>
  </mergeCells>
  <phoneticPr fontId="4"/>
  <conditionalFormatting sqref="A13:I27">
    <cfRule type="expression" dxfId="75" priority="3">
      <formula>A13=""</formula>
    </cfRule>
  </conditionalFormatting>
  <conditionalFormatting sqref="A30:I36">
    <cfRule type="expression" dxfId="74" priority="1">
      <formula>A30=""</formula>
    </cfRule>
  </conditionalFormatting>
  <conditionalFormatting sqref="A37:I42">
    <cfRule type="expression" dxfId="73" priority="2">
      <formula>OR($A$37="",$A$37="備考（研修等の受講の状況等）")</formula>
    </cfRule>
  </conditionalFormatting>
  <conditionalFormatting sqref="B10:I10">
    <cfRule type="expression" dxfId="72" priority="4">
      <formula>B10=""</formula>
    </cfRule>
  </conditionalFormatting>
  <conditionalFormatting sqref="G5:I7">
    <cfRule type="expression" dxfId="71" priority="5">
      <formula>OR($G$5="",$G$5="　　年　　月　　日")</formula>
    </cfRule>
  </conditionalFormatting>
  <printOptions horizontalCentered="1"/>
  <pageMargins left="0.31496062992125984" right="0.31496062992125984" top="0.35433070866141736" bottom="0.35433070866141736" header="0.11811023622047245" footer="0.11811023622047245"/>
  <pageSetup paperSize="9" orientation="portrait"/>
  <headerFooter>
    <oddHeader>&amp;R&amp;"BIZ UDPゴシック,標準"&amp;A</oddHeader>
    <oddFooter>&amp;RR8.4月版</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M48"/>
  <sheetViews>
    <sheetView workbookViewId="0"/>
  </sheetViews>
  <sheetFormatPr defaultColWidth="7.875" defaultRowHeight="14.25"/>
  <cols>
    <col min="1" max="1" width="7.625" style="252" customWidth="1"/>
    <col min="2" max="3" width="3.75" style="252" customWidth="1"/>
    <col min="4" max="9" width="8.75" style="252" customWidth="1"/>
    <col min="10" max="10" width="28.25" style="252" customWidth="1"/>
    <col min="11" max="11" width="4.375" style="252" customWidth="1"/>
    <col min="12" max="16384" width="7.875" style="252"/>
  </cols>
  <sheetData>
    <row r="1" spans="1:13" ht="14.45" customHeight="1">
      <c r="A1" s="250" t="s">
        <v>872</v>
      </c>
      <c r="B1" s="251"/>
      <c r="C1" s="251"/>
      <c r="D1" s="251"/>
      <c r="E1" s="251"/>
      <c r="F1" s="251"/>
      <c r="G1" s="251"/>
      <c r="H1" s="251"/>
      <c r="I1" s="251"/>
      <c r="J1" s="251"/>
    </row>
    <row r="2" spans="1:13" ht="33.6" customHeight="1">
      <c r="A2" s="2399" t="s">
        <v>873</v>
      </c>
      <c r="B2" s="2399"/>
      <c r="C2" s="2399"/>
      <c r="D2" s="2399"/>
      <c r="E2" s="2399"/>
      <c r="F2" s="2399"/>
      <c r="G2" s="2399"/>
      <c r="H2" s="2399"/>
      <c r="I2" s="2399"/>
      <c r="J2" s="2399"/>
      <c r="K2" s="253"/>
    </row>
    <row r="3" spans="1:13" ht="18" customHeight="1">
      <c r="A3" s="251"/>
      <c r="B3" s="251"/>
      <c r="C3" s="251"/>
      <c r="D3" s="254"/>
      <c r="E3" s="250"/>
      <c r="F3" s="250"/>
      <c r="G3" s="250"/>
      <c r="H3" s="250"/>
      <c r="I3" s="250"/>
      <c r="J3" s="255" t="s">
        <v>874</v>
      </c>
    </row>
    <row r="4" spans="1:13" ht="10.15" customHeight="1">
      <c r="A4" s="251"/>
      <c r="B4" s="251"/>
      <c r="C4" s="251"/>
      <c r="D4" s="251"/>
      <c r="E4" s="250"/>
      <c r="F4" s="250"/>
      <c r="G4" s="250"/>
      <c r="H4" s="250"/>
      <c r="I4" s="250"/>
      <c r="J4" s="250"/>
    </row>
    <row r="5" spans="1:13" ht="21" customHeight="1">
      <c r="A5" s="251"/>
      <c r="B5" s="251"/>
      <c r="C5" s="251"/>
      <c r="D5" s="251"/>
      <c r="F5" s="251"/>
      <c r="G5" s="251" t="s">
        <v>875</v>
      </c>
      <c r="H5" s="251"/>
      <c r="I5" s="251"/>
      <c r="J5" s="251"/>
    </row>
    <row r="6" spans="1:13" ht="27.6" customHeight="1">
      <c r="A6" s="251"/>
      <c r="B6" s="251"/>
      <c r="C6" s="251"/>
      <c r="D6" s="251"/>
      <c r="F6" s="251"/>
      <c r="G6" s="251" t="s">
        <v>876</v>
      </c>
      <c r="H6" s="251"/>
      <c r="I6" s="251"/>
      <c r="J6" s="251"/>
    </row>
    <row r="7" spans="1:13" ht="21" customHeight="1">
      <c r="A7" s="251"/>
      <c r="B7" s="251"/>
      <c r="C7" s="251"/>
      <c r="D7" s="251"/>
      <c r="E7" s="2400"/>
      <c r="F7" s="2401"/>
      <c r="G7" s="2401"/>
      <c r="H7" s="2401"/>
      <c r="I7" s="2401"/>
      <c r="J7" s="2401"/>
    </row>
    <row r="8" spans="1:13" ht="18" customHeight="1">
      <c r="A8" s="251"/>
      <c r="B8" s="251"/>
      <c r="C8" s="251"/>
      <c r="D8" s="251"/>
      <c r="F8" s="251"/>
      <c r="G8" s="251" t="s">
        <v>877</v>
      </c>
      <c r="H8" s="251"/>
      <c r="I8" s="251"/>
      <c r="J8" s="254" t="s">
        <v>878</v>
      </c>
    </row>
    <row r="9" spans="1:13" ht="18" customHeight="1">
      <c r="A9" s="251"/>
      <c r="B9" s="251"/>
      <c r="C9" s="251"/>
      <c r="D9" s="251"/>
      <c r="F9" s="251"/>
      <c r="G9" s="251" t="s">
        <v>104</v>
      </c>
      <c r="H9" s="251"/>
      <c r="I9" s="251"/>
      <c r="J9" s="251"/>
    </row>
    <row r="10" spans="1:13" ht="9.6" customHeight="1">
      <c r="A10" s="251"/>
      <c r="B10" s="251"/>
      <c r="C10" s="251"/>
      <c r="D10" s="251"/>
      <c r="E10" s="251"/>
      <c r="F10" s="251"/>
      <c r="G10" s="251"/>
      <c r="H10" s="251"/>
      <c r="I10" s="251"/>
      <c r="J10" s="251"/>
    </row>
    <row r="11" spans="1:13" ht="22.5" customHeight="1">
      <c r="A11" s="251" t="s">
        <v>879</v>
      </c>
      <c r="B11" s="251"/>
      <c r="C11" s="251"/>
      <c r="D11" s="251"/>
      <c r="E11" s="251"/>
      <c r="F11" s="251"/>
      <c r="G11" s="251"/>
      <c r="H11" s="251"/>
      <c r="I11" s="251"/>
      <c r="J11" s="251"/>
    </row>
    <row r="12" spans="1:13" ht="6.75" customHeight="1" thickBot="1">
      <c r="A12" s="251"/>
      <c r="B12" s="251"/>
      <c r="C12" s="251"/>
      <c r="D12" s="251"/>
      <c r="E12" s="251"/>
      <c r="F12" s="251"/>
      <c r="G12" s="251"/>
      <c r="H12" s="251"/>
      <c r="I12" s="251"/>
      <c r="J12" s="251"/>
    </row>
    <row r="13" spans="1:13" ht="30" customHeight="1" thickTop="1" thickBot="1">
      <c r="A13" s="2402" t="s">
        <v>736</v>
      </c>
      <c r="B13" s="2403"/>
      <c r="C13" s="2404"/>
      <c r="D13" s="2405" t="str">
        <f>IF(L13="①",基本情報入力シート!L67,IF(L13="②",基本情報入力シート!L75,IF(L13="③",基本情報入力シート!L83,IF(L13="④",基本情報入力シート!L91,IF(L13="⑤",基本情報入力シート!L99,IF(L13="⑥",基本情報入力シート!L107,""))))))</f>
        <v/>
      </c>
      <c r="E13" s="2406"/>
      <c r="F13" s="2406"/>
      <c r="G13" s="2407" t="str">
        <f>_xlfn.CONCAT("（生年月日　  ",IF(L13="①",TEXT(基本情報入力シート!L73,"ggge年m月d日"),IF(L13="②",TEXT(基本情報入力シート!L81,"ggge年m月d日"),IF(L13="③",TEXT(基本情報入力シート!L89,"ggge年m月d日"),IF(L13="④",TEXT(基本情報入力シート!L97,"ggge年m月d日"),IF(L13="⑤",TEXT(基本情報入力シート!L105,"ggge年m月d日"),IF(L13="⑥",TEXT(基本情報入力シート!L113,"ggge年m月d日"),"年　  月　  日")))))),"）")</f>
        <v>（生年月日　  年　  月　  日）</v>
      </c>
      <c r="H13" s="2407"/>
      <c r="I13" s="2407"/>
      <c r="J13" s="2408"/>
      <c r="L13" s="790"/>
      <c r="M13" s="252" t="s">
        <v>1460</v>
      </c>
    </row>
    <row r="14" spans="1:13" ht="36.75" customHeight="1" thickTop="1" thickBot="1">
      <c r="A14" s="2409" t="s">
        <v>881</v>
      </c>
      <c r="B14" s="2410"/>
      <c r="C14" s="2411"/>
      <c r="D14" s="2412" t="str">
        <f>IF(L13="①",基本情報入力シート!L70&amp;" "&amp;基本情報入力シート!L71,IF(L13="②",基本情報入力シート!L78&amp;" "&amp;基本情報入力シート!L79,IF(L13="③",基本情報入力シート!L86&amp;" "&amp;基本情報入力シート!L87,IF(L13="④",基本情報入力シート!L94&amp;" "&amp;基本情報入力シート!L95,IF(L13="⑤",基本情報入力シート!L102&amp;" "&amp;基本情報入力シート!L103,IF(L13="⑥",基本情報入力シート!L110&amp;" "&amp;基本情報入力シート!L111,""))))))</f>
        <v/>
      </c>
      <c r="E14" s="2413"/>
      <c r="F14" s="2413"/>
      <c r="G14" s="2413"/>
      <c r="H14" s="2413"/>
      <c r="I14" s="2413"/>
      <c r="J14" s="2414"/>
      <c r="M14" s="256"/>
    </row>
    <row r="15" spans="1:13" ht="45.6" customHeight="1" thickTop="1">
      <c r="A15" s="2415" t="s">
        <v>882</v>
      </c>
      <c r="B15" s="2416"/>
      <c r="C15" s="2417"/>
      <c r="D15" s="2418"/>
      <c r="E15" s="2419"/>
      <c r="F15" s="2419"/>
      <c r="G15" s="2419"/>
      <c r="H15" s="2419"/>
      <c r="I15" s="2419"/>
      <c r="J15" s="2420"/>
    </row>
    <row r="16" spans="1:13" ht="160.9" customHeight="1">
      <c r="A16" s="2421" t="s">
        <v>883</v>
      </c>
      <c r="B16" s="2422"/>
      <c r="C16" s="2423"/>
      <c r="D16" s="2427" t="s">
        <v>884</v>
      </c>
      <c r="E16" s="2428"/>
      <c r="F16" s="2428"/>
      <c r="G16" s="2428"/>
      <c r="H16" s="2428"/>
      <c r="I16" s="2428"/>
      <c r="J16" s="2429"/>
    </row>
    <row r="17" spans="1:10" ht="22.15" customHeight="1">
      <c r="A17" s="2424"/>
      <c r="B17" s="2425"/>
      <c r="C17" s="2426"/>
      <c r="D17" s="2430" t="s">
        <v>885</v>
      </c>
      <c r="E17" s="2431"/>
      <c r="F17" s="2431"/>
      <c r="G17" s="2431"/>
      <c r="H17" s="2431"/>
      <c r="I17" s="2431"/>
      <c r="J17" s="2432"/>
    </row>
    <row r="18" spans="1:10" ht="43.9" customHeight="1">
      <c r="A18" s="2387" t="s">
        <v>886</v>
      </c>
      <c r="B18" s="2388"/>
      <c r="C18" s="2389"/>
      <c r="D18" s="2393"/>
      <c r="E18" s="2394"/>
      <c r="F18" s="2394"/>
      <c r="G18" s="2394"/>
      <c r="H18" s="2394"/>
      <c r="I18" s="2394"/>
      <c r="J18" s="2395"/>
    </row>
    <row r="19" spans="1:10" ht="27" customHeight="1">
      <c r="A19" s="2390"/>
      <c r="B19" s="2391"/>
      <c r="C19" s="2392"/>
      <c r="D19" s="2396" t="s">
        <v>887</v>
      </c>
      <c r="E19" s="2397"/>
      <c r="F19" s="2397"/>
      <c r="G19" s="2397"/>
      <c r="H19" s="2397"/>
      <c r="I19" s="2397"/>
      <c r="J19" s="2398"/>
    </row>
    <row r="20" spans="1:10" ht="27" customHeight="1">
      <c r="A20" s="2387" t="s">
        <v>888</v>
      </c>
      <c r="B20" s="2388"/>
      <c r="C20" s="2389"/>
      <c r="D20" s="2441" t="s">
        <v>889</v>
      </c>
      <c r="E20" s="2442"/>
      <c r="F20" s="2442"/>
      <c r="G20" s="2442"/>
      <c r="H20" s="257"/>
      <c r="I20" s="2443" t="s">
        <v>890</v>
      </c>
      <c r="J20" s="2444"/>
    </row>
    <row r="21" spans="1:10" ht="30" customHeight="1">
      <c r="A21" s="2435"/>
      <c r="B21" s="2436"/>
      <c r="C21" s="2437"/>
      <c r="D21" s="2445"/>
      <c r="E21" s="2446"/>
      <c r="F21" s="2446"/>
      <c r="G21" s="2446"/>
      <c r="H21" s="2446"/>
      <c r="I21" s="2446"/>
      <c r="J21" s="2447"/>
    </row>
    <row r="22" spans="1:10" ht="30" customHeight="1" thickBot="1">
      <c r="A22" s="2438"/>
      <c r="B22" s="2439"/>
      <c r="C22" s="2440"/>
      <c r="D22" s="2448"/>
      <c r="E22" s="2449"/>
      <c r="F22" s="2449"/>
      <c r="G22" s="2449"/>
      <c r="H22" s="2449"/>
      <c r="I22" s="2449"/>
      <c r="J22" s="2450"/>
    </row>
    <row r="23" spans="1:10" ht="6.75" customHeight="1">
      <c r="A23" s="258"/>
      <c r="B23" s="258"/>
      <c r="C23" s="258"/>
      <c r="D23" s="258"/>
      <c r="E23" s="258"/>
      <c r="F23" s="251"/>
      <c r="G23" s="251"/>
      <c r="H23" s="251"/>
      <c r="I23" s="251"/>
      <c r="J23" s="251"/>
    </row>
    <row r="24" spans="1:10" s="262" customFormat="1" ht="15" customHeight="1">
      <c r="A24" s="259" t="s">
        <v>891</v>
      </c>
      <c r="B24" s="260" t="s">
        <v>892</v>
      </c>
      <c r="C24" s="2434" t="s">
        <v>893</v>
      </c>
      <c r="D24" s="2434"/>
      <c r="E24" s="2434"/>
      <c r="F24" s="2434"/>
      <c r="G24" s="2434"/>
      <c r="H24" s="2434"/>
      <c r="I24" s="2434"/>
      <c r="J24" s="2434"/>
    </row>
    <row r="25" spans="1:10" s="262" customFormat="1" ht="24.6" customHeight="1">
      <c r="A25" s="263"/>
      <c r="B25" s="264"/>
      <c r="C25" s="2434"/>
      <c r="D25" s="2434"/>
      <c r="E25" s="2434"/>
      <c r="F25" s="2434"/>
      <c r="G25" s="2434"/>
      <c r="H25" s="2434"/>
      <c r="I25" s="2434"/>
      <c r="J25" s="2434"/>
    </row>
    <row r="26" spans="1:10" s="262" customFormat="1" ht="15" customHeight="1">
      <c r="A26" s="263"/>
      <c r="B26" s="263"/>
      <c r="C26" s="2451" t="s">
        <v>894</v>
      </c>
      <c r="D26" s="2451"/>
      <c r="E26" s="2451"/>
      <c r="F26" s="2451"/>
      <c r="G26" s="2451"/>
      <c r="H26" s="2451"/>
      <c r="I26" s="2451"/>
      <c r="J26" s="2451"/>
    </row>
    <row r="27" spans="1:10" s="262" customFormat="1" ht="6" customHeight="1">
      <c r="A27" s="263"/>
      <c r="B27" s="263"/>
      <c r="C27" s="261"/>
      <c r="D27" s="261"/>
      <c r="E27" s="261"/>
      <c r="F27" s="261"/>
      <c r="G27" s="261"/>
      <c r="H27" s="261"/>
      <c r="I27" s="261"/>
      <c r="J27" s="261"/>
    </row>
    <row r="28" spans="1:10" s="262" customFormat="1" ht="15" customHeight="1">
      <c r="A28" s="263"/>
      <c r="B28" s="260" t="s">
        <v>895</v>
      </c>
      <c r="C28" s="2433" t="s">
        <v>896</v>
      </c>
      <c r="D28" s="2433"/>
      <c r="E28" s="2433"/>
      <c r="F28" s="2433"/>
      <c r="G28" s="2433"/>
      <c r="H28" s="2433"/>
      <c r="I28" s="2433"/>
      <c r="J28" s="2433"/>
    </row>
    <row r="29" spans="1:10" s="262" customFormat="1" ht="15" customHeight="1">
      <c r="A29" s="263"/>
      <c r="B29" s="263"/>
      <c r="C29" s="2433"/>
      <c r="D29" s="2433"/>
      <c r="E29" s="2433"/>
      <c r="F29" s="2433"/>
      <c r="G29" s="2433"/>
      <c r="H29" s="2433"/>
      <c r="I29" s="2433"/>
      <c r="J29" s="2433"/>
    </row>
    <row r="30" spans="1:10" s="262" customFormat="1" ht="15" customHeight="1">
      <c r="A30" s="263"/>
      <c r="B30" s="263"/>
      <c r="C30" s="2433"/>
      <c r="D30" s="2433"/>
      <c r="E30" s="2433"/>
      <c r="F30" s="2433"/>
      <c r="G30" s="2433"/>
      <c r="H30" s="2433"/>
      <c r="I30" s="2433"/>
      <c r="J30" s="2433"/>
    </row>
    <row r="31" spans="1:10" s="262" customFormat="1" ht="3.6" customHeight="1">
      <c r="A31" s="263"/>
      <c r="B31" s="263"/>
      <c r="C31" s="265"/>
      <c r="D31" s="265"/>
      <c r="E31" s="265"/>
      <c r="F31" s="265"/>
      <c r="G31" s="265"/>
      <c r="H31" s="265"/>
      <c r="I31" s="265"/>
      <c r="J31" s="265"/>
    </row>
    <row r="32" spans="1:10" s="262" customFormat="1" ht="15" customHeight="1">
      <c r="A32" s="263"/>
      <c r="B32" s="260" t="s">
        <v>897</v>
      </c>
      <c r="C32" s="2434" t="s">
        <v>898</v>
      </c>
      <c r="D32" s="2434"/>
      <c r="E32" s="2434"/>
      <c r="F32" s="2434"/>
      <c r="G32" s="2434"/>
      <c r="H32" s="2434"/>
      <c r="I32" s="2434"/>
      <c r="J32" s="2434"/>
    </row>
    <row r="33" spans="1:10" s="262" customFormat="1" ht="12.6" customHeight="1">
      <c r="A33" s="263"/>
      <c r="B33" s="260"/>
      <c r="C33" s="2434"/>
      <c r="D33" s="2434"/>
      <c r="E33" s="2434"/>
      <c r="F33" s="2434"/>
      <c r="G33" s="2434"/>
      <c r="H33" s="2434"/>
      <c r="I33" s="2434"/>
      <c r="J33" s="2434"/>
    </row>
    <row r="34" spans="1:10" s="262" customFormat="1" ht="3" customHeight="1">
      <c r="A34" s="263"/>
      <c r="B34" s="260"/>
      <c r="C34" s="261"/>
      <c r="D34" s="261"/>
      <c r="E34" s="261"/>
      <c r="F34" s="261"/>
      <c r="G34" s="261"/>
      <c r="H34" s="261"/>
      <c r="I34" s="261"/>
      <c r="J34" s="261"/>
    </row>
    <row r="35" spans="1:10" s="262" customFormat="1" ht="19.899999999999999" customHeight="1">
      <c r="B35" s="260" t="s">
        <v>899</v>
      </c>
      <c r="C35" s="2434" t="s">
        <v>900</v>
      </c>
      <c r="D35" s="2434"/>
      <c r="E35" s="2434"/>
      <c r="F35" s="2434"/>
      <c r="G35" s="2434"/>
      <c r="H35" s="2434"/>
      <c r="I35" s="2434"/>
      <c r="J35" s="2434"/>
    </row>
    <row r="36" spans="1:10" s="262" customFormat="1" ht="19.899999999999999" customHeight="1">
      <c r="B36" s="260"/>
      <c r="C36" s="2434"/>
      <c r="D36" s="2434"/>
      <c r="E36" s="2434"/>
      <c r="F36" s="2434"/>
      <c r="G36" s="2434"/>
      <c r="H36" s="2434"/>
      <c r="I36" s="2434"/>
      <c r="J36" s="2434"/>
    </row>
    <row r="37" spans="1:10" s="262" customFormat="1" ht="19.899999999999999" customHeight="1">
      <c r="B37" s="260"/>
      <c r="C37" s="261"/>
      <c r="D37" s="261"/>
      <c r="E37" s="261"/>
      <c r="F37" s="261"/>
      <c r="G37" s="261"/>
      <c r="H37" s="261"/>
      <c r="I37" s="261"/>
      <c r="J37" s="261"/>
    </row>
    <row r="38" spans="1:10" s="262" customFormat="1" ht="15" customHeight="1">
      <c r="B38" s="260"/>
      <c r="C38" s="2434"/>
      <c r="D38" s="2434"/>
      <c r="E38" s="2434"/>
      <c r="F38" s="2434"/>
      <c r="G38" s="2434"/>
      <c r="H38" s="2434"/>
      <c r="I38" s="2434"/>
      <c r="J38" s="2434"/>
    </row>
    <row r="39" spans="1:10" s="262" customFormat="1" ht="13.15" customHeight="1">
      <c r="B39" s="266"/>
      <c r="C39" s="2434"/>
      <c r="D39" s="2434"/>
      <c r="E39" s="2434"/>
      <c r="F39" s="2434"/>
      <c r="G39" s="2434"/>
      <c r="H39" s="2434"/>
      <c r="I39" s="2434"/>
      <c r="J39" s="2434"/>
    </row>
    <row r="40" spans="1:10" s="262" customFormat="1" ht="4.1500000000000004" customHeight="1">
      <c r="B40" s="266"/>
      <c r="C40" s="261"/>
      <c r="D40" s="261"/>
      <c r="E40" s="261"/>
      <c r="F40" s="261"/>
      <c r="G40" s="261"/>
      <c r="H40" s="261"/>
      <c r="I40" s="261"/>
      <c r="J40" s="261"/>
    </row>
    <row r="41" spans="1:10" s="262" customFormat="1" ht="15" customHeight="1"/>
    <row r="42" spans="1:10" s="262" customFormat="1" ht="15" customHeight="1"/>
    <row r="43" spans="1:10" s="262" customFormat="1" ht="15" customHeight="1"/>
    <row r="44" spans="1:10" s="262" customFormat="1" ht="15" customHeight="1"/>
    <row r="45" spans="1:10" s="262" customFormat="1" ht="15" customHeight="1"/>
    <row r="46" spans="1:10" s="262" customFormat="1" ht="15" customHeight="1"/>
    <row r="47" spans="1:10" s="262" customFormat="1" ht="15" customHeight="1"/>
    <row r="48" spans="1:10" s="262" customFormat="1" ht="15" customHeight="1"/>
  </sheetData>
  <mergeCells count="25">
    <mergeCell ref="C28:J30"/>
    <mergeCell ref="C32:J33"/>
    <mergeCell ref="C35:J36"/>
    <mergeCell ref="C38:J39"/>
    <mergeCell ref="A20:C22"/>
    <mergeCell ref="D20:G20"/>
    <mergeCell ref="I20:J20"/>
    <mergeCell ref="D21:J22"/>
    <mergeCell ref="C24:J25"/>
    <mergeCell ref="C26:J26"/>
    <mergeCell ref="A18:C19"/>
    <mergeCell ref="D18:J18"/>
    <mergeCell ref="D19:J19"/>
    <mergeCell ref="A2:J2"/>
    <mergeCell ref="E7:J7"/>
    <mergeCell ref="A13:C13"/>
    <mergeCell ref="D13:F13"/>
    <mergeCell ref="G13:J13"/>
    <mergeCell ref="A14:C14"/>
    <mergeCell ref="D14:J14"/>
    <mergeCell ref="A15:C15"/>
    <mergeCell ref="D15:J15"/>
    <mergeCell ref="A16:C17"/>
    <mergeCell ref="D16:J16"/>
    <mergeCell ref="D17:J17"/>
  </mergeCells>
  <phoneticPr fontId="4"/>
  <conditionalFormatting sqref="L13">
    <cfRule type="expression" dxfId="70" priority="1">
      <formula>$L$13=""</formula>
    </cfRule>
  </conditionalFormatting>
  <dataValidations count="1">
    <dataValidation type="list" allowBlank="1" showInputMessage="1" showErrorMessage="1" sqref="L13" xr:uid="{00000000-0002-0000-2B00-000000000000}">
      <formula1>"①,②,③, ④,⑤,⑥"</formula1>
    </dataValidation>
  </dataValidations>
  <printOptions horizontalCentered="1"/>
  <pageMargins left="0.31496062992125984" right="0.31496062992125984" top="0.35433070866141736" bottom="0.35433070866141736" header="0.11811023622047245" footer="0.11811023622047245"/>
  <pageSetup paperSize="9" scale="89" orientation="portrait"/>
  <headerFooter>
    <oddHeader>&amp;R&amp;"BIZ UDPゴシック,標準"&amp;A</oddHeader>
    <oddFooter>&amp;RR8.4月版</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M48"/>
  <sheetViews>
    <sheetView workbookViewId="0"/>
  </sheetViews>
  <sheetFormatPr defaultColWidth="7.875" defaultRowHeight="14.25"/>
  <cols>
    <col min="1" max="1" width="7.625" style="252" customWidth="1"/>
    <col min="2" max="3" width="3.75" style="252" customWidth="1"/>
    <col min="4" max="9" width="8.75" style="252" customWidth="1"/>
    <col min="10" max="10" width="28.25" style="252" customWidth="1"/>
    <col min="11" max="11" width="4.375" style="252" customWidth="1"/>
    <col min="12" max="16384" width="7.875" style="252"/>
  </cols>
  <sheetData>
    <row r="1" spans="1:13" ht="14.45" customHeight="1">
      <c r="A1" s="250" t="s">
        <v>872</v>
      </c>
      <c r="B1" s="251"/>
      <c r="C1" s="251"/>
      <c r="D1" s="251"/>
      <c r="E1" s="251"/>
      <c r="F1" s="251"/>
      <c r="G1" s="251"/>
      <c r="H1" s="251"/>
      <c r="I1" s="251"/>
      <c r="J1" s="251"/>
    </row>
    <row r="2" spans="1:13" ht="33.6" customHeight="1">
      <c r="A2" s="2399" t="s">
        <v>873</v>
      </c>
      <c r="B2" s="2399"/>
      <c r="C2" s="2399"/>
      <c r="D2" s="2399"/>
      <c r="E2" s="2399"/>
      <c r="F2" s="2399"/>
      <c r="G2" s="2399"/>
      <c r="H2" s="2399"/>
      <c r="I2" s="2399"/>
      <c r="J2" s="2399"/>
      <c r="K2" s="253"/>
    </row>
    <row r="3" spans="1:13" ht="18" customHeight="1">
      <c r="A3" s="251"/>
      <c r="B3" s="251"/>
      <c r="C3" s="251"/>
      <c r="D3" s="254"/>
      <c r="E3" s="250"/>
      <c r="F3" s="250"/>
      <c r="G3" s="250"/>
      <c r="H3" s="250"/>
      <c r="I3" s="250"/>
      <c r="J3" s="255" t="s">
        <v>874</v>
      </c>
    </row>
    <row r="4" spans="1:13" ht="10.15" customHeight="1">
      <c r="A4" s="251"/>
      <c r="B4" s="251"/>
      <c r="C4" s="251"/>
      <c r="D4" s="251"/>
      <c r="E4" s="250"/>
      <c r="F4" s="250"/>
      <c r="G4" s="250"/>
      <c r="H4" s="250"/>
      <c r="I4" s="250"/>
      <c r="J4" s="250"/>
    </row>
    <row r="5" spans="1:13" ht="21" customHeight="1">
      <c r="A5" s="251"/>
      <c r="B5" s="251"/>
      <c r="C5" s="251"/>
      <c r="D5" s="251"/>
      <c r="F5" s="251"/>
      <c r="G5" s="251" t="s">
        <v>875</v>
      </c>
      <c r="H5" s="251"/>
      <c r="I5" s="251"/>
      <c r="J5" s="251"/>
    </row>
    <row r="6" spans="1:13" ht="27.6" customHeight="1">
      <c r="A6" s="251"/>
      <c r="B6" s="251"/>
      <c r="C6" s="251"/>
      <c r="D6" s="251"/>
      <c r="F6" s="251"/>
      <c r="G6" s="251" t="s">
        <v>876</v>
      </c>
      <c r="H6" s="251"/>
      <c r="I6" s="251"/>
      <c r="J6" s="251"/>
    </row>
    <row r="7" spans="1:13" ht="21" customHeight="1">
      <c r="A7" s="251"/>
      <c r="B7" s="251"/>
      <c r="C7" s="251"/>
      <c r="D7" s="251"/>
      <c r="E7" s="2400"/>
      <c r="F7" s="2401"/>
      <c r="G7" s="2401"/>
      <c r="H7" s="2401"/>
      <c r="I7" s="2401"/>
      <c r="J7" s="2401"/>
    </row>
    <row r="8" spans="1:13" ht="18" customHeight="1">
      <c r="A8" s="251"/>
      <c r="B8" s="251"/>
      <c r="C8" s="251"/>
      <c r="D8" s="251"/>
      <c r="F8" s="251"/>
      <c r="G8" s="251" t="s">
        <v>877</v>
      </c>
      <c r="H8" s="251"/>
      <c r="I8" s="251"/>
      <c r="J8" s="254" t="s">
        <v>878</v>
      </c>
    </row>
    <row r="9" spans="1:13" ht="18" customHeight="1">
      <c r="A9" s="251"/>
      <c r="B9" s="251"/>
      <c r="C9" s="251"/>
      <c r="D9" s="251"/>
      <c r="F9" s="251"/>
      <c r="G9" s="251" t="s">
        <v>104</v>
      </c>
      <c r="H9" s="251"/>
      <c r="I9" s="251"/>
      <c r="J9" s="251"/>
    </row>
    <row r="10" spans="1:13" ht="9.6" customHeight="1">
      <c r="A10" s="251"/>
      <c r="B10" s="251"/>
      <c r="C10" s="251"/>
      <c r="D10" s="251"/>
      <c r="E10" s="251"/>
      <c r="F10" s="251"/>
      <c r="G10" s="251"/>
      <c r="H10" s="251"/>
      <c r="I10" s="251"/>
      <c r="J10" s="251"/>
    </row>
    <row r="11" spans="1:13" ht="22.5" customHeight="1">
      <c r="A11" s="251" t="s">
        <v>879</v>
      </c>
      <c r="B11" s="251"/>
      <c r="C11" s="251"/>
      <c r="D11" s="251"/>
      <c r="E11" s="251"/>
      <c r="F11" s="251"/>
      <c r="G11" s="251"/>
      <c r="H11" s="251"/>
      <c r="I11" s="251"/>
      <c r="J11" s="251"/>
    </row>
    <row r="12" spans="1:13" ht="6.75" customHeight="1" thickBot="1">
      <c r="A12" s="251"/>
      <c r="B12" s="251"/>
      <c r="C12" s="251"/>
      <c r="D12" s="251"/>
      <c r="E12" s="251"/>
      <c r="F12" s="251"/>
      <c r="G12" s="251"/>
      <c r="H12" s="251"/>
      <c r="I12" s="251"/>
      <c r="J12" s="251"/>
    </row>
    <row r="13" spans="1:13" ht="30" customHeight="1">
      <c r="A13" s="2402" t="s">
        <v>736</v>
      </c>
      <c r="B13" s="2403"/>
      <c r="C13" s="2404"/>
      <c r="D13" s="2452"/>
      <c r="E13" s="2453"/>
      <c r="F13" s="2453"/>
      <c r="G13" s="2454" t="s">
        <v>880</v>
      </c>
      <c r="H13" s="2454"/>
      <c r="I13" s="2454"/>
      <c r="J13" s="2455"/>
    </row>
    <row r="14" spans="1:13" ht="36.75" customHeight="1" thickBot="1">
      <c r="A14" s="2409" t="s">
        <v>881</v>
      </c>
      <c r="B14" s="2410"/>
      <c r="C14" s="2411"/>
      <c r="D14" s="2456"/>
      <c r="E14" s="2457"/>
      <c r="F14" s="2457"/>
      <c r="G14" s="2457"/>
      <c r="H14" s="2457"/>
      <c r="I14" s="2457"/>
      <c r="J14" s="2458"/>
      <c r="M14" s="256"/>
    </row>
    <row r="15" spans="1:13" ht="45.6" customHeight="1" thickTop="1">
      <c r="A15" s="2415" t="s">
        <v>882</v>
      </c>
      <c r="B15" s="2416"/>
      <c r="C15" s="2417"/>
      <c r="D15" s="2418"/>
      <c r="E15" s="2419"/>
      <c r="F15" s="2419"/>
      <c r="G15" s="2419"/>
      <c r="H15" s="2419"/>
      <c r="I15" s="2419"/>
      <c r="J15" s="2420"/>
    </row>
    <row r="16" spans="1:13" ht="160.9" customHeight="1">
      <c r="A16" s="2421" t="s">
        <v>883</v>
      </c>
      <c r="B16" s="2422"/>
      <c r="C16" s="2423"/>
      <c r="D16" s="2427" t="s">
        <v>884</v>
      </c>
      <c r="E16" s="2428"/>
      <c r="F16" s="2428"/>
      <c r="G16" s="2428"/>
      <c r="H16" s="2428"/>
      <c r="I16" s="2428"/>
      <c r="J16" s="2429"/>
    </row>
    <row r="17" spans="1:10" ht="22.15" customHeight="1">
      <c r="A17" s="2424"/>
      <c r="B17" s="2425"/>
      <c r="C17" s="2426"/>
      <c r="D17" s="2430" t="s">
        <v>885</v>
      </c>
      <c r="E17" s="2431"/>
      <c r="F17" s="2431"/>
      <c r="G17" s="2431"/>
      <c r="H17" s="2431"/>
      <c r="I17" s="2431"/>
      <c r="J17" s="2432"/>
    </row>
    <row r="18" spans="1:10" ht="43.9" customHeight="1">
      <c r="A18" s="2387" t="s">
        <v>886</v>
      </c>
      <c r="B18" s="2388"/>
      <c r="C18" s="2389"/>
      <c r="D18" s="2393"/>
      <c r="E18" s="2394"/>
      <c r="F18" s="2394"/>
      <c r="G18" s="2394"/>
      <c r="H18" s="2394"/>
      <c r="I18" s="2394"/>
      <c r="J18" s="2395"/>
    </row>
    <row r="19" spans="1:10" ht="27" customHeight="1">
      <c r="A19" s="2390"/>
      <c r="B19" s="2391"/>
      <c r="C19" s="2392"/>
      <c r="D19" s="2396" t="s">
        <v>887</v>
      </c>
      <c r="E19" s="2397"/>
      <c r="F19" s="2397"/>
      <c r="G19" s="2397"/>
      <c r="H19" s="2397"/>
      <c r="I19" s="2397"/>
      <c r="J19" s="2398"/>
    </row>
    <row r="20" spans="1:10" ht="27" customHeight="1">
      <c r="A20" s="2387" t="s">
        <v>888</v>
      </c>
      <c r="B20" s="2388"/>
      <c r="C20" s="2389"/>
      <c r="D20" s="2441" t="s">
        <v>889</v>
      </c>
      <c r="E20" s="2442"/>
      <c r="F20" s="2442"/>
      <c r="G20" s="2442"/>
      <c r="H20" s="257"/>
      <c r="I20" s="2443" t="s">
        <v>890</v>
      </c>
      <c r="J20" s="2444"/>
    </row>
    <row r="21" spans="1:10" ht="30" customHeight="1">
      <c r="A21" s="2435"/>
      <c r="B21" s="2436"/>
      <c r="C21" s="2437"/>
      <c r="D21" s="2445"/>
      <c r="E21" s="2446"/>
      <c r="F21" s="2446"/>
      <c r="G21" s="2446"/>
      <c r="H21" s="2446"/>
      <c r="I21" s="2446"/>
      <c r="J21" s="2447"/>
    </row>
    <row r="22" spans="1:10" ht="30" customHeight="1" thickBot="1">
      <c r="A22" s="2438"/>
      <c r="B22" s="2439"/>
      <c r="C22" s="2440"/>
      <c r="D22" s="2448"/>
      <c r="E22" s="2449"/>
      <c r="F22" s="2449"/>
      <c r="G22" s="2449"/>
      <c r="H22" s="2449"/>
      <c r="I22" s="2449"/>
      <c r="J22" s="2450"/>
    </row>
    <row r="23" spans="1:10" ht="6.75" customHeight="1">
      <c r="A23" s="258"/>
      <c r="B23" s="258"/>
      <c r="C23" s="258"/>
      <c r="D23" s="258"/>
      <c r="E23" s="258"/>
      <c r="F23" s="251"/>
      <c r="G23" s="251"/>
      <c r="H23" s="251"/>
      <c r="I23" s="251"/>
      <c r="J23" s="251"/>
    </row>
    <row r="24" spans="1:10" s="262" customFormat="1" ht="15" customHeight="1">
      <c r="A24" s="259" t="s">
        <v>891</v>
      </c>
      <c r="B24" s="260" t="s">
        <v>892</v>
      </c>
      <c r="C24" s="2434" t="s">
        <v>893</v>
      </c>
      <c r="D24" s="2434"/>
      <c r="E24" s="2434"/>
      <c r="F24" s="2434"/>
      <c r="G24" s="2434"/>
      <c r="H24" s="2434"/>
      <c r="I24" s="2434"/>
      <c r="J24" s="2434"/>
    </row>
    <row r="25" spans="1:10" s="262" customFormat="1" ht="24.6" customHeight="1">
      <c r="A25" s="263"/>
      <c r="B25" s="264"/>
      <c r="C25" s="2434"/>
      <c r="D25" s="2434"/>
      <c r="E25" s="2434"/>
      <c r="F25" s="2434"/>
      <c r="G25" s="2434"/>
      <c r="H25" s="2434"/>
      <c r="I25" s="2434"/>
      <c r="J25" s="2434"/>
    </row>
    <row r="26" spans="1:10" s="262" customFormat="1" ht="15" customHeight="1">
      <c r="A26" s="263"/>
      <c r="B26" s="263"/>
      <c r="C26" s="2451" t="s">
        <v>894</v>
      </c>
      <c r="D26" s="2451"/>
      <c r="E26" s="2451"/>
      <c r="F26" s="2451"/>
      <c r="G26" s="2451"/>
      <c r="H26" s="2451"/>
      <c r="I26" s="2451"/>
      <c r="J26" s="2451"/>
    </row>
    <row r="27" spans="1:10" s="262" customFormat="1" ht="6" customHeight="1">
      <c r="A27" s="263"/>
      <c r="B27" s="263"/>
      <c r="C27" s="261"/>
      <c r="D27" s="261"/>
      <c r="E27" s="261"/>
      <c r="F27" s="261"/>
      <c r="G27" s="261"/>
      <c r="H27" s="261"/>
      <c r="I27" s="261"/>
      <c r="J27" s="261"/>
    </row>
    <row r="28" spans="1:10" s="262" customFormat="1" ht="15" customHeight="1">
      <c r="A28" s="263"/>
      <c r="B28" s="260" t="s">
        <v>895</v>
      </c>
      <c r="C28" s="2433" t="s">
        <v>896</v>
      </c>
      <c r="D28" s="2433"/>
      <c r="E28" s="2433"/>
      <c r="F28" s="2433"/>
      <c r="G28" s="2433"/>
      <c r="H28" s="2433"/>
      <c r="I28" s="2433"/>
      <c r="J28" s="2433"/>
    </row>
    <row r="29" spans="1:10" s="262" customFormat="1" ht="15" customHeight="1">
      <c r="A29" s="263"/>
      <c r="B29" s="263"/>
      <c r="C29" s="2433"/>
      <c r="D29" s="2433"/>
      <c r="E29" s="2433"/>
      <c r="F29" s="2433"/>
      <c r="G29" s="2433"/>
      <c r="H29" s="2433"/>
      <c r="I29" s="2433"/>
      <c r="J29" s="2433"/>
    </row>
    <row r="30" spans="1:10" s="262" customFormat="1" ht="15" customHeight="1">
      <c r="A30" s="263"/>
      <c r="B30" s="263"/>
      <c r="C30" s="2433"/>
      <c r="D30" s="2433"/>
      <c r="E30" s="2433"/>
      <c r="F30" s="2433"/>
      <c r="G30" s="2433"/>
      <c r="H30" s="2433"/>
      <c r="I30" s="2433"/>
      <c r="J30" s="2433"/>
    </row>
    <row r="31" spans="1:10" s="262" customFormat="1" ht="3.6" customHeight="1">
      <c r="A31" s="263"/>
      <c r="B31" s="263"/>
      <c r="C31" s="265"/>
      <c r="D31" s="265"/>
      <c r="E31" s="265"/>
      <c r="F31" s="265"/>
      <c r="G31" s="265"/>
      <c r="H31" s="265"/>
      <c r="I31" s="265"/>
      <c r="J31" s="265"/>
    </row>
    <row r="32" spans="1:10" s="262" customFormat="1" ht="15" customHeight="1">
      <c r="A32" s="263"/>
      <c r="B32" s="260" t="s">
        <v>897</v>
      </c>
      <c r="C32" s="2434" t="s">
        <v>898</v>
      </c>
      <c r="D32" s="2434"/>
      <c r="E32" s="2434"/>
      <c r="F32" s="2434"/>
      <c r="G32" s="2434"/>
      <c r="H32" s="2434"/>
      <c r="I32" s="2434"/>
      <c r="J32" s="2434"/>
    </row>
    <row r="33" spans="1:10" s="262" customFormat="1" ht="12.6" customHeight="1">
      <c r="A33" s="263"/>
      <c r="B33" s="260"/>
      <c r="C33" s="2434"/>
      <c r="D33" s="2434"/>
      <c r="E33" s="2434"/>
      <c r="F33" s="2434"/>
      <c r="G33" s="2434"/>
      <c r="H33" s="2434"/>
      <c r="I33" s="2434"/>
      <c r="J33" s="2434"/>
    </row>
    <row r="34" spans="1:10" s="262" customFormat="1" ht="3" customHeight="1">
      <c r="A34" s="263"/>
      <c r="B34" s="260"/>
      <c r="C34" s="261"/>
      <c r="D34" s="261"/>
      <c r="E34" s="261"/>
      <c r="F34" s="261"/>
      <c r="G34" s="261"/>
      <c r="H34" s="261"/>
      <c r="I34" s="261"/>
      <c r="J34" s="261"/>
    </row>
    <row r="35" spans="1:10" s="262" customFormat="1" ht="19.899999999999999" customHeight="1">
      <c r="B35" s="260" t="s">
        <v>899</v>
      </c>
      <c r="C35" s="2434" t="s">
        <v>900</v>
      </c>
      <c r="D35" s="2434"/>
      <c r="E35" s="2434"/>
      <c r="F35" s="2434"/>
      <c r="G35" s="2434"/>
      <c r="H35" s="2434"/>
      <c r="I35" s="2434"/>
      <c r="J35" s="2434"/>
    </row>
    <row r="36" spans="1:10" s="262" customFormat="1" ht="19.899999999999999" customHeight="1">
      <c r="B36" s="260"/>
      <c r="C36" s="2434"/>
      <c r="D36" s="2434"/>
      <c r="E36" s="2434"/>
      <c r="F36" s="2434"/>
      <c r="G36" s="2434"/>
      <c r="H36" s="2434"/>
      <c r="I36" s="2434"/>
      <c r="J36" s="2434"/>
    </row>
    <row r="37" spans="1:10" s="262" customFormat="1" ht="19.899999999999999" customHeight="1">
      <c r="B37" s="260"/>
      <c r="C37" s="261"/>
      <c r="D37" s="261"/>
      <c r="E37" s="261"/>
      <c r="F37" s="261"/>
      <c r="G37" s="261"/>
      <c r="H37" s="261"/>
      <c r="I37" s="261"/>
      <c r="J37" s="261"/>
    </row>
    <row r="38" spans="1:10" s="262" customFormat="1" ht="15" customHeight="1">
      <c r="B38" s="260"/>
      <c r="C38" s="2434"/>
      <c r="D38" s="2434"/>
      <c r="E38" s="2434"/>
      <c r="F38" s="2434"/>
      <c r="G38" s="2434"/>
      <c r="H38" s="2434"/>
      <c r="I38" s="2434"/>
      <c r="J38" s="2434"/>
    </row>
    <row r="39" spans="1:10" s="262" customFormat="1" ht="13.15" customHeight="1">
      <c r="B39" s="266"/>
      <c r="C39" s="2434"/>
      <c r="D39" s="2434"/>
      <c r="E39" s="2434"/>
      <c r="F39" s="2434"/>
      <c r="G39" s="2434"/>
      <c r="H39" s="2434"/>
      <c r="I39" s="2434"/>
      <c r="J39" s="2434"/>
    </row>
    <row r="40" spans="1:10" s="262" customFormat="1" ht="4.1500000000000004" customHeight="1">
      <c r="B40" s="266"/>
      <c r="C40" s="261"/>
      <c r="D40" s="261"/>
      <c r="E40" s="261"/>
      <c r="F40" s="261"/>
      <c r="G40" s="261"/>
      <c r="H40" s="261"/>
      <c r="I40" s="261"/>
      <c r="J40" s="261"/>
    </row>
    <row r="41" spans="1:10" s="262" customFormat="1" ht="15" customHeight="1"/>
    <row r="42" spans="1:10" s="262" customFormat="1" ht="15" customHeight="1"/>
    <row r="43" spans="1:10" s="262" customFormat="1" ht="15" customHeight="1"/>
    <row r="44" spans="1:10" s="262" customFormat="1" ht="15" customHeight="1"/>
    <row r="45" spans="1:10" s="262" customFormat="1" ht="15" customHeight="1"/>
    <row r="46" spans="1:10" s="262" customFormat="1" ht="15" customHeight="1"/>
    <row r="47" spans="1:10" s="262" customFormat="1" ht="15" customHeight="1"/>
    <row r="48" spans="1:10" s="262" customFormat="1" ht="15" customHeight="1"/>
  </sheetData>
  <mergeCells count="25">
    <mergeCell ref="C28:J30"/>
    <mergeCell ref="C32:J33"/>
    <mergeCell ref="C35:J36"/>
    <mergeCell ref="C38:J39"/>
    <mergeCell ref="A20:C22"/>
    <mergeCell ref="D20:G20"/>
    <mergeCell ref="I20:J20"/>
    <mergeCell ref="D21:J22"/>
    <mergeCell ref="C24:J25"/>
    <mergeCell ref="C26:J26"/>
    <mergeCell ref="A18:C19"/>
    <mergeCell ref="D18:J18"/>
    <mergeCell ref="D19:J19"/>
    <mergeCell ref="A2:J2"/>
    <mergeCell ref="E7:J7"/>
    <mergeCell ref="A13:C13"/>
    <mergeCell ref="D13:F13"/>
    <mergeCell ref="G13:J13"/>
    <mergeCell ref="A14:C14"/>
    <mergeCell ref="D14:J14"/>
    <mergeCell ref="A15:C15"/>
    <mergeCell ref="D15:J15"/>
    <mergeCell ref="A16:C17"/>
    <mergeCell ref="D16:J16"/>
    <mergeCell ref="D17:J17"/>
  </mergeCells>
  <phoneticPr fontId="4"/>
  <printOptions horizontalCentered="1"/>
  <pageMargins left="0.31496062992125984" right="0.31496062992125984" top="0.35433070866141736" bottom="0.35433070866141736" header="0.11811023622047245" footer="0.11811023622047245"/>
  <pageSetup paperSize="9" scale="89" orientation="portrait"/>
  <headerFooter>
    <oddHeader>&amp;R&amp;"BIZ UDPゴシック,標準"&amp;A</oddHeader>
    <oddFooter>&amp;RR8.4月版</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I56"/>
  <sheetViews>
    <sheetView workbookViewId="0"/>
  </sheetViews>
  <sheetFormatPr defaultColWidth="8.125" defaultRowHeight="13.5"/>
  <cols>
    <col min="1" max="8" width="8.125" style="224"/>
    <col min="9" max="9" width="16.5" style="224" customWidth="1"/>
    <col min="10" max="16384" width="8.125" style="224"/>
  </cols>
  <sheetData>
    <row r="1" spans="1:9" ht="17.25">
      <c r="A1" s="223" t="s">
        <v>901</v>
      </c>
    </row>
    <row r="2" spans="1:9" ht="17.25">
      <c r="A2" s="223"/>
    </row>
    <row r="3" spans="1:9" ht="19.5" customHeight="1">
      <c r="A3" s="2462" t="s">
        <v>902</v>
      </c>
      <c r="B3" s="2462"/>
      <c r="C3" s="2462"/>
      <c r="D3" s="2462"/>
      <c r="E3" s="2462"/>
      <c r="F3" s="2462"/>
      <c r="G3" s="2462"/>
      <c r="H3" s="2462"/>
      <c r="I3" s="2462"/>
    </row>
    <row r="4" spans="1:9" ht="15" thickBot="1">
      <c r="B4" s="225"/>
      <c r="C4" s="225"/>
      <c r="D4" s="225"/>
      <c r="E4" s="225"/>
      <c r="F4" s="225"/>
      <c r="G4" s="225"/>
      <c r="H4" s="225"/>
    </row>
    <row r="5" spans="1:9" ht="19.5" customHeight="1">
      <c r="A5" s="2463" t="s">
        <v>903</v>
      </c>
      <c r="B5" s="2464"/>
      <c r="C5" s="2464"/>
      <c r="D5" s="2465" t="str">
        <f>TEXT(基本情報入力シート!L45,"#")</f>
        <v/>
      </c>
      <c r="E5" s="2465"/>
      <c r="F5" s="2465"/>
      <c r="G5" s="2465"/>
      <c r="H5" s="2465"/>
      <c r="I5" s="2466"/>
    </row>
    <row r="6" spans="1:9" ht="19.5" customHeight="1" thickBot="1">
      <c r="A6" s="2467" t="s">
        <v>904</v>
      </c>
      <c r="B6" s="2468"/>
      <c r="C6" s="2468"/>
      <c r="D6" s="2469" t="str">
        <f>IF(COUNTIF(基本情報入力シート!L50:Z55,"*児童発達支援（重心*")&gt;0,"児童発達支援","")&amp;IF(AND(COUNTIF(基本情報入力シート!L50:Z55,"*児童発達支援（重心*")&gt;0,OR(COUNTIF(基本情報入力シート!L50:Z55,"*放課後等デイサービス*")&gt;0,COUNTIF(基本情報入力シート!L50:Z55,"居宅訪問型児童発達支援")&gt;0,COUNTIF(基本情報入力シート!L50:Z55,"保育所等訪問支援")&gt;0)),", ","")&amp;IF(COUNTIF(基本情報入力シート!L50:Z55,"*放課後等デイサービス*")&gt;0,"放課後等デイサービス","")&amp;IF(AND(COUNTIF(基本情報入力シート!L50:Z55,"*放課後等デイサービス*")&gt;0,OR(COUNTIF(基本情報入力シート!L50:Z55,"居宅訪問型児童発達支援")&gt;0,COUNTIF(基本情報入力シート!L50:Z55,"保育所等訪問支援")&gt;0)),", ","")&amp;IF(COUNTIF(基本情報入力シート!L50:Z55,"居宅訪問型児童発達支援")&gt;0,"居宅訪問型児童発達支援","")&amp;IF(AND(COUNTIF(基本情報入力シート!L50:Z55,"*居宅訪問型児童発達支援*")&gt;0,COUNTIF(基本情報入力シート!L50:Z55,"保育所等訪問支援")&gt;0),", ","")&amp;IF(COUNTIF(基本情報入力シート!L50:Z55,"保育所等訪問支援")&gt;0,"保育所等訪問支援","")</f>
        <v/>
      </c>
      <c r="E6" s="2469"/>
      <c r="F6" s="2469"/>
      <c r="G6" s="2469"/>
      <c r="H6" s="2469"/>
      <c r="I6" s="2470"/>
    </row>
    <row r="7" spans="1:9" ht="19.5" customHeight="1" thickBot="1"/>
    <row r="8" spans="1:9">
      <c r="A8" s="2459" t="s">
        <v>905</v>
      </c>
      <c r="B8" s="2460"/>
      <c r="C8" s="2460"/>
      <c r="D8" s="2460"/>
      <c r="E8" s="2460"/>
      <c r="F8" s="2460"/>
      <c r="G8" s="2460"/>
      <c r="H8" s="2460"/>
      <c r="I8" s="2461"/>
    </row>
    <row r="9" spans="1:9" ht="15" customHeight="1">
      <c r="A9" s="226" t="s">
        <v>906</v>
      </c>
      <c r="I9" s="227"/>
    </row>
    <row r="10" spans="1:9" ht="15" customHeight="1">
      <c r="A10" s="228"/>
      <c r="C10" s="778"/>
      <c r="D10" s="778"/>
      <c r="E10" s="778"/>
      <c r="F10" s="778"/>
      <c r="G10" s="778"/>
      <c r="H10" s="778"/>
      <c r="I10" s="549"/>
    </row>
    <row r="11" spans="1:9" ht="15" customHeight="1">
      <c r="A11" s="550"/>
      <c r="B11" s="778" t="s">
        <v>907</v>
      </c>
      <c r="C11" s="778"/>
      <c r="D11" s="2471" t="str">
        <f>TEXT(基本情報入力シート!L114,"#")</f>
        <v/>
      </c>
      <c r="E11" s="2471"/>
      <c r="F11" s="2471"/>
      <c r="G11" s="2471"/>
      <c r="H11" s="2471"/>
      <c r="I11" s="2472"/>
    </row>
    <row r="12" spans="1:9" ht="15" customHeight="1">
      <c r="A12" s="550"/>
      <c r="B12" s="778" t="s">
        <v>908</v>
      </c>
      <c r="C12" s="778"/>
      <c r="D12" s="2471"/>
      <c r="E12" s="2471"/>
      <c r="F12" s="2471"/>
      <c r="G12" s="2471"/>
      <c r="H12" s="2471"/>
      <c r="I12" s="2472"/>
    </row>
    <row r="13" spans="1:9" ht="15" customHeight="1">
      <c r="A13" s="550"/>
      <c r="B13" s="778" t="s">
        <v>909</v>
      </c>
      <c r="C13" s="778"/>
      <c r="D13" s="2473" t="str">
        <f>TEXT(基本情報入力シート!L115,"#")</f>
        <v/>
      </c>
      <c r="E13" s="2473"/>
      <c r="F13" s="2473"/>
      <c r="G13" s="2473"/>
      <c r="H13" s="2473"/>
      <c r="I13" s="2474"/>
    </row>
    <row r="14" spans="1:9" ht="15" customHeight="1">
      <c r="A14" s="550"/>
      <c r="B14" s="778" t="s">
        <v>910</v>
      </c>
      <c r="C14" s="778"/>
      <c r="D14" s="2473"/>
      <c r="E14" s="2473"/>
      <c r="F14" s="2473"/>
      <c r="G14" s="2473"/>
      <c r="H14" s="2473"/>
      <c r="I14" s="2474"/>
    </row>
    <row r="15" spans="1:9" ht="15" customHeight="1">
      <c r="A15" s="2478"/>
      <c r="B15" s="2479"/>
      <c r="C15" s="2479"/>
      <c r="D15" s="2479"/>
      <c r="E15" s="2479"/>
      <c r="F15" s="2479"/>
      <c r="G15" s="2479"/>
      <c r="H15" s="2479"/>
      <c r="I15" s="2480"/>
    </row>
    <row r="16" spans="1:9" ht="15" customHeight="1">
      <c r="A16" s="2478"/>
      <c r="B16" s="2479"/>
      <c r="C16" s="2479"/>
      <c r="D16" s="2479"/>
      <c r="E16" s="2479"/>
      <c r="F16" s="2479"/>
      <c r="G16" s="2479"/>
      <c r="H16" s="2479"/>
      <c r="I16" s="2480"/>
    </row>
    <row r="17" spans="1:9" ht="15" customHeight="1">
      <c r="A17" s="228"/>
      <c r="I17" s="227"/>
    </row>
    <row r="18" spans="1:9" ht="15" customHeight="1">
      <c r="A18" s="226" t="s">
        <v>911</v>
      </c>
      <c r="I18" s="227"/>
    </row>
    <row r="19" spans="1:9" ht="15" customHeight="1">
      <c r="A19" s="2478"/>
      <c r="B19" s="2479"/>
      <c r="C19" s="2479"/>
      <c r="D19" s="2479"/>
      <c r="E19" s="2479"/>
      <c r="F19" s="2479"/>
      <c r="G19" s="2479"/>
      <c r="H19" s="2479"/>
      <c r="I19" s="2480"/>
    </row>
    <row r="20" spans="1:9" ht="15" customHeight="1">
      <c r="A20" s="2478"/>
      <c r="B20" s="2479"/>
      <c r="C20" s="2479"/>
      <c r="D20" s="2479"/>
      <c r="E20" s="2479"/>
      <c r="F20" s="2479"/>
      <c r="G20" s="2479"/>
      <c r="H20" s="2479"/>
      <c r="I20" s="2480"/>
    </row>
    <row r="21" spans="1:9" ht="15" customHeight="1">
      <c r="A21" s="2478"/>
      <c r="B21" s="2479"/>
      <c r="C21" s="2479"/>
      <c r="D21" s="2479"/>
      <c r="E21" s="2479"/>
      <c r="F21" s="2479"/>
      <c r="G21" s="2479"/>
      <c r="H21" s="2479"/>
      <c r="I21" s="2480"/>
    </row>
    <row r="22" spans="1:9" ht="15" customHeight="1">
      <c r="A22" s="2478"/>
      <c r="B22" s="2479"/>
      <c r="C22" s="2479"/>
      <c r="D22" s="2479"/>
      <c r="E22" s="2479"/>
      <c r="F22" s="2479"/>
      <c r="G22" s="2479"/>
      <c r="H22" s="2479"/>
      <c r="I22" s="2480"/>
    </row>
    <row r="23" spans="1:9" ht="15" customHeight="1">
      <c r="A23" s="2478"/>
      <c r="B23" s="2479"/>
      <c r="C23" s="2479"/>
      <c r="D23" s="2479"/>
      <c r="E23" s="2479"/>
      <c r="F23" s="2479"/>
      <c r="G23" s="2479"/>
      <c r="H23" s="2479"/>
      <c r="I23" s="2480"/>
    </row>
    <row r="24" spans="1:9" ht="15" customHeight="1">
      <c r="A24" s="2478"/>
      <c r="B24" s="2479"/>
      <c r="C24" s="2479"/>
      <c r="D24" s="2479"/>
      <c r="E24" s="2479"/>
      <c r="F24" s="2479"/>
      <c r="G24" s="2479"/>
      <c r="H24" s="2479"/>
      <c r="I24" s="2480"/>
    </row>
    <row r="25" spans="1:9" ht="15" customHeight="1">
      <c r="A25" s="2478"/>
      <c r="B25" s="2479"/>
      <c r="C25" s="2479"/>
      <c r="D25" s="2479"/>
      <c r="E25" s="2479"/>
      <c r="F25" s="2479"/>
      <c r="G25" s="2479"/>
      <c r="H25" s="2479"/>
      <c r="I25" s="2480"/>
    </row>
    <row r="26" spans="1:9" ht="15" customHeight="1">
      <c r="A26" s="2478"/>
      <c r="B26" s="2479"/>
      <c r="C26" s="2479"/>
      <c r="D26" s="2479"/>
      <c r="E26" s="2479"/>
      <c r="F26" s="2479"/>
      <c r="G26" s="2479"/>
      <c r="H26" s="2479"/>
      <c r="I26" s="2480"/>
    </row>
    <row r="27" spans="1:9" ht="15" customHeight="1">
      <c r="A27" s="2478"/>
      <c r="B27" s="2479"/>
      <c r="C27" s="2479"/>
      <c r="D27" s="2479"/>
      <c r="E27" s="2479"/>
      <c r="F27" s="2479"/>
      <c r="G27" s="2479"/>
      <c r="H27" s="2479"/>
      <c r="I27" s="2480"/>
    </row>
    <row r="28" spans="1:9" ht="15" customHeight="1">
      <c r="A28" s="2478"/>
      <c r="B28" s="2479"/>
      <c r="C28" s="2479"/>
      <c r="D28" s="2479"/>
      <c r="E28" s="2479"/>
      <c r="F28" s="2479"/>
      <c r="G28" s="2479"/>
      <c r="H28" s="2479"/>
      <c r="I28" s="2480"/>
    </row>
    <row r="29" spans="1:9" ht="15" customHeight="1">
      <c r="A29" s="2478"/>
      <c r="B29" s="2479"/>
      <c r="C29" s="2479"/>
      <c r="D29" s="2479"/>
      <c r="E29" s="2479"/>
      <c r="F29" s="2479"/>
      <c r="G29" s="2479"/>
      <c r="H29" s="2479"/>
      <c r="I29" s="2480"/>
    </row>
    <row r="30" spans="1:9" ht="15" customHeight="1">
      <c r="A30" s="228"/>
      <c r="I30" s="227"/>
    </row>
    <row r="31" spans="1:9" ht="15" customHeight="1">
      <c r="A31" s="226" t="s">
        <v>912</v>
      </c>
      <c r="I31" s="227"/>
    </row>
    <row r="32" spans="1:9" ht="15" customHeight="1">
      <c r="A32" s="2478"/>
      <c r="B32" s="2479"/>
      <c r="C32" s="2479"/>
      <c r="D32" s="2479"/>
      <c r="E32" s="2479"/>
      <c r="F32" s="2479"/>
      <c r="G32" s="2479"/>
      <c r="H32" s="2479"/>
      <c r="I32" s="2480"/>
    </row>
    <row r="33" spans="1:9" ht="15" customHeight="1">
      <c r="A33" s="2478"/>
      <c r="B33" s="2479"/>
      <c r="C33" s="2479"/>
      <c r="D33" s="2479"/>
      <c r="E33" s="2479"/>
      <c r="F33" s="2479"/>
      <c r="G33" s="2479"/>
      <c r="H33" s="2479"/>
      <c r="I33" s="2480"/>
    </row>
    <row r="34" spans="1:9" ht="15" customHeight="1">
      <c r="A34" s="2478"/>
      <c r="B34" s="2479"/>
      <c r="C34" s="2479"/>
      <c r="D34" s="2479"/>
      <c r="E34" s="2479"/>
      <c r="F34" s="2479"/>
      <c r="G34" s="2479"/>
      <c r="H34" s="2479"/>
      <c r="I34" s="2480"/>
    </row>
    <row r="35" spans="1:9" ht="15" customHeight="1">
      <c r="A35" s="2478"/>
      <c r="B35" s="2479"/>
      <c r="C35" s="2479"/>
      <c r="D35" s="2479"/>
      <c r="E35" s="2479"/>
      <c r="F35" s="2479"/>
      <c r="G35" s="2479"/>
      <c r="H35" s="2479"/>
      <c r="I35" s="2480"/>
    </row>
    <row r="36" spans="1:9" ht="15" customHeight="1">
      <c r="A36" s="2478"/>
      <c r="B36" s="2479"/>
      <c r="C36" s="2479"/>
      <c r="D36" s="2479"/>
      <c r="E36" s="2479"/>
      <c r="F36" s="2479"/>
      <c r="G36" s="2479"/>
      <c r="H36" s="2479"/>
      <c r="I36" s="2480"/>
    </row>
    <row r="37" spans="1:9" ht="15" customHeight="1">
      <c r="A37" s="2478"/>
      <c r="B37" s="2479"/>
      <c r="C37" s="2479"/>
      <c r="D37" s="2479"/>
      <c r="E37" s="2479"/>
      <c r="F37" s="2479"/>
      <c r="G37" s="2479"/>
      <c r="H37" s="2479"/>
      <c r="I37" s="2480"/>
    </row>
    <row r="38" spans="1:9" ht="15" customHeight="1">
      <c r="A38" s="2478"/>
      <c r="B38" s="2479"/>
      <c r="C38" s="2479"/>
      <c r="D38" s="2479"/>
      <c r="E38" s="2479"/>
      <c r="F38" s="2479"/>
      <c r="G38" s="2479"/>
      <c r="H38" s="2479"/>
      <c r="I38" s="2480"/>
    </row>
    <row r="39" spans="1:9" ht="15" customHeight="1">
      <c r="A39" s="2478"/>
      <c r="B39" s="2479"/>
      <c r="C39" s="2479"/>
      <c r="D39" s="2479"/>
      <c r="E39" s="2479"/>
      <c r="F39" s="2479"/>
      <c r="G39" s="2479"/>
      <c r="H39" s="2479"/>
      <c r="I39" s="2480"/>
    </row>
    <row r="40" spans="1:9" ht="15" customHeight="1">
      <c r="A40" s="2478"/>
      <c r="B40" s="2479"/>
      <c r="C40" s="2479"/>
      <c r="D40" s="2479"/>
      <c r="E40" s="2479"/>
      <c r="F40" s="2479"/>
      <c r="G40" s="2479"/>
      <c r="H40" s="2479"/>
      <c r="I40" s="2480"/>
    </row>
    <row r="41" spans="1:9" ht="15" customHeight="1">
      <c r="A41" s="228"/>
      <c r="I41" s="227"/>
    </row>
    <row r="42" spans="1:9" ht="15" customHeight="1">
      <c r="A42" s="226" t="s">
        <v>913</v>
      </c>
      <c r="I42" s="227"/>
    </row>
    <row r="43" spans="1:9" ht="15" customHeight="1">
      <c r="A43" s="228"/>
      <c r="I43" s="227"/>
    </row>
    <row r="44" spans="1:9" ht="15" customHeight="1">
      <c r="A44" s="2481" t="s">
        <v>914</v>
      </c>
      <c r="B44" s="2482"/>
      <c r="C44" s="2482"/>
      <c r="D44" s="2482"/>
      <c r="E44" s="2482"/>
      <c r="F44" s="2482"/>
      <c r="G44" s="2482"/>
      <c r="H44" s="2482"/>
      <c r="I44" s="2483"/>
    </row>
    <row r="45" spans="1:9" ht="15" customHeight="1">
      <c r="A45" s="2481"/>
      <c r="B45" s="2482"/>
      <c r="C45" s="2482"/>
      <c r="D45" s="2482"/>
      <c r="E45" s="2482"/>
      <c r="F45" s="2482"/>
      <c r="G45" s="2482"/>
      <c r="H45" s="2482"/>
      <c r="I45" s="2483"/>
    </row>
    <row r="46" spans="1:9" ht="15" customHeight="1">
      <c r="A46" s="2481"/>
      <c r="B46" s="2482"/>
      <c r="C46" s="2482"/>
      <c r="D46" s="2482"/>
      <c r="E46" s="2482"/>
      <c r="F46" s="2482"/>
      <c r="G46" s="2482"/>
      <c r="H46" s="2482"/>
      <c r="I46" s="2483"/>
    </row>
    <row r="47" spans="1:9" ht="15" customHeight="1">
      <c r="A47" s="2481"/>
      <c r="B47" s="2482"/>
      <c r="C47" s="2482"/>
      <c r="D47" s="2482"/>
      <c r="E47" s="2482"/>
      <c r="F47" s="2482"/>
      <c r="G47" s="2482"/>
      <c r="H47" s="2482"/>
      <c r="I47" s="2483"/>
    </row>
    <row r="48" spans="1:9" ht="15" customHeight="1">
      <c r="A48" s="2481"/>
      <c r="B48" s="2482"/>
      <c r="C48" s="2482"/>
      <c r="D48" s="2482"/>
      <c r="E48" s="2482"/>
      <c r="F48" s="2482"/>
      <c r="G48" s="2482"/>
      <c r="H48" s="2482"/>
      <c r="I48" s="2483"/>
    </row>
    <row r="49" spans="1:9" ht="15" customHeight="1">
      <c r="A49" s="2481"/>
      <c r="B49" s="2482"/>
      <c r="C49" s="2482"/>
      <c r="D49" s="2482"/>
      <c r="E49" s="2482"/>
      <c r="F49" s="2482"/>
      <c r="G49" s="2482"/>
      <c r="H49" s="2482"/>
      <c r="I49" s="2483"/>
    </row>
    <row r="50" spans="1:9" ht="15" customHeight="1">
      <c r="A50" s="2481"/>
      <c r="B50" s="2482"/>
      <c r="C50" s="2482"/>
      <c r="D50" s="2482"/>
      <c r="E50" s="2482"/>
      <c r="F50" s="2482"/>
      <c r="G50" s="2482"/>
      <c r="H50" s="2482"/>
      <c r="I50" s="2483"/>
    </row>
    <row r="51" spans="1:9" ht="27.75" customHeight="1">
      <c r="A51" s="2475" t="s">
        <v>915</v>
      </c>
      <c r="B51" s="2476"/>
      <c r="C51" s="2476"/>
      <c r="D51" s="2476"/>
      <c r="E51" s="2476"/>
      <c r="F51" s="2476"/>
      <c r="G51" s="2476"/>
      <c r="H51" s="2476"/>
      <c r="I51" s="2477"/>
    </row>
    <row r="52" spans="1:9" ht="15" customHeight="1">
      <c r="A52" s="550" t="s">
        <v>916</v>
      </c>
      <c r="B52" s="778"/>
      <c r="C52" s="778"/>
      <c r="D52" s="778"/>
      <c r="E52" s="778"/>
      <c r="F52" s="778"/>
      <c r="G52" s="778"/>
      <c r="I52" s="227"/>
    </row>
    <row r="53" spans="1:9" ht="15" customHeight="1">
      <c r="A53" s="228"/>
      <c r="B53" s="224" t="s">
        <v>917</v>
      </c>
      <c r="I53" s="227"/>
    </row>
    <row r="54" spans="1:9" ht="15" customHeight="1" thickBot="1">
      <c r="A54" s="229"/>
      <c r="B54" s="230"/>
      <c r="C54" s="230"/>
      <c r="D54" s="230"/>
      <c r="E54" s="230"/>
      <c r="F54" s="230"/>
      <c r="G54" s="230"/>
      <c r="H54" s="230"/>
      <c r="I54" s="231"/>
    </row>
    <row r="55" spans="1:9" ht="15" customHeight="1">
      <c r="A55" s="226" t="s">
        <v>918</v>
      </c>
      <c r="I55" s="227"/>
    </row>
    <row r="56" spans="1:9" ht="15" customHeight="1" thickBot="1">
      <c r="A56" s="779" t="s">
        <v>919</v>
      </c>
      <c r="B56" s="230"/>
      <c r="C56" s="230"/>
      <c r="D56" s="230"/>
      <c r="E56" s="230"/>
      <c r="F56" s="230"/>
      <c r="G56" s="230"/>
      <c r="H56" s="230"/>
      <c r="I56" s="231"/>
    </row>
  </sheetData>
  <mergeCells count="16">
    <mergeCell ref="D11:I11"/>
    <mergeCell ref="D12:I12"/>
    <mergeCell ref="D13:I13"/>
    <mergeCell ref="D14:I14"/>
    <mergeCell ref="A51:I51"/>
    <mergeCell ref="A15:I15"/>
    <mergeCell ref="A16:I16"/>
    <mergeCell ref="A19:I29"/>
    <mergeCell ref="A32:I40"/>
    <mergeCell ref="A44:I50"/>
    <mergeCell ref="A8:I8"/>
    <mergeCell ref="A3:I3"/>
    <mergeCell ref="A5:C5"/>
    <mergeCell ref="D5:I5"/>
    <mergeCell ref="A6:C6"/>
    <mergeCell ref="D6:I6"/>
  </mergeCells>
  <phoneticPr fontId="4"/>
  <conditionalFormatting sqref="A19:I29">
    <cfRule type="expression" dxfId="69" priority="4">
      <formula>A19=""</formula>
    </cfRule>
  </conditionalFormatting>
  <conditionalFormatting sqref="A32:I40">
    <cfRule type="expression" dxfId="68" priority="3">
      <formula>A32=""</formula>
    </cfRule>
  </conditionalFormatting>
  <conditionalFormatting sqref="A44:I50">
    <cfRule type="expression" dxfId="67" priority="1">
      <formula>OR(A44="",A44="　〇（事業所設置区の窓口）")</formula>
    </cfRule>
  </conditionalFormatting>
  <conditionalFormatting sqref="D12:I12">
    <cfRule type="expression" dxfId="66" priority="6">
      <formula>$D$12=""</formula>
    </cfRule>
  </conditionalFormatting>
  <conditionalFormatting sqref="D14:I14 A15:I16">
    <cfRule type="expression" dxfId="65" priority="5">
      <formula>A14=""</formula>
    </cfRule>
  </conditionalFormatting>
  <printOptions horizontalCentered="1"/>
  <pageMargins left="0.31496062992125984" right="0.31496062992125984" top="0.35433070866141736" bottom="0.35433070866141736" header="0.11811023622047245" footer="0.11811023622047245"/>
  <pageSetup paperSize="9" scale="88" orientation="portrait"/>
  <headerFooter>
    <oddHeader>&amp;R&amp;"BIZ UDPゴシック,標準"&amp;A</oddHeader>
    <oddFooter>&amp;RR8.4月版</oddFooter>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BK33"/>
  <sheetViews>
    <sheetView topLeftCell="X1" workbookViewId="0">
      <selection sqref="A1:H1"/>
    </sheetView>
  </sheetViews>
  <sheetFormatPr defaultColWidth="8.125" defaultRowHeight="14.25"/>
  <cols>
    <col min="1" max="4" width="2.125" style="148" customWidth="1"/>
    <col min="5" max="6" width="2.125" style="147" customWidth="1"/>
    <col min="7" max="11" width="2.25" style="147" customWidth="1"/>
    <col min="12" max="18" width="2" style="147" customWidth="1"/>
    <col min="19" max="19" width="4.625" style="147" customWidth="1"/>
    <col min="20" max="20" width="8.25" style="147" customWidth="1"/>
    <col min="21" max="21" width="8.75" style="147" customWidth="1"/>
    <col min="22" max="22" width="8" style="147" customWidth="1"/>
    <col min="23" max="23" width="7.125" style="147" customWidth="1"/>
    <col min="24" max="24" width="7.625" style="147" customWidth="1"/>
    <col min="25" max="25" width="8" style="147" customWidth="1"/>
    <col min="26" max="53" width="4.25" style="147" customWidth="1"/>
    <col min="54" max="59" width="2.125" style="147" customWidth="1"/>
    <col min="60" max="62" width="2.875" style="147" customWidth="1"/>
    <col min="63" max="77" width="2.375" style="147" customWidth="1"/>
    <col min="78" max="16384" width="8.125" style="147"/>
  </cols>
  <sheetData>
    <row r="1" spans="1:63" ht="15" customHeight="1">
      <c r="A1" s="2484" t="s">
        <v>920</v>
      </c>
      <c r="B1" s="2484"/>
      <c r="C1" s="2484"/>
      <c r="D1" s="2484"/>
      <c r="E1" s="2484"/>
      <c r="F1" s="2484"/>
      <c r="G1" s="2484"/>
      <c r="H1" s="2484"/>
    </row>
    <row r="2" spans="1:63" ht="27.6" customHeight="1">
      <c r="A2" s="2485" t="s">
        <v>921</v>
      </c>
      <c r="B2" s="2485"/>
      <c r="C2" s="2485"/>
      <c r="D2" s="2485"/>
      <c r="E2" s="2485"/>
      <c r="F2" s="2485"/>
      <c r="G2" s="2485"/>
      <c r="H2" s="2485"/>
      <c r="I2" s="2485"/>
      <c r="J2" s="2485"/>
      <c r="K2" s="2485"/>
      <c r="L2" s="2485"/>
      <c r="M2" s="2485"/>
      <c r="N2" s="2485"/>
      <c r="O2" s="2485"/>
      <c r="P2" s="2485"/>
      <c r="Q2" s="2485"/>
      <c r="R2" s="551" t="s">
        <v>922</v>
      </c>
      <c r="S2" s="2486" t="s">
        <v>923</v>
      </c>
      <c r="T2" s="2486"/>
      <c r="U2" s="2486"/>
      <c r="V2" s="2486"/>
      <c r="W2" s="2486"/>
      <c r="X2" s="2486"/>
      <c r="Y2" s="2486"/>
      <c r="Z2" s="2486"/>
      <c r="AA2" s="2486"/>
      <c r="AB2" s="2486"/>
      <c r="AC2" s="2486"/>
      <c r="AD2" s="2486"/>
      <c r="AE2" s="2486"/>
      <c r="AF2" s="2486"/>
      <c r="AG2" s="2486"/>
      <c r="AH2" s="2486"/>
      <c r="AI2" s="2486"/>
      <c r="AJ2" s="2486"/>
      <c r="AK2" s="2486"/>
      <c r="AL2" s="2486"/>
      <c r="AM2" s="2486"/>
      <c r="AN2" s="2486"/>
      <c r="AO2" s="2486"/>
      <c r="AP2" s="2486"/>
      <c r="AQ2" s="2486"/>
      <c r="AR2" s="2486"/>
      <c r="AS2" s="2486"/>
      <c r="AT2" s="2486"/>
      <c r="AU2" s="2486"/>
      <c r="AV2" s="2486"/>
      <c r="AW2" s="2486"/>
      <c r="AX2" s="2486"/>
      <c r="AY2" s="2486"/>
      <c r="AZ2" s="2486"/>
      <c r="BA2" s="2486"/>
      <c r="BB2" s="2486"/>
      <c r="BC2" s="2486"/>
      <c r="BD2" s="2486"/>
      <c r="BE2" s="2486"/>
      <c r="BF2" s="2486"/>
      <c r="BG2" s="2486"/>
      <c r="BH2" s="2486"/>
      <c r="BI2" s="2486"/>
      <c r="BJ2" s="2486"/>
      <c r="BK2" s="384"/>
    </row>
    <row r="3" spans="1:63" ht="27.6" customHeight="1">
      <c r="A3" s="2487" t="s">
        <v>924</v>
      </c>
      <c r="B3" s="2487"/>
      <c r="C3" s="2487"/>
      <c r="D3" s="2487"/>
      <c r="E3" s="2487"/>
      <c r="F3" s="2487"/>
      <c r="G3" s="2487"/>
      <c r="H3" s="2487"/>
      <c r="I3" s="2487"/>
      <c r="J3" s="2487"/>
      <c r="K3" s="2487"/>
      <c r="L3" s="2487"/>
      <c r="M3" s="2487"/>
      <c r="N3" s="2487"/>
      <c r="O3" s="2487"/>
      <c r="P3" s="2487"/>
      <c r="Q3" s="2487"/>
      <c r="R3" s="551" t="s">
        <v>922</v>
      </c>
      <c r="S3" s="2488" t="s">
        <v>925</v>
      </c>
      <c r="T3" s="2488"/>
      <c r="U3" s="2488"/>
      <c r="V3" s="2488"/>
      <c r="W3" s="2488"/>
      <c r="X3" s="2488"/>
      <c r="Y3" s="2488"/>
      <c r="Z3" s="2488"/>
      <c r="AA3" s="2488"/>
      <c r="AB3" s="2488"/>
      <c r="AC3" s="2488"/>
      <c r="AD3" s="2488"/>
      <c r="AE3" s="2488"/>
      <c r="AF3" s="2488"/>
      <c r="AG3" s="2488"/>
      <c r="AH3" s="2488"/>
      <c r="AI3" s="2488"/>
      <c r="AJ3" s="2488"/>
      <c r="AK3" s="2488"/>
      <c r="AL3" s="2488"/>
      <c r="AM3" s="2488"/>
      <c r="AN3" s="2488"/>
      <c r="AO3" s="2488"/>
      <c r="AP3" s="2488"/>
      <c r="AQ3" s="2488"/>
      <c r="AR3" s="2488"/>
      <c r="AS3" s="2488"/>
      <c r="AT3" s="2488"/>
      <c r="AU3" s="2488"/>
      <c r="AV3" s="2488"/>
      <c r="AW3" s="2488"/>
      <c r="AX3" s="2488"/>
      <c r="AY3" s="2488"/>
      <c r="AZ3" s="2488"/>
      <c r="BA3" s="2488"/>
      <c r="BB3" s="2488"/>
      <c r="BC3" s="2488"/>
      <c r="BD3" s="2488"/>
      <c r="BE3" s="2488"/>
      <c r="BF3" s="2488"/>
      <c r="BG3" s="2488"/>
      <c r="BH3" s="2488"/>
      <c r="BI3" s="2488"/>
      <c r="BJ3" s="2488"/>
      <c r="BK3" s="385"/>
    </row>
    <row r="4" spans="1:63" ht="27.6" customHeight="1">
      <c r="A4" s="2487" t="s">
        <v>926</v>
      </c>
      <c r="B4" s="2487"/>
      <c r="C4" s="2487"/>
      <c r="D4" s="2487"/>
      <c r="E4" s="2487"/>
      <c r="F4" s="2487"/>
      <c r="G4" s="2487"/>
      <c r="H4" s="2487"/>
      <c r="I4" s="2487"/>
      <c r="J4" s="2487"/>
      <c r="K4" s="2487"/>
      <c r="L4" s="2487"/>
      <c r="M4" s="2487"/>
      <c r="N4" s="2487"/>
      <c r="O4" s="2487"/>
      <c r="P4" s="2487"/>
      <c r="Q4" s="2487"/>
      <c r="R4" s="551" t="s">
        <v>922</v>
      </c>
      <c r="S4" s="2488" t="s">
        <v>927</v>
      </c>
      <c r="T4" s="2488"/>
      <c r="U4" s="2488"/>
      <c r="V4" s="2488"/>
      <c r="W4" s="2488"/>
      <c r="X4" s="2488"/>
      <c r="Y4" s="2488"/>
      <c r="Z4" s="2488"/>
      <c r="AA4" s="2488"/>
      <c r="AB4" s="2488"/>
      <c r="AC4" s="2488"/>
      <c r="AD4" s="2488"/>
      <c r="AE4" s="2488"/>
      <c r="AF4" s="2488"/>
      <c r="AG4" s="2488"/>
      <c r="AH4" s="2488"/>
      <c r="AI4" s="2488"/>
      <c r="AJ4" s="2488"/>
      <c r="AK4" s="2488"/>
      <c r="AL4" s="2488"/>
      <c r="AM4" s="2488"/>
      <c r="AN4" s="2488"/>
      <c r="AO4" s="2488"/>
      <c r="AP4" s="2488"/>
      <c r="AQ4" s="2488"/>
      <c r="AR4" s="2488"/>
      <c r="AS4" s="2488"/>
      <c r="AT4" s="2488"/>
      <c r="AU4" s="2488"/>
      <c r="AV4" s="2488"/>
      <c r="AW4" s="2488"/>
      <c r="AX4" s="2488"/>
      <c r="AY4" s="2488"/>
      <c r="AZ4" s="2488"/>
      <c r="BA4" s="2488"/>
      <c r="BB4" s="2488"/>
      <c r="BC4" s="2488"/>
      <c r="BD4" s="2488"/>
      <c r="BE4" s="2488"/>
      <c r="BF4" s="2488"/>
      <c r="BG4" s="2488"/>
      <c r="BH4" s="2488"/>
      <c r="BI4" s="2488"/>
      <c r="BJ4" s="2488"/>
      <c r="BK4" s="385"/>
    </row>
    <row r="5" spans="1:63" ht="27.6" customHeight="1">
      <c r="A5" s="2487" t="s">
        <v>928</v>
      </c>
      <c r="B5" s="2487"/>
      <c r="C5" s="2487"/>
      <c r="D5" s="2487"/>
      <c r="E5" s="2487"/>
      <c r="F5" s="2487"/>
      <c r="G5" s="2487"/>
      <c r="H5" s="2487"/>
      <c r="I5" s="2487"/>
      <c r="J5" s="2487"/>
      <c r="K5" s="2487"/>
      <c r="L5" s="2487"/>
      <c r="M5" s="2487"/>
      <c r="N5" s="2487"/>
      <c r="O5" s="2487"/>
      <c r="P5" s="2487"/>
      <c r="Q5" s="2487"/>
      <c r="R5" s="551" t="s">
        <v>922</v>
      </c>
      <c r="S5" s="2488" t="s">
        <v>929</v>
      </c>
      <c r="T5" s="2488"/>
      <c r="U5" s="2488"/>
      <c r="V5" s="2488"/>
      <c r="W5" s="2488"/>
      <c r="X5" s="2488"/>
      <c r="Y5" s="2488"/>
      <c r="Z5" s="2488"/>
      <c r="AA5" s="2488"/>
      <c r="AB5" s="2488"/>
      <c r="AC5" s="2488"/>
      <c r="AD5" s="2488"/>
      <c r="AE5" s="2488"/>
      <c r="AF5" s="2488"/>
      <c r="AG5" s="2488"/>
      <c r="AH5" s="2488"/>
      <c r="AI5" s="2488"/>
      <c r="AJ5" s="2488"/>
      <c r="AK5" s="2488"/>
      <c r="AL5" s="2488"/>
      <c r="AM5" s="2488"/>
      <c r="AN5" s="2488"/>
      <c r="AO5" s="2488"/>
      <c r="AP5" s="2488"/>
      <c r="AQ5" s="2488"/>
      <c r="AR5" s="2488"/>
      <c r="AS5" s="2488"/>
      <c r="AT5" s="2488"/>
      <c r="AU5" s="2488"/>
      <c r="AV5" s="2488"/>
      <c r="AW5" s="2488"/>
      <c r="AX5" s="2488"/>
      <c r="AY5" s="2488"/>
      <c r="AZ5" s="2488"/>
      <c r="BA5" s="2488"/>
      <c r="BB5" s="2488"/>
      <c r="BC5" s="2488"/>
      <c r="BD5" s="2488"/>
      <c r="BE5" s="2488"/>
      <c r="BF5" s="2488"/>
      <c r="BG5" s="2488"/>
      <c r="BH5" s="2488"/>
      <c r="BI5" s="2488"/>
      <c r="BJ5" s="2488"/>
      <c r="BK5" s="385"/>
    </row>
    <row r="6" spans="1:63" ht="27.6" customHeight="1">
      <c r="A6" s="2489" t="s">
        <v>930</v>
      </c>
      <c r="B6" s="2489"/>
      <c r="C6" s="2489"/>
      <c r="D6" s="2489"/>
      <c r="E6" s="2489"/>
      <c r="F6" s="2489"/>
      <c r="G6" s="2489"/>
      <c r="H6" s="2489"/>
      <c r="I6" s="2489"/>
      <c r="J6" s="2489"/>
      <c r="K6" s="2489"/>
      <c r="L6" s="2489"/>
      <c r="M6" s="2489"/>
      <c r="N6" s="2489"/>
      <c r="O6" s="2489"/>
      <c r="P6" s="2489"/>
      <c r="Q6" s="2489"/>
      <c r="R6" s="551" t="s">
        <v>922</v>
      </c>
      <c r="S6" s="2488" t="s">
        <v>931</v>
      </c>
      <c r="T6" s="2488"/>
      <c r="U6" s="2488"/>
      <c r="V6" s="2488"/>
      <c r="W6" s="2488"/>
      <c r="X6" s="2488"/>
      <c r="Y6" s="2488"/>
      <c r="Z6" s="2488"/>
      <c r="AA6" s="2488"/>
      <c r="AB6" s="2488"/>
      <c r="AC6" s="2488"/>
      <c r="AD6" s="2488"/>
      <c r="AE6" s="2488"/>
      <c r="AF6" s="2488"/>
      <c r="AG6" s="2488"/>
      <c r="AH6" s="2488"/>
      <c r="AI6" s="2488"/>
      <c r="AJ6" s="2488"/>
      <c r="AK6" s="2488"/>
      <c r="AL6" s="2488"/>
      <c r="AM6" s="2488"/>
      <c r="AN6" s="2488"/>
      <c r="AO6" s="2488"/>
      <c r="AP6" s="2488"/>
      <c r="AQ6" s="2488"/>
      <c r="AR6" s="2488"/>
      <c r="AS6" s="2488"/>
      <c r="AT6" s="2488"/>
      <c r="AU6" s="2488"/>
      <c r="AV6" s="2488"/>
      <c r="AW6" s="2488"/>
      <c r="AX6" s="2488"/>
      <c r="AY6" s="2488"/>
      <c r="AZ6" s="2488"/>
      <c r="BA6" s="2488"/>
      <c r="BB6" s="2488"/>
      <c r="BC6" s="2488"/>
      <c r="BD6" s="2488"/>
      <c r="BE6" s="2488"/>
      <c r="BF6" s="2488"/>
      <c r="BG6" s="2488"/>
      <c r="BH6" s="2488"/>
      <c r="BI6" s="2488"/>
      <c r="BJ6" s="2488"/>
      <c r="BK6" s="385"/>
    </row>
    <row r="7" spans="1:63" ht="12" customHeight="1">
      <c r="A7" s="552"/>
      <c r="B7" s="552"/>
      <c r="C7" s="552"/>
      <c r="D7" s="552"/>
      <c r="E7" s="552"/>
      <c r="F7" s="552"/>
      <c r="G7" s="552"/>
      <c r="H7" s="552"/>
      <c r="I7" s="552"/>
      <c r="J7" s="552"/>
      <c r="K7" s="552"/>
      <c r="L7" s="552"/>
      <c r="M7" s="552"/>
      <c r="N7" s="552"/>
      <c r="O7" s="552"/>
      <c r="P7" s="552"/>
      <c r="Q7" s="552"/>
      <c r="R7" s="551"/>
      <c r="S7" s="553"/>
      <c r="T7" s="553"/>
      <c r="U7" s="553"/>
      <c r="V7" s="553"/>
      <c r="W7" s="553"/>
      <c r="X7" s="553"/>
      <c r="Y7" s="553"/>
      <c r="Z7" s="553"/>
      <c r="AA7" s="553"/>
      <c r="AB7" s="553"/>
      <c r="AC7" s="553"/>
      <c r="AD7" s="553"/>
      <c r="AE7" s="553"/>
      <c r="AF7" s="553"/>
      <c r="AG7" s="553"/>
      <c r="AH7" s="553"/>
      <c r="AI7" s="553"/>
      <c r="AJ7" s="553"/>
      <c r="AK7" s="553"/>
      <c r="AL7" s="553"/>
      <c r="AM7" s="553"/>
      <c r="AN7" s="553"/>
      <c r="AO7" s="553"/>
      <c r="AP7" s="553"/>
      <c r="AQ7" s="553"/>
      <c r="AR7" s="553"/>
      <c r="AS7" s="553"/>
      <c r="AT7" s="553"/>
      <c r="AU7" s="553"/>
      <c r="AV7" s="553"/>
      <c r="AW7" s="553"/>
      <c r="AX7" s="553"/>
      <c r="AY7" s="553"/>
      <c r="AZ7" s="553"/>
      <c r="BA7" s="553"/>
      <c r="BB7" s="553"/>
      <c r="BC7" s="553"/>
      <c r="BD7" s="553"/>
      <c r="BE7" s="553"/>
      <c r="BF7" s="553"/>
      <c r="BG7" s="553"/>
      <c r="BH7" s="553"/>
      <c r="BI7" s="553"/>
      <c r="BJ7" s="553"/>
      <c r="BK7" s="385"/>
    </row>
    <row r="8" spans="1:63" ht="27.6" customHeight="1">
      <c r="A8" s="2490" t="s">
        <v>932</v>
      </c>
      <c r="B8" s="2490"/>
      <c r="C8" s="2490"/>
      <c r="D8" s="2490"/>
      <c r="E8" s="2490"/>
      <c r="F8" s="2490"/>
      <c r="G8" s="2490"/>
      <c r="H8" s="2490"/>
      <c r="I8" s="2490"/>
      <c r="J8" s="2490"/>
      <c r="K8" s="2490"/>
      <c r="L8" s="2490"/>
      <c r="M8" s="2490"/>
      <c r="N8" s="2490"/>
      <c r="O8" s="2490"/>
      <c r="P8" s="2490"/>
      <c r="Q8" s="2490"/>
      <c r="R8" s="2490"/>
      <c r="S8" s="2490"/>
      <c r="T8" s="2490"/>
      <c r="U8" s="2490"/>
      <c r="V8" s="2490"/>
      <c r="W8" s="2490"/>
      <c r="X8" s="2490"/>
      <c r="Y8" s="2490"/>
      <c r="Z8" s="2490"/>
      <c r="AA8" s="2490"/>
      <c r="AB8" s="2490"/>
      <c r="AC8" s="2490"/>
      <c r="AD8" s="2490"/>
      <c r="AE8" s="2490"/>
      <c r="AF8" s="2490"/>
      <c r="AG8" s="2490"/>
      <c r="AH8" s="2490"/>
      <c r="AI8" s="2490"/>
      <c r="AJ8" s="2490"/>
      <c r="AK8" s="2490"/>
      <c r="AL8" s="2490"/>
      <c r="AM8" s="2490"/>
      <c r="AN8" s="2490"/>
      <c r="AO8" s="2490"/>
      <c r="AP8" s="2490"/>
      <c r="AQ8" s="2490"/>
      <c r="AR8" s="2490"/>
      <c r="AS8" s="2490"/>
      <c r="AT8" s="2490"/>
      <c r="AU8" s="2490"/>
      <c r="AV8" s="2490"/>
      <c r="AW8" s="2490"/>
      <c r="AX8" s="2490"/>
      <c r="AY8" s="2490"/>
      <c r="AZ8" s="2490"/>
      <c r="BA8" s="2490"/>
      <c r="BB8" s="2490"/>
      <c r="BC8" s="2490"/>
      <c r="BD8" s="2490"/>
      <c r="BE8" s="2490"/>
      <c r="BF8" s="2490"/>
      <c r="BG8" s="2490"/>
      <c r="BH8" s="2490"/>
      <c r="BI8" s="2490"/>
      <c r="BJ8" s="2490"/>
    </row>
    <row r="9" spans="1:63" ht="9.6" customHeight="1" thickBot="1">
      <c r="A9" s="147"/>
      <c r="B9" s="147"/>
      <c r="C9" s="147"/>
      <c r="D9" s="147"/>
    </row>
    <row r="10" spans="1:63" ht="27.6" customHeight="1" thickBot="1">
      <c r="A10" s="2491" t="s">
        <v>933</v>
      </c>
      <c r="B10" s="2491"/>
      <c r="C10" s="2491"/>
      <c r="D10" s="2491"/>
      <c r="E10" s="2491"/>
      <c r="F10" s="2491"/>
      <c r="G10" s="2492" t="s">
        <v>1396</v>
      </c>
      <c r="H10" s="2492"/>
      <c r="I10" s="2492"/>
      <c r="J10" s="2492"/>
      <c r="K10" s="2492"/>
      <c r="L10" s="2492"/>
      <c r="M10" s="2492"/>
      <c r="N10" s="2492"/>
      <c r="O10" s="2492"/>
      <c r="P10" s="2492"/>
      <c r="Q10" s="2492"/>
      <c r="R10" s="2492"/>
      <c r="S10" s="2492"/>
      <c r="T10" s="2492"/>
      <c r="U10" s="2491" t="s">
        <v>934</v>
      </c>
      <c r="V10" s="2491"/>
      <c r="W10" s="2493" t="str">
        <f>TEXT(基本情報入力シート!L45,"#")</f>
        <v/>
      </c>
      <c r="X10" s="2493"/>
      <c r="Y10" s="2493"/>
      <c r="Z10" s="2493"/>
      <c r="AA10" s="2493"/>
      <c r="AB10" s="2493"/>
      <c r="AC10" s="2493"/>
      <c r="AD10" s="2493"/>
      <c r="AE10" s="2493"/>
      <c r="AF10" s="2493"/>
      <c r="AG10" s="2493"/>
      <c r="AH10" s="2493"/>
      <c r="AI10" s="2493"/>
      <c r="AJ10" s="2493"/>
      <c r="AK10" s="2493"/>
      <c r="AL10" s="2491" t="s">
        <v>935</v>
      </c>
      <c r="AM10" s="2491"/>
      <c r="AN10" s="2491"/>
      <c r="AO10" s="2494" t="s">
        <v>1397</v>
      </c>
      <c r="AP10" s="2494"/>
      <c r="AQ10" s="2494"/>
      <c r="AR10" s="2494"/>
      <c r="AS10" s="2494"/>
      <c r="AT10" s="386"/>
      <c r="AU10" s="386"/>
      <c r="AV10" s="386"/>
      <c r="AW10" s="386"/>
      <c r="AX10" s="386"/>
      <c r="AY10" s="386"/>
      <c r="AZ10" s="386"/>
      <c r="BA10" s="386"/>
      <c r="BB10" s="386"/>
      <c r="BC10" s="386"/>
      <c r="BD10" s="386"/>
      <c r="BE10" s="386"/>
      <c r="BF10" s="386"/>
      <c r="BG10" s="386"/>
      <c r="BH10" s="386"/>
      <c r="BI10" s="386"/>
      <c r="BJ10" s="386"/>
    </row>
    <row r="11" spans="1:63" ht="33" customHeight="1" thickBot="1">
      <c r="A11" s="2511" t="s">
        <v>936</v>
      </c>
      <c r="B11" s="2512"/>
      <c r="C11" s="2512"/>
      <c r="D11" s="2512"/>
      <c r="E11" s="2512"/>
      <c r="F11" s="2512"/>
      <c r="G11" s="2512"/>
      <c r="H11" s="2512"/>
      <c r="I11" s="2512"/>
      <c r="J11" s="2512"/>
      <c r="K11" s="2512"/>
      <c r="L11" s="2512"/>
      <c r="M11" s="2512"/>
      <c r="N11" s="2512"/>
      <c r="O11" s="2512"/>
      <c r="P11" s="2512"/>
      <c r="Q11" s="2512"/>
      <c r="R11" s="2512"/>
      <c r="S11" s="2512"/>
      <c r="T11" s="2513"/>
      <c r="U11" s="2514" t="s">
        <v>937</v>
      </c>
      <c r="V11" s="2515"/>
      <c r="W11" s="2515"/>
      <c r="X11" s="2515"/>
      <c r="Y11" s="2516"/>
      <c r="Z11" s="2517" t="s">
        <v>938</v>
      </c>
      <c r="AA11" s="2518"/>
      <c r="AB11" s="2518"/>
      <c r="AC11" s="2518"/>
      <c r="AD11" s="2518"/>
      <c r="AE11" s="2518"/>
      <c r="AF11" s="2518"/>
      <c r="AG11" s="2518"/>
      <c r="AH11" s="2518"/>
      <c r="AI11" s="2518"/>
      <c r="AJ11" s="2518"/>
      <c r="AK11" s="2518"/>
      <c r="AL11" s="2518"/>
      <c r="AM11" s="2518"/>
      <c r="AN11" s="2518"/>
      <c r="AO11" s="2518"/>
      <c r="AP11" s="2518"/>
      <c r="AQ11" s="2518"/>
      <c r="AR11" s="2518"/>
      <c r="AS11" s="2518"/>
      <c r="AT11" s="2518"/>
      <c r="AU11" s="2518"/>
      <c r="AV11" s="2518"/>
      <c r="AW11" s="2518"/>
      <c r="AX11" s="2518"/>
      <c r="AY11" s="2518"/>
      <c r="AZ11" s="2518"/>
      <c r="BA11" s="2519"/>
      <c r="BB11" s="2520" t="s">
        <v>939</v>
      </c>
      <c r="BC11" s="2495"/>
      <c r="BD11" s="2495"/>
      <c r="BE11" s="2495" t="s">
        <v>940</v>
      </c>
      <c r="BF11" s="2495"/>
      <c r="BG11" s="2495"/>
      <c r="BH11" s="2495" t="s">
        <v>941</v>
      </c>
      <c r="BI11" s="2495"/>
      <c r="BJ11" s="2496"/>
    </row>
    <row r="12" spans="1:63" ht="27.6" customHeight="1">
      <c r="A12" s="2501" t="s">
        <v>678</v>
      </c>
      <c r="B12" s="2502"/>
      <c r="C12" s="2502"/>
      <c r="D12" s="2502"/>
      <c r="E12" s="2502"/>
      <c r="F12" s="2502"/>
      <c r="G12" s="2503" t="s">
        <v>942</v>
      </c>
      <c r="H12" s="2503"/>
      <c r="I12" s="2503"/>
      <c r="J12" s="2503"/>
      <c r="K12" s="2503"/>
      <c r="L12" s="2502" t="s">
        <v>677</v>
      </c>
      <c r="M12" s="2502"/>
      <c r="N12" s="2502"/>
      <c r="O12" s="2502"/>
      <c r="P12" s="2502"/>
      <c r="Q12" s="2502"/>
      <c r="R12" s="2502"/>
      <c r="S12" s="2504" t="s">
        <v>943</v>
      </c>
      <c r="T12" s="2505" t="s">
        <v>944</v>
      </c>
      <c r="U12" s="2506" t="s">
        <v>945</v>
      </c>
      <c r="V12" s="2507" t="s">
        <v>946</v>
      </c>
      <c r="W12" s="2507" t="s">
        <v>947</v>
      </c>
      <c r="X12" s="2508" t="s">
        <v>948</v>
      </c>
      <c r="Y12" s="2523" t="s">
        <v>949</v>
      </c>
      <c r="Z12" s="2524" t="s">
        <v>950</v>
      </c>
      <c r="AA12" s="2525"/>
      <c r="AB12" s="2525"/>
      <c r="AC12" s="2525"/>
      <c r="AD12" s="2525"/>
      <c r="AE12" s="2525"/>
      <c r="AF12" s="2526"/>
      <c r="AG12" s="2524" t="s">
        <v>951</v>
      </c>
      <c r="AH12" s="2525"/>
      <c r="AI12" s="2525"/>
      <c r="AJ12" s="2525"/>
      <c r="AK12" s="2525"/>
      <c r="AL12" s="2525"/>
      <c r="AM12" s="2526"/>
      <c r="AN12" s="2524" t="s">
        <v>952</v>
      </c>
      <c r="AO12" s="2525"/>
      <c r="AP12" s="2525"/>
      <c r="AQ12" s="2525"/>
      <c r="AR12" s="2525"/>
      <c r="AS12" s="2525"/>
      <c r="AT12" s="2526"/>
      <c r="AU12" s="2524" t="s">
        <v>953</v>
      </c>
      <c r="AV12" s="2525"/>
      <c r="AW12" s="2525"/>
      <c r="AX12" s="2525"/>
      <c r="AY12" s="2525"/>
      <c r="AZ12" s="2525"/>
      <c r="BA12" s="2526"/>
      <c r="BB12" s="2521"/>
      <c r="BC12" s="2497"/>
      <c r="BD12" s="2497"/>
      <c r="BE12" s="2497"/>
      <c r="BF12" s="2497"/>
      <c r="BG12" s="2497"/>
      <c r="BH12" s="2497"/>
      <c r="BI12" s="2497"/>
      <c r="BJ12" s="2498"/>
    </row>
    <row r="13" spans="1:63" ht="27.6" customHeight="1">
      <c r="A13" s="2501"/>
      <c r="B13" s="2502"/>
      <c r="C13" s="2502"/>
      <c r="D13" s="2502"/>
      <c r="E13" s="2502"/>
      <c r="F13" s="2502"/>
      <c r="G13" s="2503"/>
      <c r="H13" s="2503"/>
      <c r="I13" s="2503"/>
      <c r="J13" s="2503"/>
      <c r="K13" s="2503"/>
      <c r="L13" s="2502"/>
      <c r="M13" s="2502"/>
      <c r="N13" s="2502"/>
      <c r="O13" s="2502"/>
      <c r="P13" s="2502"/>
      <c r="Q13" s="2502"/>
      <c r="R13" s="2502"/>
      <c r="S13" s="2504"/>
      <c r="T13" s="2505"/>
      <c r="U13" s="2506"/>
      <c r="V13" s="2507"/>
      <c r="W13" s="2507"/>
      <c r="X13" s="2509"/>
      <c r="Y13" s="2523"/>
      <c r="Z13" s="554">
        <v>1</v>
      </c>
      <c r="AA13" s="555">
        <v>2</v>
      </c>
      <c r="AB13" s="555">
        <v>3</v>
      </c>
      <c r="AC13" s="555">
        <v>4</v>
      </c>
      <c r="AD13" s="555">
        <v>5</v>
      </c>
      <c r="AE13" s="555">
        <v>6</v>
      </c>
      <c r="AF13" s="556">
        <v>7</v>
      </c>
      <c r="AG13" s="557">
        <v>8</v>
      </c>
      <c r="AH13" s="555">
        <v>9</v>
      </c>
      <c r="AI13" s="555">
        <v>10</v>
      </c>
      <c r="AJ13" s="555">
        <v>11</v>
      </c>
      <c r="AK13" s="555">
        <v>12</v>
      </c>
      <c r="AL13" s="555">
        <v>13</v>
      </c>
      <c r="AM13" s="556">
        <v>14</v>
      </c>
      <c r="AN13" s="557">
        <v>15</v>
      </c>
      <c r="AO13" s="555">
        <v>16</v>
      </c>
      <c r="AP13" s="555">
        <v>17</v>
      </c>
      <c r="AQ13" s="555">
        <v>18</v>
      </c>
      <c r="AR13" s="555">
        <v>19</v>
      </c>
      <c r="AS13" s="555">
        <v>20</v>
      </c>
      <c r="AT13" s="556">
        <v>21</v>
      </c>
      <c r="AU13" s="554">
        <v>22</v>
      </c>
      <c r="AV13" s="555">
        <v>23</v>
      </c>
      <c r="AW13" s="555">
        <v>24</v>
      </c>
      <c r="AX13" s="555">
        <v>25</v>
      </c>
      <c r="AY13" s="555">
        <v>26</v>
      </c>
      <c r="AZ13" s="555">
        <v>27</v>
      </c>
      <c r="BA13" s="556">
        <v>28</v>
      </c>
      <c r="BB13" s="2522"/>
      <c r="BC13" s="2499"/>
      <c r="BD13" s="2499"/>
      <c r="BE13" s="2499"/>
      <c r="BF13" s="2499"/>
      <c r="BG13" s="2499"/>
      <c r="BH13" s="2499"/>
      <c r="BI13" s="2499"/>
      <c r="BJ13" s="2500"/>
    </row>
    <row r="14" spans="1:63" ht="27.6" customHeight="1">
      <c r="A14" s="2501"/>
      <c r="B14" s="2502"/>
      <c r="C14" s="2502"/>
      <c r="D14" s="2502"/>
      <c r="E14" s="2502"/>
      <c r="F14" s="2502"/>
      <c r="G14" s="2503"/>
      <c r="H14" s="2503"/>
      <c r="I14" s="2503"/>
      <c r="J14" s="2503"/>
      <c r="K14" s="2503"/>
      <c r="L14" s="2502"/>
      <c r="M14" s="2502"/>
      <c r="N14" s="2502"/>
      <c r="O14" s="2502"/>
      <c r="P14" s="2502"/>
      <c r="Q14" s="2502"/>
      <c r="R14" s="2502"/>
      <c r="S14" s="2504"/>
      <c r="T14" s="2505"/>
      <c r="U14" s="2506"/>
      <c r="V14" s="2507"/>
      <c r="W14" s="2507"/>
      <c r="X14" s="2510"/>
      <c r="Y14" s="2523"/>
      <c r="Z14" s="554" t="s">
        <v>611</v>
      </c>
      <c r="AA14" s="555" t="s">
        <v>954</v>
      </c>
      <c r="AB14" s="555" t="s">
        <v>955</v>
      </c>
      <c r="AC14" s="555" t="s">
        <v>956</v>
      </c>
      <c r="AD14" s="555" t="s">
        <v>957</v>
      </c>
      <c r="AE14" s="555" t="s">
        <v>958</v>
      </c>
      <c r="AF14" s="556" t="s">
        <v>792</v>
      </c>
      <c r="AG14" s="557" t="s">
        <v>611</v>
      </c>
      <c r="AH14" s="555" t="s">
        <v>954</v>
      </c>
      <c r="AI14" s="555" t="s">
        <v>955</v>
      </c>
      <c r="AJ14" s="555" t="s">
        <v>956</v>
      </c>
      <c r="AK14" s="555" t="s">
        <v>957</v>
      </c>
      <c r="AL14" s="555" t="s">
        <v>958</v>
      </c>
      <c r="AM14" s="556" t="s">
        <v>792</v>
      </c>
      <c r="AN14" s="557" t="s">
        <v>611</v>
      </c>
      <c r="AO14" s="555" t="s">
        <v>954</v>
      </c>
      <c r="AP14" s="555" t="s">
        <v>955</v>
      </c>
      <c r="AQ14" s="555" t="s">
        <v>956</v>
      </c>
      <c r="AR14" s="555" t="s">
        <v>957</v>
      </c>
      <c r="AS14" s="555" t="s">
        <v>958</v>
      </c>
      <c r="AT14" s="556" t="s">
        <v>792</v>
      </c>
      <c r="AU14" s="554" t="s">
        <v>611</v>
      </c>
      <c r="AV14" s="555" t="s">
        <v>954</v>
      </c>
      <c r="AW14" s="555" t="s">
        <v>955</v>
      </c>
      <c r="AX14" s="555" t="s">
        <v>956</v>
      </c>
      <c r="AY14" s="555" t="s">
        <v>957</v>
      </c>
      <c r="AZ14" s="555" t="s">
        <v>958</v>
      </c>
      <c r="BA14" s="556" t="s">
        <v>792</v>
      </c>
      <c r="BB14" s="2522"/>
      <c r="BC14" s="2499"/>
      <c r="BD14" s="2499"/>
      <c r="BE14" s="2499"/>
      <c r="BF14" s="2499"/>
      <c r="BG14" s="2499"/>
      <c r="BH14" s="2499"/>
      <c r="BI14" s="2499"/>
      <c r="BJ14" s="2500"/>
    </row>
    <row r="15" spans="1:63" ht="27.6" customHeight="1">
      <c r="A15" s="2527"/>
      <c r="B15" s="2528"/>
      <c r="C15" s="2528"/>
      <c r="D15" s="2528"/>
      <c r="E15" s="2528"/>
      <c r="F15" s="2528"/>
      <c r="G15" s="2529"/>
      <c r="H15" s="2529"/>
      <c r="I15" s="2529"/>
      <c r="J15" s="2529"/>
      <c r="K15" s="2529"/>
      <c r="L15" s="2529"/>
      <c r="M15" s="2529"/>
      <c r="N15" s="2529"/>
      <c r="O15" s="2529"/>
      <c r="P15" s="2529"/>
      <c r="Q15" s="2529"/>
      <c r="R15" s="2529"/>
      <c r="S15" s="558"/>
      <c r="T15" s="559"/>
      <c r="U15" s="560"/>
      <c r="V15" s="561"/>
      <c r="W15" s="561"/>
      <c r="X15" s="562"/>
      <c r="Y15" s="563"/>
      <c r="Z15" s="564"/>
      <c r="AA15" s="565"/>
      <c r="AB15" s="565"/>
      <c r="AC15" s="565"/>
      <c r="AD15" s="565"/>
      <c r="AE15" s="566"/>
      <c r="AF15" s="567"/>
      <c r="AG15" s="564"/>
      <c r="AH15" s="565"/>
      <c r="AI15" s="565"/>
      <c r="AJ15" s="565"/>
      <c r="AK15" s="565"/>
      <c r="AL15" s="566"/>
      <c r="AM15" s="567"/>
      <c r="AN15" s="564"/>
      <c r="AO15" s="565"/>
      <c r="AP15" s="565"/>
      <c r="AQ15" s="565"/>
      <c r="AR15" s="565"/>
      <c r="AS15" s="566"/>
      <c r="AT15" s="567"/>
      <c r="AU15" s="564"/>
      <c r="AV15" s="565"/>
      <c r="AW15" s="565"/>
      <c r="AX15" s="565"/>
      <c r="AY15" s="565"/>
      <c r="AZ15" s="566"/>
      <c r="BA15" s="567"/>
      <c r="BB15" s="2530">
        <f t="shared" ref="BB15:BB24" si="0">SUM(Z15:BA15)</f>
        <v>0</v>
      </c>
      <c r="BC15" s="2530"/>
      <c r="BD15" s="2531"/>
      <c r="BE15" s="2532">
        <f t="shared" ref="BE15:BE24" si="1">ROUNDDOWN(BB15/4,1)</f>
        <v>0</v>
      </c>
      <c r="BF15" s="2533"/>
      <c r="BG15" s="2534"/>
      <c r="BH15" s="2532" t="str">
        <f>IFERROR(ROUNDDOWN(BE15/$BB$26,1),"")</f>
        <v/>
      </c>
      <c r="BI15" s="2533"/>
      <c r="BJ15" s="2535"/>
    </row>
    <row r="16" spans="1:63" ht="27.6" customHeight="1">
      <c r="A16" s="2527"/>
      <c r="B16" s="2528"/>
      <c r="C16" s="2528"/>
      <c r="D16" s="2528"/>
      <c r="E16" s="2528"/>
      <c r="F16" s="2528"/>
      <c r="G16" s="2529"/>
      <c r="H16" s="2529"/>
      <c r="I16" s="2529"/>
      <c r="J16" s="2529"/>
      <c r="K16" s="2529"/>
      <c r="L16" s="2529"/>
      <c r="M16" s="2529"/>
      <c r="N16" s="2529"/>
      <c r="O16" s="2529"/>
      <c r="P16" s="2529"/>
      <c r="Q16" s="2529"/>
      <c r="R16" s="2529"/>
      <c r="S16" s="558"/>
      <c r="T16" s="559"/>
      <c r="U16" s="560"/>
      <c r="V16" s="561"/>
      <c r="W16" s="561"/>
      <c r="X16" s="562"/>
      <c r="Y16" s="568"/>
      <c r="Z16" s="564"/>
      <c r="AA16" s="564"/>
      <c r="AB16" s="565"/>
      <c r="AC16" s="565"/>
      <c r="AD16" s="565"/>
      <c r="AE16" s="565"/>
      <c r="AF16" s="567"/>
      <c r="AG16" s="564"/>
      <c r="AH16" s="564"/>
      <c r="AI16" s="565"/>
      <c r="AJ16" s="565"/>
      <c r="AK16" s="565"/>
      <c r="AL16" s="565"/>
      <c r="AM16" s="567"/>
      <c r="AN16" s="564"/>
      <c r="AO16" s="564"/>
      <c r="AP16" s="565"/>
      <c r="AQ16" s="565"/>
      <c r="AR16" s="565"/>
      <c r="AS16" s="565"/>
      <c r="AT16" s="567"/>
      <c r="AU16" s="564"/>
      <c r="AV16" s="564"/>
      <c r="AW16" s="565"/>
      <c r="AX16" s="565"/>
      <c r="AY16" s="565"/>
      <c r="AZ16" s="565"/>
      <c r="BA16" s="567"/>
      <c r="BB16" s="2530">
        <f t="shared" si="0"/>
        <v>0</v>
      </c>
      <c r="BC16" s="2530"/>
      <c r="BD16" s="2531"/>
      <c r="BE16" s="2532">
        <f t="shared" si="1"/>
        <v>0</v>
      </c>
      <c r="BF16" s="2533"/>
      <c r="BG16" s="2534"/>
      <c r="BH16" s="2532" t="str">
        <f t="shared" ref="BH16:BH23" si="2">IFERROR(ROUNDDOWN(BE16/$BB$26,1),"")</f>
        <v/>
      </c>
      <c r="BI16" s="2533"/>
      <c r="BJ16" s="2535"/>
    </row>
    <row r="17" spans="1:63" ht="27.6" customHeight="1">
      <c r="A17" s="2527"/>
      <c r="B17" s="2528"/>
      <c r="C17" s="2528"/>
      <c r="D17" s="2528"/>
      <c r="E17" s="2528"/>
      <c r="F17" s="2528"/>
      <c r="G17" s="2529"/>
      <c r="H17" s="2529"/>
      <c r="I17" s="2529"/>
      <c r="J17" s="2529"/>
      <c r="K17" s="2529"/>
      <c r="L17" s="2529"/>
      <c r="M17" s="2529"/>
      <c r="N17" s="2529"/>
      <c r="O17" s="2529"/>
      <c r="P17" s="2529"/>
      <c r="Q17" s="2529"/>
      <c r="R17" s="2529"/>
      <c r="S17" s="558"/>
      <c r="T17" s="559"/>
      <c r="U17" s="560"/>
      <c r="V17" s="561"/>
      <c r="W17" s="561"/>
      <c r="X17" s="562"/>
      <c r="Y17" s="568"/>
      <c r="Z17" s="564"/>
      <c r="AA17" s="565"/>
      <c r="AB17" s="565"/>
      <c r="AC17" s="565"/>
      <c r="AD17" s="565"/>
      <c r="AE17" s="566"/>
      <c r="AF17" s="567"/>
      <c r="AG17" s="564"/>
      <c r="AH17" s="565"/>
      <c r="AI17" s="565"/>
      <c r="AJ17" s="565"/>
      <c r="AK17" s="565"/>
      <c r="AL17" s="566"/>
      <c r="AM17" s="567"/>
      <c r="AN17" s="564"/>
      <c r="AO17" s="565"/>
      <c r="AP17" s="565"/>
      <c r="AQ17" s="565"/>
      <c r="AR17" s="565"/>
      <c r="AS17" s="566"/>
      <c r="AT17" s="567"/>
      <c r="AU17" s="564"/>
      <c r="AV17" s="565"/>
      <c r="AW17" s="565"/>
      <c r="AX17" s="565"/>
      <c r="AY17" s="565"/>
      <c r="AZ17" s="566"/>
      <c r="BA17" s="567"/>
      <c r="BB17" s="2530">
        <f t="shared" si="0"/>
        <v>0</v>
      </c>
      <c r="BC17" s="2530"/>
      <c r="BD17" s="2531"/>
      <c r="BE17" s="2532">
        <f t="shared" si="1"/>
        <v>0</v>
      </c>
      <c r="BF17" s="2533"/>
      <c r="BG17" s="2534"/>
      <c r="BH17" s="2532" t="str">
        <f t="shared" si="2"/>
        <v/>
      </c>
      <c r="BI17" s="2533"/>
      <c r="BJ17" s="2535"/>
    </row>
    <row r="18" spans="1:63" ht="27.6" customHeight="1">
      <c r="A18" s="2527"/>
      <c r="B18" s="2528"/>
      <c r="C18" s="2528"/>
      <c r="D18" s="2528"/>
      <c r="E18" s="2528"/>
      <c r="F18" s="2528"/>
      <c r="G18" s="2529"/>
      <c r="H18" s="2529"/>
      <c r="I18" s="2529"/>
      <c r="J18" s="2529"/>
      <c r="K18" s="2529"/>
      <c r="L18" s="2529"/>
      <c r="M18" s="2529"/>
      <c r="N18" s="2529"/>
      <c r="O18" s="2529"/>
      <c r="P18" s="2529"/>
      <c r="Q18" s="2529"/>
      <c r="R18" s="2529"/>
      <c r="S18" s="558"/>
      <c r="T18" s="559"/>
      <c r="U18" s="560"/>
      <c r="V18" s="561"/>
      <c r="W18" s="561"/>
      <c r="X18" s="562"/>
      <c r="Y18" s="568"/>
      <c r="Z18" s="564"/>
      <c r="AA18" s="565"/>
      <c r="AB18" s="565"/>
      <c r="AC18" s="565"/>
      <c r="AD18" s="565"/>
      <c r="AE18" s="566"/>
      <c r="AF18" s="567"/>
      <c r="AG18" s="564"/>
      <c r="AH18" s="565"/>
      <c r="AI18" s="565"/>
      <c r="AJ18" s="565"/>
      <c r="AK18" s="565"/>
      <c r="AL18" s="566"/>
      <c r="AM18" s="567"/>
      <c r="AN18" s="564"/>
      <c r="AO18" s="565"/>
      <c r="AP18" s="565"/>
      <c r="AQ18" s="565"/>
      <c r="AR18" s="565"/>
      <c r="AS18" s="566"/>
      <c r="AT18" s="567"/>
      <c r="AU18" s="564"/>
      <c r="AV18" s="565"/>
      <c r="AW18" s="565"/>
      <c r="AX18" s="565"/>
      <c r="AY18" s="565"/>
      <c r="AZ18" s="566"/>
      <c r="BA18" s="567"/>
      <c r="BB18" s="2530">
        <f t="shared" si="0"/>
        <v>0</v>
      </c>
      <c r="BC18" s="2530"/>
      <c r="BD18" s="2531"/>
      <c r="BE18" s="2532">
        <f t="shared" si="1"/>
        <v>0</v>
      </c>
      <c r="BF18" s="2533"/>
      <c r="BG18" s="2534"/>
      <c r="BH18" s="2532" t="str">
        <f t="shared" si="2"/>
        <v/>
      </c>
      <c r="BI18" s="2533"/>
      <c r="BJ18" s="2535"/>
    </row>
    <row r="19" spans="1:63" ht="27.6" customHeight="1">
      <c r="A19" s="2527"/>
      <c r="B19" s="2528"/>
      <c r="C19" s="2528"/>
      <c r="D19" s="2528"/>
      <c r="E19" s="2528"/>
      <c r="F19" s="2528"/>
      <c r="G19" s="2529"/>
      <c r="H19" s="2529"/>
      <c r="I19" s="2529"/>
      <c r="J19" s="2529"/>
      <c r="K19" s="2529"/>
      <c r="L19" s="2529"/>
      <c r="M19" s="2529"/>
      <c r="N19" s="2529"/>
      <c r="O19" s="2529"/>
      <c r="P19" s="2529"/>
      <c r="Q19" s="2529"/>
      <c r="R19" s="2529"/>
      <c r="S19" s="558"/>
      <c r="T19" s="559"/>
      <c r="U19" s="560"/>
      <c r="V19" s="561"/>
      <c r="W19" s="561"/>
      <c r="X19" s="562"/>
      <c r="Y19" s="568"/>
      <c r="Z19" s="564"/>
      <c r="AA19" s="566"/>
      <c r="AB19" s="566"/>
      <c r="AC19" s="566"/>
      <c r="AD19" s="566"/>
      <c r="AE19" s="566"/>
      <c r="AF19" s="567"/>
      <c r="AG19" s="564"/>
      <c r="AH19" s="566"/>
      <c r="AI19" s="566"/>
      <c r="AJ19" s="566"/>
      <c r="AK19" s="566"/>
      <c r="AL19" s="566"/>
      <c r="AM19" s="567"/>
      <c r="AN19" s="564"/>
      <c r="AO19" s="566"/>
      <c r="AP19" s="566"/>
      <c r="AQ19" s="566"/>
      <c r="AR19" s="566"/>
      <c r="AS19" s="566"/>
      <c r="AT19" s="567"/>
      <c r="AU19" s="564"/>
      <c r="AV19" s="566"/>
      <c r="AW19" s="566"/>
      <c r="AX19" s="566"/>
      <c r="AY19" s="566"/>
      <c r="AZ19" s="566"/>
      <c r="BA19" s="567"/>
      <c r="BB19" s="2530">
        <f t="shared" si="0"/>
        <v>0</v>
      </c>
      <c r="BC19" s="2530"/>
      <c r="BD19" s="2531"/>
      <c r="BE19" s="2532">
        <f t="shared" si="1"/>
        <v>0</v>
      </c>
      <c r="BF19" s="2533"/>
      <c r="BG19" s="2534"/>
      <c r="BH19" s="2532" t="str">
        <f t="shared" si="2"/>
        <v/>
      </c>
      <c r="BI19" s="2533"/>
      <c r="BJ19" s="2535"/>
    </row>
    <row r="20" spans="1:63" ht="27.6" customHeight="1">
      <c r="A20" s="2527"/>
      <c r="B20" s="2528"/>
      <c r="C20" s="2528"/>
      <c r="D20" s="2528"/>
      <c r="E20" s="2528"/>
      <c r="F20" s="2528"/>
      <c r="G20" s="2529"/>
      <c r="H20" s="2529"/>
      <c r="I20" s="2529"/>
      <c r="J20" s="2529"/>
      <c r="K20" s="2529"/>
      <c r="L20" s="2529"/>
      <c r="M20" s="2529"/>
      <c r="N20" s="2529"/>
      <c r="O20" s="2529"/>
      <c r="P20" s="2529"/>
      <c r="Q20" s="2529"/>
      <c r="R20" s="2529"/>
      <c r="S20" s="558"/>
      <c r="T20" s="559"/>
      <c r="U20" s="560"/>
      <c r="V20" s="561"/>
      <c r="W20" s="561"/>
      <c r="X20" s="562"/>
      <c r="Y20" s="568"/>
      <c r="Z20" s="564"/>
      <c r="AA20" s="566"/>
      <c r="AB20" s="566"/>
      <c r="AC20" s="566"/>
      <c r="AD20" s="566"/>
      <c r="AE20" s="566"/>
      <c r="AF20" s="567"/>
      <c r="AG20" s="564"/>
      <c r="AH20" s="566"/>
      <c r="AI20" s="566"/>
      <c r="AJ20" s="566"/>
      <c r="AK20" s="566"/>
      <c r="AL20" s="566"/>
      <c r="AM20" s="567"/>
      <c r="AN20" s="564"/>
      <c r="AO20" s="566"/>
      <c r="AP20" s="566"/>
      <c r="AQ20" s="566"/>
      <c r="AR20" s="566"/>
      <c r="AS20" s="566"/>
      <c r="AT20" s="567"/>
      <c r="AU20" s="564"/>
      <c r="AV20" s="566"/>
      <c r="AW20" s="566"/>
      <c r="AX20" s="566"/>
      <c r="AY20" s="566"/>
      <c r="AZ20" s="566"/>
      <c r="BA20" s="567"/>
      <c r="BB20" s="2530">
        <f t="shared" si="0"/>
        <v>0</v>
      </c>
      <c r="BC20" s="2530"/>
      <c r="BD20" s="2531"/>
      <c r="BE20" s="2532">
        <f t="shared" si="1"/>
        <v>0</v>
      </c>
      <c r="BF20" s="2533"/>
      <c r="BG20" s="2534"/>
      <c r="BH20" s="2532" t="str">
        <f t="shared" si="2"/>
        <v/>
      </c>
      <c r="BI20" s="2533"/>
      <c r="BJ20" s="2535"/>
    </row>
    <row r="21" spans="1:63" ht="27.6" customHeight="1">
      <c r="A21" s="2527"/>
      <c r="B21" s="2528"/>
      <c r="C21" s="2528"/>
      <c r="D21" s="2528"/>
      <c r="E21" s="2528"/>
      <c r="F21" s="2528"/>
      <c r="G21" s="2529"/>
      <c r="H21" s="2529"/>
      <c r="I21" s="2529"/>
      <c r="J21" s="2529"/>
      <c r="K21" s="2529"/>
      <c r="L21" s="2529"/>
      <c r="M21" s="2529"/>
      <c r="N21" s="2529"/>
      <c r="O21" s="2529"/>
      <c r="P21" s="2529"/>
      <c r="Q21" s="2529"/>
      <c r="R21" s="2529"/>
      <c r="S21" s="558"/>
      <c r="T21" s="559"/>
      <c r="U21" s="560"/>
      <c r="V21" s="561"/>
      <c r="W21" s="561"/>
      <c r="X21" s="562"/>
      <c r="Y21" s="568"/>
      <c r="Z21" s="564"/>
      <c r="AA21" s="566"/>
      <c r="AB21" s="566"/>
      <c r="AC21" s="566"/>
      <c r="AD21" s="566"/>
      <c r="AE21" s="566"/>
      <c r="AF21" s="567"/>
      <c r="AG21" s="569"/>
      <c r="AH21" s="566"/>
      <c r="AI21" s="566"/>
      <c r="AJ21" s="566"/>
      <c r="AK21" s="566"/>
      <c r="AL21" s="566"/>
      <c r="AM21" s="567"/>
      <c r="AN21" s="569"/>
      <c r="AO21" s="566"/>
      <c r="AP21" s="566"/>
      <c r="AQ21" s="566"/>
      <c r="AR21" s="566"/>
      <c r="AS21" s="566"/>
      <c r="AT21" s="567"/>
      <c r="AU21" s="564"/>
      <c r="AV21" s="566"/>
      <c r="AW21" s="566"/>
      <c r="AX21" s="566"/>
      <c r="AY21" s="566"/>
      <c r="AZ21" s="566"/>
      <c r="BA21" s="567"/>
      <c r="BB21" s="2530">
        <f t="shared" si="0"/>
        <v>0</v>
      </c>
      <c r="BC21" s="2530"/>
      <c r="BD21" s="2531"/>
      <c r="BE21" s="2532">
        <f t="shared" si="1"/>
        <v>0</v>
      </c>
      <c r="BF21" s="2533"/>
      <c r="BG21" s="2534"/>
      <c r="BH21" s="2532" t="str">
        <f t="shared" si="2"/>
        <v/>
      </c>
      <c r="BI21" s="2533"/>
      <c r="BJ21" s="2535"/>
    </row>
    <row r="22" spans="1:63" ht="27.6" customHeight="1">
      <c r="A22" s="2527"/>
      <c r="B22" s="2528"/>
      <c r="C22" s="2528"/>
      <c r="D22" s="2528"/>
      <c r="E22" s="2528"/>
      <c r="F22" s="2528"/>
      <c r="G22" s="2529"/>
      <c r="H22" s="2529"/>
      <c r="I22" s="2529"/>
      <c r="J22" s="2529"/>
      <c r="K22" s="2529"/>
      <c r="L22" s="2529"/>
      <c r="M22" s="2529"/>
      <c r="N22" s="2529"/>
      <c r="O22" s="2529"/>
      <c r="P22" s="2529"/>
      <c r="Q22" s="2529"/>
      <c r="R22" s="2529"/>
      <c r="S22" s="558"/>
      <c r="T22" s="559"/>
      <c r="U22" s="560"/>
      <c r="V22" s="561"/>
      <c r="W22" s="561"/>
      <c r="X22" s="562"/>
      <c r="Y22" s="568"/>
      <c r="Z22" s="564"/>
      <c r="AA22" s="566"/>
      <c r="AB22" s="566"/>
      <c r="AC22" s="566"/>
      <c r="AD22" s="566"/>
      <c r="AE22" s="566"/>
      <c r="AF22" s="567"/>
      <c r="AG22" s="569"/>
      <c r="AH22" s="566"/>
      <c r="AI22" s="566"/>
      <c r="AJ22" s="566"/>
      <c r="AK22" s="566"/>
      <c r="AL22" s="566"/>
      <c r="AM22" s="567"/>
      <c r="AN22" s="569"/>
      <c r="AO22" s="566"/>
      <c r="AP22" s="566"/>
      <c r="AQ22" s="566"/>
      <c r="AR22" s="566"/>
      <c r="AS22" s="566"/>
      <c r="AT22" s="567"/>
      <c r="AU22" s="564"/>
      <c r="AV22" s="566"/>
      <c r="AW22" s="566"/>
      <c r="AX22" s="566"/>
      <c r="AY22" s="566"/>
      <c r="AZ22" s="566"/>
      <c r="BA22" s="567"/>
      <c r="BB22" s="2530">
        <f t="shared" si="0"/>
        <v>0</v>
      </c>
      <c r="BC22" s="2530"/>
      <c r="BD22" s="2531"/>
      <c r="BE22" s="2532">
        <f t="shared" si="1"/>
        <v>0</v>
      </c>
      <c r="BF22" s="2533"/>
      <c r="BG22" s="2534"/>
      <c r="BH22" s="2532" t="str">
        <f t="shared" si="2"/>
        <v/>
      </c>
      <c r="BI22" s="2533"/>
      <c r="BJ22" s="2535"/>
    </row>
    <row r="23" spans="1:63" ht="27.6" customHeight="1">
      <c r="A23" s="2527"/>
      <c r="B23" s="2528"/>
      <c r="C23" s="2528"/>
      <c r="D23" s="2528"/>
      <c r="E23" s="2528"/>
      <c r="F23" s="2528"/>
      <c r="G23" s="2529"/>
      <c r="H23" s="2529"/>
      <c r="I23" s="2529"/>
      <c r="J23" s="2529"/>
      <c r="K23" s="2529"/>
      <c r="L23" s="2529"/>
      <c r="M23" s="2529"/>
      <c r="N23" s="2529"/>
      <c r="O23" s="2529"/>
      <c r="P23" s="2529"/>
      <c r="Q23" s="2529"/>
      <c r="R23" s="2529"/>
      <c r="S23" s="558"/>
      <c r="T23" s="559"/>
      <c r="U23" s="560"/>
      <c r="V23" s="561"/>
      <c r="W23" s="561"/>
      <c r="X23" s="562"/>
      <c r="Y23" s="568"/>
      <c r="Z23" s="564"/>
      <c r="AA23" s="565"/>
      <c r="AB23" s="565"/>
      <c r="AC23" s="565"/>
      <c r="AD23" s="565"/>
      <c r="AE23" s="566"/>
      <c r="AF23" s="567"/>
      <c r="AG23" s="569"/>
      <c r="AH23" s="566"/>
      <c r="AI23" s="566"/>
      <c r="AJ23" s="566"/>
      <c r="AK23" s="566"/>
      <c r="AL23" s="566"/>
      <c r="AM23" s="567"/>
      <c r="AN23" s="569"/>
      <c r="AO23" s="566"/>
      <c r="AP23" s="566"/>
      <c r="AQ23" s="566"/>
      <c r="AR23" s="566"/>
      <c r="AS23" s="566"/>
      <c r="AT23" s="567"/>
      <c r="AU23" s="564"/>
      <c r="AV23" s="566"/>
      <c r="AW23" s="566"/>
      <c r="AX23" s="566"/>
      <c r="AY23" s="566"/>
      <c r="AZ23" s="566"/>
      <c r="BA23" s="567"/>
      <c r="BB23" s="2530">
        <f t="shared" si="0"/>
        <v>0</v>
      </c>
      <c r="BC23" s="2530"/>
      <c r="BD23" s="2531"/>
      <c r="BE23" s="2532">
        <f t="shared" si="1"/>
        <v>0</v>
      </c>
      <c r="BF23" s="2533"/>
      <c r="BG23" s="2534"/>
      <c r="BH23" s="2532" t="str">
        <f t="shared" si="2"/>
        <v/>
      </c>
      <c r="BI23" s="2533"/>
      <c r="BJ23" s="2535"/>
    </row>
    <row r="24" spans="1:63" ht="27.6" customHeight="1" thickBot="1">
      <c r="A24" s="2527"/>
      <c r="B24" s="2528"/>
      <c r="C24" s="2528"/>
      <c r="D24" s="2528"/>
      <c r="E24" s="2528"/>
      <c r="F24" s="2528"/>
      <c r="G24" s="2549"/>
      <c r="H24" s="2549"/>
      <c r="I24" s="2549"/>
      <c r="J24" s="2549"/>
      <c r="K24" s="2549"/>
      <c r="L24" s="2549"/>
      <c r="M24" s="2549"/>
      <c r="N24" s="2549"/>
      <c r="O24" s="2549"/>
      <c r="P24" s="2549"/>
      <c r="Q24" s="2549"/>
      <c r="R24" s="2549"/>
      <c r="S24" s="570"/>
      <c r="T24" s="571"/>
      <c r="U24" s="572"/>
      <c r="V24" s="573"/>
      <c r="W24" s="573"/>
      <c r="X24" s="562"/>
      <c r="Y24" s="574"/>
      <c r="Z24" s="564"/>
      <c r="AA24" s="566"/>
      <c r="AB24" s="566"/>
      <c r="AC24" s="566"/>
      <c r="AD24" s="566"/>
      <c r="AE24" s="566"/>
      <c r="AF24" s="567"/>
      <c r="AG24" s="569"/>
      <c r="AH24" s="566"/>
      <c r="AI24" s="566"/>
      <c r="AJ24" s="566"/>
      <c r="AK24" s="566"/>
      <c r="AL24" s="566"/>
      <c r="AM24" s="567"/>
      <c r="AN24" s="569"/>
      <c r="AO24" s="566"/>
      <c r="AP24" s="566"/>
      <c r="AQ24" s="566"/>
      <c r="AR24" s="566"/>
      <c r="AS24" s="566"/>
      <c r="AT24" s="567"/>
      <c r="AU24" s="564"/>
      <c r="AV24" s="566"/>
      <c r="AW24" s="566"/>
      <c r="AX24" s="566"/>
      <c r="AY24" s="566"/>
      <c r="AZ24" s="566"/>
      <c r="BA24" s="567"/>
      <c r="BB24" s="2530">
        <f t="shared" si="0"/>
        <v>0</v>
      </c>
      <c r="BC24" s="2530"/>
      <c r="BD24" s="2531"/>
      <c r="BE24" s="2532">
        <f t="shared" si="1"/>
        <v>0</v>
      </c>
      <c r="BF24" s="2533"/>
      <c r="BG24" s="2534"/>
      <c r="BH24" s="2532" t="str">
        <f>IFERROR(ROUNDDOWN(BE24/$BB$26,1),"")</f>
        <v/>
      </c>
      <c r="BI24" s="2533"/>
      <c r="BJ24" s="2535"/>
    </row>
    <row r="25" spans="1:63" ht="27.6" customHeight="1" thickBot="1">
      <c r="A25" s="2536" t="s">
        <v>627</v>
      </c>
      <c r="B25" s="2537"/>
      <c r="C25" s="2537"/>
      <c r="D25" s="2537"/>
      <c r="E25" s="2537"/>
      <c r="F25" s="2537"/>
      <c r="G25" s="2537"/>
      <c r="H25" s="2537"/>
      <c r="I25" s="2537"/>
      <c r="J25" s="2537"/>
      <c r="K25" s="2537"/>
      <c r="L25" s="2537"/>
      <c r="M25" s="2537"/>
      <c r="N25" s="2537"/>
      <c r="O25" s="2537"/>
      <c r="P25" s="2537"/>
      <c r="Q25" s="2537"/>
      <c r="R25" s="2537"/>
      <c r="S25" s="2537"/>
      <c r="T25" s="2537"/>
      <c r="U25" s="2537"/>
      <c r="V25" s="2537"/>
      <c r="W25" s="2537"/>
      <c r="X25" s="2537"/>
      <c r="Y25" s="2538"/>
      <c r="Z25" s="387">
        <f t="shared" ref="Z25:BA25" si="3">SUM(Z15:Z24)</f>
        <v>0</v>
      </c>
      <c r="AA25" s="388">
        <f t="shared" si="3"/>
        <v>0</v>
      </c>
      <c r="AB25" s="388">
        <f t="shared" si="3"/>
        <v>0</v>
      </c>
      <c r="AC25" s="388">
        <f t="shared" si="3"/>
        <v>0</v>
      </c>
      <c r="AD25" s="388">
        <f t="shared" si="3"/>
        <v>0</v>
      </c>
      <c r="AE25" s="388">
        <f t="shared" si="3"/>
        <v>0</v>
      </c>
      <c r="AF25" s="389">
        <f t="shared" si="3"/>
        <v>0</v>
      </c>
      <c r="AG25" s="390">
        <f t="shared" si="3"/>
        <v>0</v>
      </c>
      <c r="AH25" s="388">
        <f t="shared" si="3"/>
        <v>0</v>
      </c>
      <c r="AI25" s="388">
        <f t="shared" si="3"/>
        <v>0</v>
      </c>
      <c r="AJ25" s="388">
        <f t="shared" si="3"/>
        <v>0</v>
      </c>
      <c r="AK25" s="388">
        <f t="shared" si="3"/>
        <v>0</v>
      </c>
      <c r="AL25" s="388">
        <f t="shared" si="3"/>
        <v>0</v>
      </c>
      <c r="AM25" s="389">
        <f t="shared" si="3"/>
        <v>0</v>
      </c>
      <c r="AN25" s="390">
        <f t="shared" si="3"/>
        <v>0</v>
      </c>
      <c r="AO25" s="388">
        <f t="shared" si="3"/>
        <v>0</v>
      </c>
      <c r="AP25" s="388">
        <f t="shared" si="3"/>
        <v>0</v>
      </c>
      <c r="AQ25" s="388">
        <f t="shared" si="3"/>
        <v>0</v>
      </c>
      <c r="AR25" s="388">
        <f t="shared" si="3"/>
        <v>0</v>
      </c>
      <c r="AS25" s="388">
        <f t="shared" si="3"/>
        <v>0</v>
      </c>
      <c r="AT25" s="389">
        <f t="shared" si="3"/>
        <v>0</v>
      </c>
      <c r="AU25" s="390">
        <f t="shared" si="3"/>
        <v>0</v>
      </c>
      <c r="AV25" s="388">
        <f t="shared" si="3"/>
        <v>0</v>
      </c>
      <c r="AW25" s="388">
        <f t="shared" si="3"/>
        <v>0</v>
      </c>
      <c r="AX25" s="388">
        <f t="shared" si="3"/>
        <v>0</v>
      </c>
      <c r="AY25" s="388">
        <f t="shared" si="3"/>
        <v>0</v>
      </c>
      <c r="AZ25" s="388">
        <f t="shared" si="3"/>
        <v>0</v>
      </c>
      <c r="BA25" s="389">
        <f t="shared" si="3"/>
        <v>0</v>
      </c>
      <c r="BB25" s="2537">
        <f>SUM(BB15:BD24)</f>
        <v>0</v>
      </c>
      <c r="BC25" s="2537"/>
      <c r="BD25" s="2539"/>
      <c r="BE25" s="2540">
        <f>SUM(BE15:BG24)</f>
        <v>0</v>
      </c>
      <c r="BF25" s="2541"/>
      <c r="BG25" s="2542"/>
      <c r="BH25" s="2540">
        <f>SUM(BH15:BJ24)</f>
        <v>0</v>
      </c>
      <c r="BI25" s="2541"/>
      <c r="BJ25" s="2543"/>
    </row>
    <row r="26" spans="1:63" ht="27.6" customHeight="1" thickBot="1">
      <c r="A26" s="2544" t="s">
        <v>959</v>
      </c>
      <c r="B26" s="2545"/>
      <c r="C26" s="2545"/>
      <c r="D26" s="2545"/>
      <c r="E26" s="2545"/>
      <c r="F26" s="2545"/>
      <c r="G26" s="2545"/>
      <c r="H26" s="2545"/>
      <c r="I26" s="2545"/>
      <c r="J26" s="2545"/>
      <c r="K26" s="2545"/>
      <c r="L26" s="2545"/>
      <c r="M26" s="2545"/>
      <c r="N26" s="2545"/>
      <c r="O26" s="2545"/>
      <c r="P26" s="2545"/>
      <c r="Q26" s="2545"/>
      <c r="R26" s="2545"/>
      <c r="S26" s="2546"/>
      <c r="T26" s="2546"/>
      <c r="U26" s="2546"/>
      <c r="V26" s="2546"/>
      <c r="W26" s="2546"/>
      <c r="X26" s="2546"/>
      <c r="Y26" s="2546"/>
      <c r="Z26" s="2546"/>
      <c r="AA26" s="2546"/>
      <c r="AB26" s="2546"/>
      <c r="AC26" s="2546"/>
      <c r="AD26" s="2546"/>
      <c r="AE26" s="2546"/>
      <c r="AF26" s="2546"/>
      <c r="AG26" s="2546"/>
      <c r="AH26" s="2546"/>
      <c r="AI26" s="2546"/>
      <c r="AJ26" s="2546"/>
      <c r="AK26" s="2546"/>
      <c r="AL26" s="2546"/>
      <c r="AM26" s="2546"/>
      <c r="AN26" s="2546"/>
      <c r="AO26" s="2546"/>
      <c r="AP26" s="2546"/>
      <c r="AQ26" s="2546"/>
      <c r="AR26" s="2546"/>
      <c r="AS26" s="2546"/>
      <c r="AT26" s="2546"/>
      <c r="AU26" s="2546"/>
      <c r="AV26" s="2546"/>
      <c r="AW26" s="2546"/>
      <c r="AX26" s="2546"/>
      <c r="AY26" s="2546"/>
      <c r="AZ26" s="2546"/>
      <c r="BA26" s="2547"/>
      <c r="BB26" s="2544"/>
      <c r="BC26" s="2545"/>
      <c r="BD26" s="2545"/>
      <c r="BE26" s="2545"/>
      <c r="BF26" s="2545"/>
      <c r="BG26" s="2545"/>
      <c r="BH26" s="2545"/>
      <c r="BI26" s="2545"/>
      <c r="BJ26" s="2548"/>
    </row>
    <row r="27" spans="1:63" ht="27.6" customHeight="1" thickBot="1">
      <c r="A27" s="2552" t="s">
        <v>138</v>
      </c>
      <c r="B27" s="2553"/>
      <c r="C27" s="2553"/>
      <c r="D27" s="2553"/>
      <c r="E27" s="2553"/>
      <c r="F27" s="2553"/>
      <c r="G27" s="2553"/>
      <c r="H27" s="2553"/>
      <c r="I27" s="2553"/>
      <c r="J27" s="2553"/>
      <c r="K27" s="2553"/>
      <c r="L27" s="2553"/>
      <c r="M27" s="2553"/>
      <c r="N27" s="2553"/>
      <c r="O27" s="2553"/>
      <c r="P27" s="2553"/>
      <c r="Q27" s="2553"/>
      <c r="R27" s="2554"/>
      <c r="S27" s="575"/>
      <c r="T27" s="575"/>
      <c r="U27" s="575"/>
      <c r="V27" s="575"/>
      <c r="W27" s="575"/>
      <c r="X27" s="575"/>
      <c r="Y27" s="575"/>
      <c r="Z27" s="576"/>
      <c r="AA27" s="577"/>
      <c r="AB27" s="577"/>
      <c r="AC27" s="577"/>
      <c r="AD27" s="577"/>
      <c r="AE27" s="577"/>
      <c r="AF27" s="578"/>
      <c r="AG27" s="576"/>
      <c r="AH27" s="577"/>
      <c r="AI27" s="577"/>
      <c r="AJ27" s="577"/>
      <c r="AK27" s="577"/>
      <c r="AL27" s="577"/>
      <c r="AM27" s="579"/>
      <c r="AN27" s="576"/>
      <c r="AO27" s="577"/>
      <c r="AP27" s="577"/>
      <c r="AQ27" s="577"/>
      <c r="AR27" s="577"/>
      <c r="AS27" s="577"/>
      <c r="AT27" s="579"/>
      <c r="AU27" s="576"/>
      <c r="AV27" s="577"/>
      <c r="AW27" s="577"/>
      <c r="AX27" s="577"/>
      <c r="AY27" s="577"/>
      <c r="AZ27" s="577"/>
      <c r="BA27" s="579"/>
      <c r="BB27" s="2537">
        <f>SUM(Z27:BA27)</f>
        <v>0</v>
      </c>
      <c r="BC27" s="2537"/>
      <c r="BD27" s="2539"/>
      <c r="BE27" s="2555"/>
      <c r="BF27" s="2556"/>
      <c r="BG27" s="2557"/>
      <c r="BH27" s="2555"/>
      <c r="BI27" s="2556"/>
      <c r="BJ27" s="2558"/>
    </row>
    <row r="28" spans="1:63" ht="27.6" customHeight="1" thickBot="1">
      <c r="A28" s="2552" t="s">
        <v>960</v>
      </c>
      <c r="B28" s="2553"/>
      <c r="C28" s="2553"/>
      <c r="D28" s="2553"/>
      <c r="E28" s="2553"/>
      <c r="F28" s="2553"/>
      <c r="G28" s="2553"/>
      <c r="H28" s="2553"/>
      <c r="I28" s="2553"/>
      <c r="J28" s="2553"/>
      <c r="K28" s="2553"/>
      <c r="L28" s="2553"/>
      <c r="M28" s="2553"/>
      <c r="N28" s="2553"/>
      <c r="O28" s="2553"/>
      <c r="P28" s="2553"/>
      <c r="Q28" s="2553"/>
      <c r="R28" s="2554"/>
      <c r="S28" s="575"/>
      <c r="T28" s="575"/>
      <c r="U28" s="575"/>
      <c r="V28" s="575"/>
      <c r="W28" s="575"/>
      <c r="X28" s="575"/>
      <c r="Y28" s="575"/>
      <c r="Z28" s="576"/>
      <c r="AA28" s="577"/>
      <c r="AB28" s="577"/>
      <c r="AC28" s="577"/>
      <c r="AD28" s="577"/>
      <c r="AE28" s="577"/>
      <c r="AF28" s="578"/>
      <c r="AG28" s="576"/>
      <c r="AH28" s="577"/>
      <c r="AI28" s="577"/>
      <c r="AJ28" s="577"/>
      <c r="AK28" s="577"/>
      <c r="AL28" s="577"/>
      <c r="AM28" s="579"/>
      <c r="AN28" s="576"/>
      <c r="AO28" s="577"/>
      <c r="AP28" s="577"/>
      <c r="AQ28" s="577"/>
      <c r="AR28" s="577"/>
      <c r="AS28" s="577"/>
      <c r="AT28" s="579"/>
      <c r="AU28" s="576"/>
      <c r="AV28" s="577"/>
      <c r="AW28" s="577"/>
      <c r="AX28" s="577"/>
      <c r="AY28" s="577"/>
      <c r="AZ28" s="577"/>
      <c r="BA28" s="579"/>
      <c r="BB28" s="2537">
        <f>SUM(Z28:BA28)</f>
        <v>0</v>
      </c>
      <c r="BC28" s="2537"/>
      <c r="BD28" s="2539"/>
      <c r="BE28" s="2555"/>
      <c r="BF28" s="2556"/>
      <c r="BG28" s="2557"/>
      <c r="BH28" s="2555"/>
      <c r="BI28" s="2556"/>
      <c r="BJ28" s="2558"/>
    </row>
    <row r="29" spans="1:63" ht="10.15" customHeight="1">
      <c r="A29" s="391"/>
      <c r="B29" s="391"/>
      <c r="C29" s="391"/>
      <c r="D29" s="391"/>
      <c r="E29" s="391"/>
      <c r="F29" s="391"/>
      <c r="G29" s="391"/>
      <c r="H29" s="391"/>
      <c r="I29" s="391"/>
      <c r="J29" s="391"/>
      <c r="K29" s="391"/>
      <c r="L29" s="391"/>
      <c r="M29" s="391"/>
      <c r="N29" s="391"/>
      <c r="O29" s="391"/>
      <c r="P29" s="391"/>
      <c r="Q29" s="391"/>
      <c r="R29" s="391"/>
      <c r="S29" s="391"/>
      <c r="T29" s="391"/>
      <c r="U29" s="391"/>
      <c r="V29" s="391"/>
      <c r="W29" s="391"/>
      <c r="X29" s="391"/>
      <c r="Y29" s="391"/>
      <c r="BB29" s="392"/>
      <c r="BC29" s="392"/>
      <c r="BD29" s="392"/>
      <c r="BE29" s="393"/>
      <c r="BF29" s="393"/>
      <c r="BG29" s="393"/>
      <c r="BH29" s="393"/>
      <c r="BI29" s="393"/>
      <c r="BJ29" s="393"/>
    </row>
    <row r="30" spans="1:63" ht="27.6" customHeight="1">
      <c r="A30" s="2550" t="s">
        <v>961</v>
      </c>
      <c r="B30" s="2550"/>
      <c r="C30" s="2550"/>
      <c r="D30" s="2550"/>
      <c r="E30" s="2550"/>
      <c r="F30" s="2550"/>
      <c r="G30" s="2550"/>
      <c r="H30" s="2550"/>
      <c r="I30" s="2550"/>
      <c r="J30" s="2550"/>
      <c r="K30" s="2550"/>
      <c r="L30" s="2550"/>
      <c r="M30" s="2550"/>
      <c r="N30" s="2550"/>
      <c r="O30" s="2550"/>
      <c r="P30" s="2550"/>
      <c r="Q30" s="2550"/>
      <c r="R30" s="2550"/>
      <c r="S30" s="2550"/>
      <c r="T30" s="2550"/>
      <c r="U30" s="2550"/>
      <c r="V30" s="2550"/>
      <c r="W30" s="2550"/>
      <c r="X30" s="2550"/>
      <c r="Y30" s="2550"/>
      <c r="Z30" s="2550"/>
      <c r="AA30" s="2550"/>
      <c r="AB30" s="2550"/>
      <c r="AC30" s="2550"/>
      <c r="AD30" s="2550"/>
      <c r="AE30" s="2550"/>
      <c r="AF30" s="2550"/>
      <c r="AG30" s="2550"/>
      <c r="AH30" s="2550"/>
      <c r="AI30" s="2550"/>
      <c r="AJ30" s="2550"/>
      <c r="AK30" s="2550"/>
      <c r="AL30" s="2550"/>
      <c r="AM30" s="2550"/>
      <c r="AN30" s="2550"/>
      <c r="AO30" s="2550"/>
      <c r="AP30" s="2550"/>
      <c r="AQ30" s="2550"/>
      <c r="AR30" s="2550"/>
      <c r="AS30" s="2550"/>
      <c r="AT30" s="2550"/>
      <c r="AU30" s="2550"/>
      <c r="AV30" s="2550"/>
      <c r="AW30" s="2550"/>
      <c r="AX30" s="2550"/>
      <c r="AY30" s="2550"/>
      <c r="AZ30" s="2550"/>
      <c r="BA30" s="2550"/>
      <c r="BB30" s="2550"/>
      <c r="BC30" s="2550"/>
      <c r="BD30" s="2550"/>
      <c r="BE30" s="2550"/>
      <c r="BF30" s="2550"/>
      <c r="BG30" s="2550"/>
      <c r="BH30" s="2550"/>
      <c r="BI30" s="2550"/>
      <c r="BJ30" s="2550"/>
      <c r="BK30" s="2550"/>
    </row>
    <row r="31" spans="1:63" ht="27.6" customHeight="1">
      <c r="A31" s="2551" t="s">
        <v>962</v>
      </c>
      <c r="B31" s="2551"/>
      <c r="C31" s="2551"/>
      <c r="D31" s="2551"/>
      <c r="E31" s="2551"/>
      <c r="F31" s="2551"/>
      <c r="G31" s="2551"/>
      <c r="H31" s="2551"/>
      <c r="I31" s="2551"/>
      <c r="J31" s="2551"/>
      <c r="K31" s="2551"/>
      <c r="L31" s="2551"/>
      <c r="M31" s="2551"/>
      <c r="N31" s="2551"/>
      <c r="O31" s="2551"/>
      <c r="P31" s="2551"/>
      <c r="Q31" s="2551"/>
      <c r="R31" s="2551"/>
      <c r="S31" s="2551"/>
      <c r="T31" s="2551"/>
      <c r="U31" s="2551"/>
      <c r="V31" s="2551"/>
      <c r="W31" s="2551"/>
      <c r="X31" s="2551"/>
      <c r="Y31" s="2551"/>
      <c r="Z31" s="2551"/>
      <c r="AA31" s="2551"/>
      <c r="AB31" s="2551"/>
      <c r="AC31" s="2551"/>
      <c r="AD31" s="2551"/>
      <c r="AE31" s="2551"/>
      <c r="AF31" s="2551"/>
      <c r="AG31" s="2551"/>
      <c r="AH31" s="2551"/>
      <c r="AI31" s="2551"/>
      <c r="AJ31" s="2551"/>
      <c r="AK31" s="2551"/>
      <c r="AL31" s="2551"/>
      <c r="AM31" s="2551"/>
      <c r="AN31" s="2551"/>
      <c r="AO31" s="2551"/>
      <c r="AP31" s="2551"/>
      <c r="AQ31" s="2551"/>
      <c r="AR31" s="2551"/>
      <c r="AS31" s="2551"/>
      <c r="AT31" s="2551"/>
      <c r="AU31" s="2551"/>
      <c r="AV31" s="2551"/>
      <c r="AW31" s="2551"/>
      <c r="AX31" s="2551"/>
      <c r="AY31" s="2551"/>
      <c r="AZ31" s="2551"/>
      <c r="BA31" s="2551"/>
      <c r="BB31" s="2551"/>
      <c r="BC31" s="2551"/>
      <c r="BD31" s="2551"/>
      <c r="BE31" s="2551"/>
      <c r="BF31" s="2551"/>
      <c r="BG31" s="2551"/>
      <c r="BH31" s="2551"/>
      <c r="BI31" s="2551"/>
      <c r="BJ31" s="2551"/>
      <c r="BK31" s="2551"/>
    </row>
    <row r="32" spans="1:63" ht="27.6" customHeight="1">
      <c r="A32" s="2551" t="s">
        <v>963</v>
      </c>
      <c r="B32" s="2551"/>
      <c r="C32" s="2551"/>
      <c r="D32" s="2551"/>
      <c r="E32" s="2551"/>
      <c r="F32" s="2551"/>
      <c r="G32" s="2551"/>
      <c r="H32" s="2551"/>
      <c r="I32" s="2551"/>
      <c r="J32" s="2551"/>
      <c r="K32" s="2551"/>
      <c r="L32" s="2551"/>
      <c r="M32" s="2551"/>
      <c r="N32" s="2551"/>
      <c r="O32" s="2551"/>
      <c r="P32" s="2551"/>
      <c r="Q32" s="2551"/>
      <c r="R32" s="2551"/>
      <c r="S32" s="2551"/>
      <c r="T32" s="2551"/>
      <c r="U32" s="2551"/>
      <c r="V32" s="2551"/>
      <c r="W32" s="2551"/>
      <c r="X32" s="2551"/>
      <c r="Y32" s="2551"/>
      <c r="Z32" s="2551"/>
      <c r="AA32" s="2551"/>
      <c r="AB32" s="2551"/>
      <c r="AC32" s="2551"/>
      <c r="AD32" s="2551"/>
      <c r="AE32" s="2551"/>
      <c r="AF32" s="2551"/>
      <c r="AG32" s="2551"/>
      <c r="AH32" s="2551"/>
      <c r="AI32" s="2551"/>
      <c r="AJ32" s="2551"/>
      <c r="AK32" s="2551"/>
      <c r="AL32" s="2551"/>
      <c r="AM32" s="2551"/>
      <c r="AN32" s="2551"/>
      <c r="AO32" s="2551"/>
      <c r="AP32" s="2551"/>
      <c r="AQ32" s="2551"/>
      <c r="AR32" s="2551"/>
      <c r="AS32" s="2551"/>
      <c r="AT32" s="2551"/>
      <c r="AU32" s="2551"/>
      <c r="AV32" s="2551"/>
      <c r="AW32" s="2551"/>
      <c r="AX32" s="2551"/>
      <c r="AY32" s="2551"/>
      <c r="AZ32" s="2551"/>
      <c r="BA32" s="2551"/>
      <c r="BB32" s="2551"/>
      <c r="BC32" s="2551"/>
      <c r="BD32" s="2551"/>
      <c r="BE32" s="2551"/>
      <c r="BF32" s="2551"/>
      <c r="BG32" s="2551"/>
      <c r="BH32" s="2551"/>
      <c r="BI32" s="2551"/>
      <c r="BJ32" s="2551"/>
      <c r="BK32" s="2551"/>
    </row>
    <row r="33" spans="1:63" ht="27.6" customHeight="1">
      <c r="A33" s="2550" t="s">
        <v>964</v>
      </c>
      <c r="B33" s="2550"/>
      <c r="C33" s="2550"/>
      <c r="D33" s="2550"/>
      <c r="E33" s="2550"/>
      <c r="F33" s="2550"/>
      <c r="G33" s="2550"/>
      <c r="H33" s="2550"/>
      <c r="I33" s="2550"/>
      <c r="J33" s="2550"/>
      <c r="K33" s="2550"/>
      <c r="L33" s="2550"/>
      <c r="M33" s="2550"/>
      <c r="N33" s="2550"/>
      <c r="O33" s="2550"/>
      <c r="P33" s="2550"/>
      <c r="Q33" s="2550"/>
      <c r="R33" s="2550"/>
      <c r="S33" s="2550"/>
      <c r="T33" s="2550"/>
      <c r="U33" s="2550"/>
      <c r="V33" s="2550"/>
      <c r="W33" s="2550"/>
      <c r="X33" s="2550"/>
      <c r="Y33" s="2550"/>
      <c r="Z33" s="2550"/>
      <c r="AA33" s="2550"/>
      <c r="AB33" s="2550"/>
      <c r="AC33" s="2550"/>
      <c r="AD33" s="2550"/>
      <c r="AE33" s="2550"/>
      <c r="AF33" s="2550"/>
      <c r="AG33" s="2550"/>
      <c r="AH33" s="2550"/>
      <c r="AI33" s="2550"/>
      <c r="AJ33" s="2550"/>
      <c r="AK33" s="2550"/>
      <c r="AL33" s="2550"/>
      <c r="AM33" s="2550"/>
      <c r="AN33" s="2550"/>
      <c r="AO33" s="2550"/>
      <c r="AP33" s="2550"/>
      <c r="AQ33" s="2550"/>
      <c r="AR33" s="2550"/>
      <c r="AS33" s="2550"/>
      <c r="AT33" s="2550"/>
      <c r="AU33" s="2550"/>
      <c r="AV33" s="2550"/>
      <c r="AW33" s="2550"/>
      <c r="AX33" s="2550"/>
      <c r="AY33" s="2550"/>
      <c r="AZ33" s="2550"/>
      <c r="BA33" s="2550"/>
      <c r="BB33" s="2550"/>
      <c r="BC33" s="2550"/>
      <c r="BD33" s="2550"/>
      <c r="BE33" s="2550"/>
      <c r="BF33" s="2550"/>
      <c r="BG33" s="2550"/>
      <c r="BH33" s="2550"/>
      <c r="BI33" s="2550"/>
      <c r="BJ33" s="2550"/>
      <c r="BK33" s="2550"/>
    </row>
  </sheetData>
  <mergeCells count="116">
    <mergeCell ref="A30:BK30"/>
    <mergeCell ref="A31:BK31"/>
    <mergeCell ref="A32:BK32"/>
    <mergeCell ref="A33:BK33"/>
    <mergeCell ref="A27:R27"/>
    <mergeCell ref="BB27:BD27"/>
    <mergeCell ref="BE27:BG27"/>
    <mergeCell ref="BH27:BJ27"/>
    <mergeCell ref="A28:R28"/>
    <mergeCell ref="BB28:BD28"/>
    <mergeCell ref="BE28:BG28"/>
    <mergeCell ref="BH28:BJ28"/>
    <mergeCell ref="A25:Y25"/>
    <mergeCell ref="BB25:BD25"/>
    <mergeCell ref="BE25:BG25"/>
    <mergeCell ref="BH25:BJ25"/>
    <mergeCell ref="A26:BA26"/>
    <mergeCell ref="BB26:BJ26"/>
    <mergeCell ref="A24:F24"/>
    <mergeCell ref="G24:K24"/>
    <mergeCell ref="L24:R24"/>
    <mergeCell ref="BB24:BD24"/>
    <mergeCell ref="BE24:BG24"/>
    <mergeCell ref="BH24:BJ24"/>
    <mergeCell ref="A23:F23"/>
    <mergeCell ref="G23:K23"/>
    <mergeCell ref="L23:R23"/>
    <mergeCell ref="BB23:BD23"/>
    <mergeCell ref="BE23:BG23"/>
    <mergeCell ref="BH23:BJ23"/>
    <mergeCell ref="A22:F22"/>
    <mergeCell ref="G22:K22"/>
    <mergeCell ref="L22:R22"/>
    <mergeCell ref="BB22:BD22"/>
    <mergeCell ref="BE22:BG22"/>
    <mergeCell ref="BH22:BJ22"/>
    <mergeCell ref="A21:F21"/>
    <mergeCell ref="G21:K21"/>
    <mergeCell ref="L21:R21"/>
    <mergeCell ref="BB21:BD21"/>
    <mergeCell ref="BE21:BG21"/>
    <mergeCell ref="BH21:BJ21"/>
    <mergeCell ref="A20:F20"/>
    <mergeCell ref="G20:K20"/>
    <mergeCell ref="L20:R20"/>
    <mergeCell ref="BB20:BD20"/>
    <mergeCell ref="BE20:BG20"/>
    <mergeCell ref="BH20:BJ20"/>
    <mergeCell ref="A19:F19"/>
    <mergeCell ref="G19:K19"/>
    <mergeCell ref="L19:R19"/>
    <mergeCell ref="BB19:BD19"/>
    <mergeCell ref="BE19:BG19"/>
    <mergeCell ref="BH19:BJ19"/>
    <mergeCell ref="A18:F18"/>
    <mergeCell ref="G18:K18"/>
    <mergeCell ref="L18:R18"/>
    <mergeCell ref="BB18:BD18"/>
    <mergeCell ref="BE18:BG18"/>
    <mergeCell ref="BH18:BJ18"/>
    <mergeCell ref="A17:F17"/>
    <mergeCell ref="G17:K17"/>
    <mergeCell ref="L17:R17"/>
    <mergeCell ref="BB17:BD17"/>
    <mergeCell ref="BE17:BG17"/>
    <mergeCell ref="BH17:BJ17"/>
    <mergeCell ref="BH15:BJ15"/>
    <mergeCell ref="A16:F16"/>
    <mergeCell ref="G16:K16"/>
    <mergeCell ref="L16:R16"/>
    <mergeCell ref="BB16:BD16"/>
    <mergeCell ref="BE16:BG16"/>
    <mergeCell ref="BH16:BJ16"/>
    <mergeCell ref="A15:F15"/>
    <mergeCell ref="G15:K15"/>
    <mergeCell ref="L15:R15"/>
    <mergeCell ref="BB15:BD15"/>
    <mergeCell ref="BE15:BG15"/>
    <mergeCell ref="BH11:BJ14"/>
    <mergeCell ref="A12:F14"/>
    <mergeCell ref="G12:K14"/>
    <mergeCell ref="L12:R14"/>
    <mergeCell ref="S12:S14"/>
    <mergeCell ref="T12:T14"/>
    <mergeCell ref="U12:U14"/>
    <mergeCell ref="V12:V14"/>
    <mergeCell ref="W12:W14"/>
    <mergeCell ref="X12:X14"/>
    <mergeCell ref="A11:T11"/>
    <mergeCell ref="U11:Y11"/>
    <mergeCell ref="Z11:BA11"/>
    <mergeCell ref="BB11:BD14"/>
    <mergeCell ref="BE11:BG14"/>
    <mergeCell ref="Y12:Y14"/>
    <mergeCell ref="Z12:AF12"/>
    <mergeCell ref="AG12:AM12"/>
    <mergeCell ref="AN12:AT12"/>
    <mergeCell ref="AU12:BA12"/>
    <mergeCell ref="A6:Q6"/>
    <mergeCell ref="S6:BJ6"/>
    <mergeCell ref="A8:BJ8"/>
    <mergeCell ref="A10:F10"/>
    <mergeCell ref="G10:T10"/>
    <mergeCell ref="U10:V10"/>
    <mergeCell ref="W10:AK10"/>
    <mergeCell ref="AL10:AN10"/>
    <mergeCell ref="AO10:AS10"/>
    <mergeCell ref="A1:H1"/>
    <mergeCell ref="A2:Q2"/>
    <mergeCell ref="S2:BJ2"/>
    <mergeCell ref="A3:Q3"/>
    <mergeCell ref="S3:BJ3"/>
    <mergeCell ref="A4:Q4"/>
    <mergeCell ref="S4:BJ4"/>
    <mergeCell ref="A5:Q5"/>
    <mergeCell ref="S5:BJ5"/>
  </mergeCells>
  <phoneticPr fontId="4"/>
  <conditionalFormatting sqref="G10:T10">
    <cfRule type="expression" dxfId="64" priority="2">
      <formula>$G$10="選択してください。"</formula>
    </cfRule>
  </conditionalFormatting>
  <conditionalFormatting sqref="AO10:AS10">
    <cfRule type="expression" dxfId="63" priority="1">
      <formula>$AO$10="入力してください。"</formula>
    </cfRule>
  </conditionalFormatting>
  <dataValidations count="9">
    <dataValidation type="list" allowBlank="1" showInputMessage="1" showErrorMessage="1" sqref="V15:V24" xr:uid="{00000000-0002-0000-2E00-000000000000}">
      <formula1>"5年以上,5年未満"</formula1>
    </dataValidation>
    <dataValidation type="list" allowBlank="1" showInputMessage="1" showErrorMessage="1" sqref="W15:W24" xr:uid="{00000000-0002-0000-2E00-000001000000}">
      <formula1>"〇"</formula1>
    </dataValidation>
    <dataValidation type="list" allowBlank="1" showInputMessage="1" showErrorMessage="1" sqref="G15:K24" xr:uid="{00000000-0002-0000-2E00-000002000000}">
      <formula1>"常勤・専従,常勤・兼務,非常勤・専従,非常勤・兼務"</formula1>
    </dataValidation>
    <dataValidation type="list" allowBlank="1" showInputMessage="1" showErrorMessage="1" sqref="S15:S24" xr:uid="{00000000-0002-0000-2E00-000003000000}">
      <formula1>"○"</formula1>
    </dataValidation>
    <dataValidation type="list" allowBlank="1" showInputMessage="1" showErrorMessage="1" sqref="U15:U24" xr:uid="{00000000-0002-0000-2E00-000004000000}">
      <formula1>"勤続3年以上,法人内常勤兼務,介護福祉士,公認心理師,社会福祉士,精神保健福祉士"</formula1>
    </dataValidation>
    <dataValidation type="list" allowBlank="1" showInputMessage="1" showErrorMessage="1" sqref="T15:T24" xr:uid="{00000000-0002-0000-2E00-000005000000}">
      <formula1>"基準,基準/加配,加配"</formula1>
    </dataValidation>
    <dataValidation type="list" allowBlank="1" showInputMessage="1" showErrorMessage="1" sqref="X15:X24" xr:uid="{00000000-0002-0000-2E00-000006000000}">
      <formula1>"基礎,実践"</formula1>
    </dataValidation>
    <dataValidation type="list" allowBlank="1" showInputMessage="1" showErrorMessage="1" sqref="G10:T10" xr:uid="{00000000-0002-0000-2E00-000007000000}">
      <formula1>"児童発達支援センター,児童発達支援,放課後等デイサービス,保育所等訪問支援,居宅訪問型児童発達支援"</formula1>
    </dataValidation>
    <dataValidation type="whole" operator="greaterThanOrEqual" allowBlank="1" showInputMessage="1" showErrorMessage="1" sqref="AO10:AS10" xr:uid="{00000000-0002-0000-2E00-000008000000}">
      <formula1>0</formula1>
    </dataValidation>
  </dataValidations>
  <printOptions horizontalCentered="1"/>
  <pageMargins left="0.31496062992125984" right="0.31496062992125984" top="0.35433070866141736" bottom="0.35433070866141736" header="0.11811023622047245" footer="0.11811023622047245"/>
  <pageSetup paperSize="9" scale="38" orientation="portrait"/>
  <headerFooter>
    <oddHeader>&amp;R&amp;"BIZ UDPゴシック,標準"&amp;A</oddHeader>
    <oddFooter>&amp;RR8.4月版</oddFooter>
  </headerFooter>
  <legacyDrawing r:id="rId1"/>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BK34"/>
  <sheetViews>
    <sheetView topLeftCell="X1" workbookViewId="0">
      <selection sqref="A1:H1"/>
    </sheetView>
  </sheetViews>
  <sheetFormatPr defaultColWidth="8.125" defaultRowHeight="14.25"/>
  <cols>
    <col min="1" max="4" width="2.125" style="148" customWidth="1"/>
    <col min="5" max="6" width="2.125" style="147" customWidth="1"/>
    <col min="7" max="11" width="2.25" style="147" customWidth="1"/>
    <col min="12" max="18" width="2" style="147" customWidth="1"/>
    <col min="19" max="19" width="4.625" style="147" customWidth="1"/>
    <col min="20" max="20" width="8.25" style="147" customWidth="1"/>
    <col min="21" max="21" width="8.75" style="147" customWidth="1"/>
    <col min="22" max="22" width="8" style="147" customWidth="1"/>
    <col min="23" max="23" width="7.125" style="147" customWidth="1"/>
    <col min="24" max="24" width="7.625" style="147" customWidth="1"/>
    <col min="25" max="25" width="8" style="147" customWidth="1"/>
    <col min="26" max="53" width="4.25" style="147" customWidth="1"/>
    <col min="54" max="62" width="2.125" style="147" customWidth="1"/>
    <col min="63" max="77" width="2.375" style="147" customWidth="1"/>
    <col min="78" max="16384" width="8.125" style="147"/>
  </cols>
  <sheetData>
    <row r="1" spans="1:63" ht="18.600000000000001" customHeight="1">
      <c r="A1" s="2484" t="s">
        <v>920</v>
      </c>
      <c r="B1" s="2484"/>
      <c r="C1" s="2484"/>
      <c r="D1" s="2484"/>
      <c r="E1" s="2484"/>
      <c r="F1" s="2484"/>
      <c r="G1" s="2484"/>
      <c r="H1" s="2484"/>
    </row>
    <row r="2" spans="1:63" ht="27.6" customHeight="1">
      <c r="A2" s="2485" t="s">
        <v>921</v>
      </c>
      <c r="B2" s="2485"/>
      <c r="C2" s="2485"/>
      <c r="D2" s="2485"/>
      <c r="E2" s="2485"/>
      <c r="F2" s="2485"/>
      <c r="G2" s="2485"/>
      <c r="H2" s="2485"/>
      <c r="I2" s="2485"/>
      <c r="J2" s="2485"/>
      <c r="K2" s="2485"/>
      <c r="L2" s="2485"/>
      <c r="M2" s="2485"/>
      <c r="N2" s="2485"/>
      <c r="O2" s="2485"/>
      <c r="P2" s="2485"/>
      <c r="Q2" s="2485"/>
      <c r="R2" s="551" t="s">
        <v>922</v>
      </c>
      <c r="S2" s="2486" t="s">
        <v>923</v>
      </c>
      <c r="T2" s="2486"/>
      <c r="U2" s="2486"/>
      <c r="V2" s="2486"/>
      <c r="W2" s="2486"/>
      <c r="X2" s="2486"/>
      <c r="Y2" s="2486"/>
      <c r="Z2" s="2486"/>
      <c r="AA2" s="2486"/>
      <c r="AB2" s="2486"/>
      <c r="AC2" s="2486"/>
      <c r="AD2" s="2486"/>
      <c r="AE2" s="2486"/>
      <c r="AF2" s="2486"/>
      <c r="AG2" s="2486"/>
      <c r="AH2" s="2486"/>
      <c r="AI2" s="2486"/>
      <c r="AJ2" s="2486"/>
      <c r="AK2" s="2486"/>
      <c r="AL2" s="2486"/>
      <c r="AM2" s="2486"/>
      <c r="AN2" s="2486"/>
      <c r="AO2" s="2486"/>
      <c r="AP2" s="2486"/>
      <c r="AQ2" s="2486"/>
      <c r="AR2" s="2486"/>
      <c r="AS2" s="2486"/>
      <c r="AT2" s="2486"/>
      <c r="AU2" s="2486"/>
      <c r="AV2" s="2486"/>
      <c r="AW2" s="2486"/>
      <c r="AX2" s="2486"/>
      <c r="AY2" s="2486"/>
      <c r="AZ2" s="2486"/>
      <c r="BA2" s="2486"/>
      <c r="BB2" s="2486"/>
      <c r="BC2" s="2486"/>
      <c r="BD2" s="2486"/>
      <c r="BE2" s="2486"/>
      <c r="BF2" s="2486"/>
      <c r="BG2" s="2486"/>
      <c r="BH2" s="2486"/>
      <c r="BI2" s="2486"/>
      <c r="BJ2" s="2486"/>
      <c r="BK2" s="384"/>
    </row>
    <row r="3" spans="1:63" ht="27.6" customHeight="1">
      <c r="A3" s="2487" t="s">
        <v>924</v>
      </c>
      <c r="B3" s="2487"/>
      <c r="C3" s="2487"/>
      <c r="D3" s="2487"/>
      <c r="E3" s="2487"/>
      <c r="F3" s="2487"/>
      <c r="G3" s="2487"/>
      <c r="H3" s="2487"/>
      <c r="I3" s="2487"/>
      <c r="J3" s="2487"/>
      <c r="K3" s="2487"/>
      <c r="L3" s="2487"/>
      <c r="M3" s="2487"/>
      <c r="N3" s="2487"/>
      <c r="O3" s="2487"/>
      <c r="P3" s="2487"/>
      <c r="Q3" s="2487"/>
      <c r="R3" s="551" t="s">
        <v>922</v>
      </c>
      <c r="S3" s="2488" t="s">
        <v>925</v>
      </c>
      <c r="T3" s="2488"/>
      <c r="U3" s="2488"/>
      <c r="V3" s="2488"/>
      <c r="W3" s="2488"/>
      <c r="X3" s="2488"/>
      <c r="Y3" s="2488"/>
      <c r="Z3" s="2488"/>
      <c r="AA3" s="2488"/>
      <c r="AB3" s="2488"/>
      <c r="AC3" s="2488"/>
      <c r="AD3" s="2488"/>
      <c r="AE3" s="2488"/>
      <c r="AF3" s="2488"/>
      <c r="AG3" s="2488"/>
      <c r="AH3" s="2488"/>
      <c r="AI3" s="2488"/>
      <c r="AJ3" s="2488"/>
      <c r="AK3" s="2488"/>
      <c r="AL3" s="2488"/>
      <c r="AM3" s="2488"/>
      <c r="AN3" s="2488"/>
      <c r="AO3" s="2488"/>
      <c r="AP3" s="2488"/>
      <c r="AQ3" s="2488"/>
      <c r="AR3" s="2488"/>
      <c r="AS3" s="2488"/>
      <c r="AT3" s="2488"/>
      <c r="AU3" s="2488"/>
      <c r="AV3" s="2488"/>
      <c r="AW3" s="2488"/>
      <c r="AX3" s="2488"/>
      <c r="AY3" s="2488"/>
      <c r="AZ3" s="2488"/>
      <c r="BA3" s="2488"/>
      <c r="BB3" s="2488"/>
      <c r="BC3" s="2488"/>
      <c r="BD3" s="2488"/>
      <c r="BE3" s="2488"/>
      <c r="BF3" s="2488"/>
      <c r="BG3" s="2488"/>
      <c r="BH3" s="2488"/>
      <c r="BI3" s="2488"/>
      <c r="BJ3" s="2488"/>
      <c r="BK3" s="385"/>
    </row>
    <row r="4" spans="1:63" ht="27.6" customHeight="1">
      <c r="A4" s="2487" t="s">
        <v>926</v>
      </c>
      <c r="B4" s="2487"/>
      <c r="C4" s="2487"/>
      <c r="D4" s="2487"/>
      <c r="E4" s="2487"/>
      <c r="F4" s="2487"/>
      <c r="G4" s="2487"/>
      <c r="H4" s="2487"/>
      <c r="I4" s="2487"/>
      <c r="J4" s="2487"/>
      <c r="K4" s="2487"/>
      <c r="L4" s="2487"/>
      <c r="M4" s="2487"/>
      <c r="N4" s="2487"/>
      <c r="O4" s="2487"/>
      <c r="P4" s="2487"/>
      <c r="Q4" s="2487"/>
      <c r="R4" s="551" t="s">
        <v>922</v>
      </c>
      <c r="S4" s="2488" t="s">
        <v>927</v>
      </c>
      <c r="T4" s="2488"/>
      <c r="U4" s="2488"/>
      <c r="V4" s="2488"/>
      <c r="W4" s="2488"/>
      <c r="X4" s="2488"/>
      <c r="Y4" s="2488"/>
      <c r="Z4" s="2488"/>
      <c r="AA4" s="2488"/>
      <c r="AB4" s="2488"/>
      <c r="AC4" s="2488"/>
      <c r="AD4" s="2488"/>
      <c r="AE4" s="2488"/>
      <c r="AF4" s="2488"/>
      <c r="AG4" s="2488"/>
      <c r="AH4" s="2488"/>
      <c r="AI4" s="2488"/>
      <c r="AJ4" s="2488"/>
      <c r="AK4" s="2488"/>
      <c r="AL4" s="2488"/>
      <c r="AM4" s="2488"/>
      <c r="AN4" s="2488"/>
      <c r="AO4" s="2488"/>
      <c r="AP4" s="2488"/>
      <c r="AQ4" s="2488"/>
      <c r="AR4" s="2488"/>
      <c r="AS4" s="2488"/>
      <c r="AT4" s="2488"/>
      <c r="AU4" s="2488"/>
      <c r="AV4" s="2488"/>
      <c r="AW4" s="2488"/>
      <c r="AX4" s="2488"/>
      <c r="AY4" s="2488"/>
      <c r="AZ4" s="2488"/>
      <c r="BA4" s="2488"/>
      <c r="BB4" s="2488"/>
      <c r="BC4" s="2488"/>
      <c r="BD4" s="2488"/>
      <c r="BE4" s="2488"/>
      <c r="BF4" s="2488"/>
      <c r="BG4" s="2488"/>
      <c r="BH4" s="2488"/>
      <c r="BI4" s="2488"/>
      <c r="BJ4" s="2488"/>
      <c r="BK4" s="385"/>
    </row>
    <row r="5" spans="1:63" ht="27.6" customHeight="1">
      <c r="A5" s="2487" t="s">
        <v>928</v>
      </c>
      <c r="B5" s="2487"/>
      <c r="C5" s="2487"/>
      <c r="D5" s="2487"/>
      <c r="E5" s="2487"/>
      <c r="F5" s="2487"/>
      <c r="G5" s="2487"/>
      <c r="H5" s="2487"/>
      <c r="I5" s="2487"/>
      <c r="J5" s="2487"/>
      <c r="K5" s="2487"/>
      <c r="L5" s="2487"/>
      <c r="M5" s="2487"/>
      <c r="N5" s="2487"/>
      <c r="O5" s="2487"/>
      <c r="P5" s="2487"/>
      <c r="Q5" s="2487"/>
      <c r="R5" s="551" t="s">
        <v>922</v>
      </c>
      <c r="S5" s="2488" t="s">
        <v>929</v>
      </c>
      <c r="T5" s="2488"/>
      <c r="U5" s="2488"/>
      <c r="V5" s="2488"/>
      <c r="W5" s="2488"/>
      <c r="X5" s="2488"/>
      <c r="Y5" s="2488"/>
      <c r="Z5" s="2488"/>
      <c r="AA5" s="2488"/>
      <c r="AB5" s="2488"/>
      <c r="AC5" s="2488"/>
      <c r="AD5" s="2488"/>
      <c r="AE5" s="2488"/>
      <c r="AF5" s="2488"/>
      <c r="AG5" s="2488"/>
      <c r="AH5" s="2488"/>
      <c r="AI5" s="2488"/>
      <c r="AJ5" s="2488"/>
      <c r="AK5" s="2488"/>
      <c r="AL5" s="2488"/>
      <c r="AM5" s="2488"/>
      <c r="AN5" s="2488"/>
      <c r="AO5" s="2488"/>
      <c r="AP5" s="2488"/>
      <c r="AQ5" s="2488"/>
      <c r="AR5" s="2488"/>
      <c r="AS5" s="2488"/>
      <c r="AT5" s="2488"/>
      <c r="AU5" s="2488"/>
      <c r="AV5" s="2488"/>
      <c r="AW5" s="2488"/>
      <c r="AX5" s="2488"/>
      <c r="AY5" s="2488"/>
      <c r="AZ5" s="2488"/>
      <c r="BA5" s="2488"/>
      <c r="BB5" s="2488"/>
      <c r="BC5" s="2488"/>
      <c r="BD5" s="2488"/>
      <c r="BE5" s="2488"/>
      <c r="BF5" s="2488"/>
      <c r="BG5" s="2488"/>
      <c r="BH5" s="2488"/>
      <c r="BI5" s="2488"/>
      <c r="BJ5" s="2488"/>
      <c r="BK5" s="385"/>
    </row>
    <row r="6" spans="1:63" ht="27.6" customHeight="1">
      <c r="A6" s="2489" t="s">
        <v>930</v>
      </c>
      <c r="B6" s="2489"/>
      <c r="C6" s="2489"/>
      <c r="D6" s="2489"/>
      <c r="E6" s="2489"/>
      <c r="F6" s="2489"/>
      <c r="G6" s="2489"/>
      <c r="H6" s="2489"/>
      <c r="I6" s="2489"/>
      <c r="J6" s="2489"/>
      <c r="K6" s="2489"/>
      <c r="L6" s="2489"/>
      <c r="M6" s="2489"/>
      <c r="N6" s="2489"/>
      <c r="O6" s="2489"/>
      <c r="P6" s="2489"/>
      <c r="Q6" s="2489"/>
      <c r="R6" s="551" t="s">
        <v>922</v>
      </c>
      <c r="S6" s="2488" t="s">
        <v>931</v>
      </c>
      <c r="T6" s="2488"/>
      <c r="U6" s="2488"/>
      <c r="V6" s="2488"/>
      <c r="W6" s="2488"/>
      <c r="X6" s="2488"/>
      <c r="Y6" s="2488"/>
      <c r="Z6" s="2488"/>
      <c r="AA6" s="2488"/>
      <c r="AB6" s="2488"/>
      <c r="AC6" s="2488"/>
      <c r="AD6" s="2488"/>
      <c r="AE6" s="2488"/>
      <c r="AF6" s="2488"/>
      <c r="AG6" s="2488"/>
      <c r="AH6" s="2488"/>
      <c r="AI6" s="2488"/>
      <c r="AJ6" s="2488"/>
      <c r="AK6" s="2488"/>
      <c r="AL6" s="2488"/>
      <c r="AM6" s="2488"/>
      <c r="AN6" s="2488"/>
      <c r="AO6" s="2488"/>
      <c r="AP6" s="2488"/>
      <c r="AQ6" s="2488"/>
      <c r="AR6" s="2488"/>
      <c r="AS6" s="2488"/>
      <c r="AT6" s="2488"/>
      <c r="AU6" s="2488"/>
      <c r="AV6" s="2488"/>
      <c r="AW6" s="2488"/>
      <c r="AX6" s="2488"/>
      <c r="AY6" s="2488"/>
      <c r="AZ6" s="2488"/>
      <c r="BA6" s="2488"/>
      <c r="BB6" s="2488"/>
      <c r="BC6" s="2488"/>
      <c r="BD6" s="2488"/>
      <c r="BE6" s="2488"/>
      <c r="BF6" s="2488"/>
      <c r="BG6" s="2488"/>
      <c r="BH6" s="2488"/>
      <c r="BI6" s="2488"/>
      <c r="BJ6" s="2488"/>
      <c r="BK6" s="385"/>
    </row>
    <row r="7" spans="1:63" ht="10.9" customHeight="1">
      <c r="A7" s="552"/>
      <c r="B7" s="552"/>
      <c r="C7" s="552"/>
      <c r="D7" s="552"/>
      <c r="E7" s="552"/>
      <c r="F7" s="552"/>
      <c r="G7" s="552"/>
      <c r="H7" s="552"/>
      <c r="I7" s="552"/>
      <c r="J7" s="552"/>
      <c r="K7" s="552"/>
      <c r="L7" s="552"/>
      <c r="M7" s="552"/>
      <c r="N7" s="552"/>
      <c r="O7" s="552"/>
      <c r="P7" s="552"/>
      <c r="Q7" s="552"/>
      <c r="R7" s="551"/>
      <c r="S7" s="553"/>
      <c r="T7" s="553"/>
      <c r="U7" s="553"/>
      <c r="V7" s="553"/>
      <c r="W7" s="553"/>
      <c r="X7" s="553"/>
      <c r="Y7" s="553"/>
      <c r="Z7" s="553"/>
      <c r="AA7" s="553"/>
      <c r="AB7" s="553"/>
      <c r="AC7" s="553"/>
      <c r="AD7" s="553"/>
      <c r="AE7" s="553"/>
      <c r="AF7" s="553"/>
      <c r="AG7" s="553"/>
      <c r="AH7" s="553"/>
      <c r="AI7" s="553"/>
      <c r="AJ7" s="553"/>
      <c r="AK7" s="553"/>
      <c r="AL7" s="553"/>
      <c r="AM7" s="553"/>
      <c r="AN7" s="553"/>
      <c r="AO7" s="553"/>
      <c r="AP7" s="553"/>
      <c r="AQ7" s="553"/>
      <c r="AR7" s="553"/>
      <c r="AS7" s="553"/>
      <c r="AT7" s="553"/>
      <c r="AU7" s="553"/>
      <c r="AV7" s="553"/>
      <c r="AW7" s="553"/>
      <c r="AX7" s="553"/>
      <c r="AY7" s="553"/>
      <c r="AZ7" s="553"/>
      <c r="BA7" s="553"/>
      <c r="BB7" s="553"/>
      <c r="BC7" s="553"/>
      <c r="BD7" s="553"/>
      <c r="BE7" s="553"/>
      <c r="BF7" s="553"/>
      <c r="BG7" s="553"/>
      <c r="BH7" s="553"/>
      <c r="BI7" s="553"/>
      <c r="BJ7" s="553"/>
      <c r="BK7" s="385"/>
    </row>
    <row r="8" spans="1:63" ht="27.6" customHeight="1">
      <c r="A8" s="2490" t="s">
        <v>932</v>
      </c>
      <c r="B8" s="2490"/>
      <c r="C8" s="2490"/>
      <c r="D8" s="2490"/>
      <c r="E8" s="2490"/>
      <c r="F8" s="2490"/>
      <c r="G8" s="2490"/>
      <c r="H8" s="2490"/>
      <c r="I8" s="2490"/>
      <c r="J8" s="2490"/>
      <c r="K8" s="2490"/>
      <c r="L8" s="2490"/>
      <c r="M8" s="2490"/>
      <c r="N8" s="2490"/>
      <c r="O8" s="2490"/>
      <c r="P8" s="2490"/>
      <c r="Q8" s="2490"/>
      <c r="R8" s="2490"/>
      <c r="S8" s="2490"/>
      <c r="T8" s="2490"/>
      <c r="U8" s="2490"/>
      <c r="V8" s="2490"/>
      <c r="W8" s="2490"/>
      <c r="X8" s="2490"/>
      <c r="Y8" s="2490"/>
      <c r="Z8" s="2490"/>
      <c r="AA8" s="2490"/>
      <c r="AB8" s="2490"/>
      <c r="AC8" s="2490"/>
      <c r="AD8" s="2490"/>
      <c r="AE8" s="2490"/>
      <c r="AF8" s="2490"/>
      <c r="AG8" s="2490"/>
      <c r="AH8" s="2490"/>
      <c r="AI8" s="2490"/>
      <c r="AJ8" s="2490"/>
      <c r="AK8" s="2490"/>
      <c r="AL8" s="2490"/>
      <c r="AM8" s="2490"/>
      <c r="AN8" s="2490"/>
      <c r="AO8" s="2490"/>
      <c r="AP8" s="2490"/>
      <c r="AQ8" s="2490"/>
      <c r="AR8" s="2490"/>
      <c r="AS8" s="2490"/>
      <c r="AT8" s="2490"/>
      <c r="AU8" s="2490"/>
      <c r="AV8" s="2490"/>
      <c r="AW8" s="2490"/>
      <c r="AX8" s="2490"/>
      <c r="AY8" s="2490"/>
      <c r="AZ8" s="2490"/>
      <c r="BA8" s="2490"/>
      <c r="BB8" s="2490"/>
      <c r="BC8" s="2490"/>
      <c r="BD8" s="2490"/>
      <c r="BE8" s="2490"/>
      <c r="BF8" s="2490"/>
      <c r="BG8" s="2490"/>
      <c r="BH8" s="2490"/>
      <c r="BI8" s="2490"/>
      <c r="BJ8" s="2490"/>
    </row>
    <row r="9" spans="1:63" ht="12" customHeight="1" thickBot="1">
      <c r="A9" s="147"/>
      <c r="B9" s="147"/>
      <c r="C9" s="147"/>
      <c r="D9" s="147"/>
    </row>
    <row r="10" spans="1:63" ht="27.6" customHeight="1" thickBot="1">
      <c r="A10" s="2491" t="s">
        <v>933</v>
      </c>
      <c r="B10" s="2491"/>
      <c r="C10" s="2491"/>
      <c r="D10" s="2491"/>
      <c r="E10" s="2491"/>
      <c r="F10" s="2491"/>
      <c r="G10" s="2492"/>
      <c r="H10" s="2492"/>
      <c r="I10" s="2492"/>
      <c r="J10" s="2492"/>
      <c r="K10" s="2492"/>
      <c r="L10" s="2492"/>
      <c r="M10" s="2492"/>
      <c r="N10" s="2492"/>
      <c r="O10" s="2492"/>
      <c r="P10" s="2492"/>
      <c r="Q10" s="2492"/>
      <c r="R10" s="2492"/>
      <c r="S10" s="2492"/>
      <c r="T10" s="2492"/>
      <c r="U10" s="2491" t="s">
        <v>934</v>
      </c>
      <c r="V10" s="2491"/>
      <c r="W10" s="2491" t="s">
        <v>1603</v>
      </c>
      <c r="X10" s="2491"/>
      <c r="Y10" s="2491"/>
      <c r="Z10" s="2491"/>
      <c r="AA10" s="2491"/>
      <c r="AB10" s="2491"/>
      <c r="AC10" s="2491"/>
      <c r="AD10" s="2491"/>
      <c r="AE10" s="2491"/>
      <c r="AF10" s="2491"/>
      <c r="AG10" s="2491"/>
      <c r="AH10" s="2491"/>
      <c r="AI10" s="2491"/>
      <c r="AJ10" s="2491"/>
      <c r="AK10" s="2491"/>
      <c r="AL10" s="2491" t="s">
        <v>935</v>
      </c>
      <c r="AM10" s="2491"/>
      <c r="AN10" s="2491"/>
      <c r="AO10" s="2492"/>
      <c r="AP10" s="2492"/>
      <c r="AQ10" s="2492"/>
      <c r="AR10" s="2492"/>
      <c r="AS10" s="2492"/>
      <c r="AT10" s="386"/>
      <c r="AU10" s="386"/>
      <c r="AV10" s="386"/>
      <c r="AW10" s="386"/>
      <c r="AX10" s="386"/>
      <c r="AY10" s="386"/>
      <c r="AZ10" s="386"/>
      <c r="BA10" s="386"/>
      <c r="BB10" s="386"/>
      <c r="BC10" s="386"/>
      <c r="BD10" s="386"/>
      <c r="BE10" s="386"/>
      <c r="BF10" s="386"/>
      <c r="BG10" s="386"/>
      <c r="BH10" s="386"/>
      <c r="BI10" s="386"/>
      <c r="BJ10" s="386"/>
    </row>
    <row r="11" spans="1:63" ht="31.9" customHeight="1" thickBot="1">
      <c r="A11" s="2511" t="s">
        <v>936</v>
      </c>
      <c r="B11" s="2512"/>
      <c r="C11" s="2512"/>
      <c r="D11" s="2512"/>
      <c r="E11" s="2512"/>
      <c r="F11" s="2512"/>
      <c r="G11" s="2512"/>
      <c r="H11" s="2512"/>
      <c r="I11" s="2512"/>
      <c r="J11" s="2512"/>
      <c r="K11" s="2512"/>
      <c r="L11" s="2512"/>
      <c r="M11" s="2512"/>
      <c r="N11" s="2512"/>
      <c r="O11" s="2512"/>
      <c r="P11" s="2512"/>
      <c r="Q11" s="2512"/>
      <c r="R11" s="2512"/>
      <c r="S11" s="2512"/>
      <c r="T11" s="2513"/>
      <c r="U11" s="2514" t="s">
        <v>937</v>
      </c>
      <c r="V11" s="2515"/>
      <c r="W11" s="2515"/>
      <c r="X11" s="2515"/>
      <c r="Y11" s="2516"/>
      <c r="Z11" s="2517" t="s">
        <v>938</v>
      </c>
      <c r="AA11" s="2518"/>
      <c r="AB11" s="2518"/>
      <c r="AC11" s="2518"/>
      <c r="AD11" s="2518"/>
      <c r="AE11" s="2518"/>
      <c r="AF11" s="2518"/>
      <c r="AG11" s="2518"/>
      <c r="AH11" s="2518"/>
      <c r="AI11" s="2518"/>
      <c r="AJ11" s="2518"/>
      <c r="AK11" s="2518"/>
      <c r="AL11" s="2518"/>
      <c r="AM11" s="2518"/>
      <c r="AN11" s="2518"/>
      <c r="AO11" s="2518"/>
      <c r="AP11" s="2518"/>
      <c r="AQ11" s="2518"/>
      <c r="AR11" s="2518"/>
      <c r="AS11" s="2518"/>
      <c r="AT11" s="2518"/>
      <c r="AU11" s="2518"/>
      <c r="AV11" s="2518"/>
      <c r="AW11" s="2518"/>
      <c r="AX11" s="2518"/>
      <c r="AY11" s="2518"/>
      <c r="AZ11" s="2518"/>
      <c r="BA11" s="2519"/>
      <c r="BB11" s="2520" t="s">
        <v>939</v>
      </c>
      <c r="BC11" s="2495"/>
      <c r="BD11" s="2495"/>
      <c r="BE11" s="2495" t="s">
        <v>940</v>
      </c>
      <c r="BF11" s="2495"/>
      <c r="BG11" s="2495"/>
      <c r="BH11" s="2495" t="s">
        <v>941</v>
      </c>
      <c r="BI11" s="2495"/>
      <c r="BJ11" s="2496"/>
    </row>
    <row r="12" spans="1:63" ht="27.6" customHeight="1">
      <c r="A12" s="2501" t="s">
        <v>678</v>
      </c>
      <c r="B12" s="2502"/>
      <c r="C12" s="2502"/>
      <c r="D12" s="2502"/>
      <c r="E12" s="2502"/>
      <c r="F12" s="2502"/>
      <c r="G12" s="2503" t="s">
        <v>942</v>
      </c>
      <c r="H12" s="2503"/>
      <c r="I12" s="2503"/>
      <c r="J12" s="2503"/>
      <c r="K12" s="2503"/>
      <c r="L12" s="2502" t="s">
        <v>677</v>
      </c>
      <c r="M12" s="2502"/>
      <c r="N12" s="2502"/>
      <c r="O12" s="2502"/>
      <c r="P12" s="2502"/>
      <c r="Q12" s="2502"/>
      <c r="R12" s="2502"/>
      <c r="S12" s="2504" t="s">
        <v>943</v>
      </c>
      <c r="T12" s="2505" t="s">
        <v>944</v>
      </c>
      <c r="U12" s="2506" t="s">
        <v>945</v>
      </c>
      <c r="V12" s="2507" t="s">
        <v>946</v>
      </c>
      <c r="W12" s="2507" t="s">
        <v>947</v>
      </c>
      <c r="X12" s="2508" t="s">
        <v>948</v>
      </c>
      <c r="Y12" s="2523" t="s">
        <v>949</v>
      </c>
      <c r="Z12" s="2524" t="s">
        <v>950</v>
      </c>
      <c r="AA12" s="2525"/>
      <c r="AB12" s="2525"/>
      <c r="AC12" s="2525"/>
      <c r="AD12" s="2525"/>
      <c r="AE12" s="2525"/>
      <c r="AF12" s="2526"/>
      <c r="AG12" s="2524" t="s">
        <v>951</v>
      </c>
      <c r="AH12" s="2525"/>
      <c r="AI12" s="2525"/>
      <c r="AJ12" s="2525"/>
      <c r="AK12" s="2525"/>
      <c r="AL12" s="2525"/>
      <c r="AM12" s="2526"/>
      <c r="AN12" s="2524" t="s">
        <v>952</v>
      </c>
      <c r="AO12" s="2525"/>
      <c r="AP12" s="2525"/>
      <c r="AQ12" s="2525"/>
      <c r="AR12" s="2525"/>
      <c r="AS12" s="2525"/>
      <c r="AT12" s="2526"/>
      <c r="AU12" s="2524" t="s">
        <v>953</v>
      </c>
      <c r="AV12" s="2525"/>
      <c r="AW12" s="2525"/>
      <c r="AX12" s="2525"/>
      <c r="AY12" s="2525"/>
      <c r="AZ12" s="2525"/>
      <c r="BA12" s="2526"/>
      <c r="BB12" s="2521"/>
      <c r="BC12" s="2497"/>
      <c r="BD12" s="2497"/>
      <c r="BE12" s="2497"/>
      <c r="BF12" s="2497"/>
      <c r="BG12" s="2497"/>
      <c r="BH12" s="2497"/>
      <c r="BI12" s="2497"/>
      <c r="BJ12" s="2498"/>
    </row>
    <row r="13" spans="1:63" ht="27.6" customHeight="1">
      <c r="A13" s="2501"/>
      <c r="B13" s="2502"/>
      <c r="C13" s="2502"/>
      <c r="D13" s="2502"/>
      <c r="E13" s="2502"/>
      <c r="F13" s="2502"/>
      <c r="G13" s="2503"/>
      <c r="H13" s="2503"/>
      <c r="I13" s="2503"/>
      <c r="J13" s="2503"/>
      <c r="K13" s="2503"/>
      <c r="L13" s="2502"/>
      <c r="M13" s="2502"/>
      <c r="N13" s="2502"/>
      <c r="O13" s="2502"/>
      <c r="P13" s="2502"/>
      <c r="Q13" s="2502"/>
      <c r="R13" s="2502"/>
      <c r="S13" s="2504"/>
      <c r="T13" s="2505"/>
      <c r="U13" s="2506"/>
      <c r="V13" s="2507"/>
      <c r="W13" s="2507"/>
      <c r="X13" s="2509"/>
      <c r="Y13" s="2523"/>
      <c r="Z13" s="554">
        <v>1</v>
      </c>
      <c r="AA13" s="555">
        <v>2</v>
      </c>
      <c r="AB13" s="555">
        <v>3</v>
      </c>
      <c r="AC13" s="555">
        <v>4</v>
      </c>
      <c r="AD13" s="555">
        <v>5</v>
      </c>
      <c r="AE13" s="555">
        <v>6</v>
      </c>
      <c r="AF13" s="556">
        <v>7</v>
      </c>
      <c r="AG13" s="557">
        <v>8</v>
      </c>
      <c r="AH13" s="555">
        <v>9</v>
      </c>
      <c r="AI13" s="555">
        <v>10</v>
      </c>
      <c r="AJ13" s="555">
        <v>11</v>
      </c>
      <c r="AK13" s="555">
        <v>12</v>
      </c>
      <c r="AL13" s="555">
        <v>13</v>
      </c>
      <c r="AM13" s="556">
        <v>14</v>
      </c>
      <c r="AN13" s="557">
        <v>15</v>
      </c>
      <c r="AO13" s="555">
        <v>16</v>
      </c>
      <c r="AP13" s="555">
        <v>17</v>
      </c>
      <c r="AQ13" s="555">
        <v>18</v>
      </c>
      <c r="AR13" s="555">
        <v>19</v>
      </c>
      <c r="AS13" s="555">
        <v>20</v>
      </c>
      <c r="AT13" s="556">
        <v>21</v>
      </c>
      <c r="AU13" s="554">
        <v>22</v>
      </c>
      <c r="AV13" s="555">
        <v>23</v>
      </c>
      <c r="AW13" s="555">
        <v>24</v>
      </c>
      <c r="AX13" s="555">
        <v>25</v>
      </c>
      <c r="AY13" s="555">
        <v>26</v>
      </c>
      <c r="AZ13" s="555">
        <v>27</v>
      </c>
      <c r="BA13" s="556">
        <v>28</v>
      </c>
      <c r="BB13" s="2522"/>
      <c r="BC13" s="2499"/>
      <c r="BD13" s="2499"/>
      <c r="BE13" s="2499"/>
      <c r="BF13" s="2499"/>
      <c r="BG13" s="2499"/>
      <c r="BH13" s="2499"/>
      <c r="BI13" s="2499"/>
      <c r="BJ13" s="2500"/>
    </row>
    <row r="14" spans="1:63" ht="27.6" customHeight="1">
      <c r="A14" s="2501"/>
      <c r="B14" s="2502"/>
      <c r="C14" s="2502"/>
      <c r="D14" s="2502"/>
      <c r="E14" s="2502"/>
      <c r="F14" s="2502"/>
      <c r="G14" s="2503"/>
      <c r="H14" s="2503"/>
      <c r="I14" s="2503"/>
      <c r="J14" s="2503"/>
      <c r="K14" s="2503"/>
      <c r="L14" s="2502"/>
      <c r="M14" s="2502"/>
      <c r="N14" s="2502"/>
      <c r="O14" s="2502"/>
      <c r="P14" s="2502"/>
      <c r="Q14" s="2502"/>
      <c r="R14" s="2502"/>
      <c r="S14" s="2504"/>
      <c r="T14" s="2505"/>
      <c r="U14" s="2506"/>
      <c r="V14" s="2507"/>
      <c r="W14" s="2507"/>
      <c r="X14" s="2510"/>
      <c r="Y14" s="2523"/>
      <c r="Z14" s="554" t="s">
        <v>611</v>
      </c>
      <c r="AA14" s="555" t="s">
        <v>954</v>
      </c>
      <c r="AB14" s="555" t="s">
        <v>955</v>
      </c>
      <c r="AC14" s="555" t="s">
        <v>956</v>
      </c>
      <c r="AD14" s="555" t="s">
        <v>957</v>
      </c>
      <c r="AE14" s="555" t="s">
        <v>958</v>
      </c>
      <c r="AF14" s="556" t="s">
        <v>792</v>
      </c>
      <c r="AG14" s="557" t="s">
        <v>611</v>
      </c>
      <c r="AH14" s="555" t="s">
        <v>954</v>
      </c>
      <c r="AI14" s="555" t="s">
        <v>955</v>
      </c>
      <c r="AJ14" s="555" t="s">
        <v>956</v>
      </c>
      <c r="AK14" s="555" t="s">
        <v>957</v>
      </c>
      <c r="AL14" s="555" t="s">
        <v>958</v>
      </c>
      <c r="AM14" s="556" t="s">
        <v>792</v>
      </c>
      <c r="AN14" s="557" t="s">
        <v>611</v>
      </c>
      <c r="AO14" s="555" t="s">
        <v>954</v>
      </c>
      <c r="AP14" s="555" t="s">
        <v>955</v>
      </c>
      <c r="AQ14" s="555" t="s">
        <v>956</v>
      </c>
      <c r="AR14" s="555" t="s">
        <v>957</v>
      </c>
      <c r="AS14" s="555" t="s">
        <v>958</v>
      </c>
      <c r="AT14" s="556" t="s">
        <v>792</v>
      </c>
      <c r="AU14" s="554" t="s">
        <v>611</v>
      </c>
      <c r="AV14" s="555" t="s">
        <v>954</v>
      </c>
      <c r="AW14" s="555" t="s">
        <v>955</v>
      </c>
      <c r="AX14" s="555" t="s">
        <v>956</v>
      </c>
      <c r="AY14" s="555" t="s">
        <v>957</v>
      </c>
      <c r="AZ14" s="555" t="s">
        <v>958</v>
      </c>
      <c r="BA14" s="556" t="s">
        <v>792</v>
      </c>
      <c r="BB14" s="2522"/>
      <c r="BC14" s="2499"/>
      <c r="BD14" s="2499"/>
      <c r="BE14" s="2499"/>
      <c r="BF14" s="2499"/>
      <c r="BG14" s="2499"/>
      <c r="BH14" s="2499"/>
      <c r="BI14" s="2499"/>
      <c r="BJ14" s="2500"/>
    </row>
    <row r="15" spans="1:63" ht="27.6" customHeight="1">
      <c r="A15" s="2559"/>
      <c r="B15" s="2560"/>
      <c r="C15" s="2560"/>
      <c r="D15" s="2560"/>
      <c r="E15" s="2560"/>
      <c r="F15" s="2560"/>
      <c r="G15" s="2529"/>
      <c r="H15" s="2529"/>
      <c r="I15" s="2529"/>
      <c r="J15" s="2529"/>
      <c r="K15" s="2529"/>
      <c r="L15" s="2561"/>
      <c r="M15" s="2561"/>
      <c r="N15" s="2561"/>
      <c r="O15" s="2561"/>
      <c r="P15" s="2561"/>
      <c r="Q15" s="2561"/>
      <c r="R15" s="2561"/>
      <c r="S15" s="558"/>
      <c r="T15" s="559"/>
      <c r="U15" s="560"/>
      <c r="V15" s="561"/>
      <c r="W15" s="561"/>
      <c r="X15" s="562"/>
      <c r="Y15" s="563"/>
      <c r="Z15" s="564"/>
      <c r="AA15" s="565"/>
      <c r="AB15" s="565"/>
      <c r="AC15" s="565"/>
      <c r="AD15" s="565"/>
      <c r="AE15" s="566"/>
      <c r="AF15" s="567"/>
      <c r="AG15" s="564"/>
      <c r="AH15" s="565"/>
      <c r="AI15" s="565"/>
      <c r="AJ15" s="565"/>
      <c r="AK15" s="565"/>
      <c r="AL15" s="566"/>
      <c r="AM15" s="567"/>
      <c r="AN15" s="564"/>
      <c r="AO15" s="565"/>
      <c r="AP15" s="565"/>
      <c r="AQ15" s="565"/>
      <c r="AR15" s="565"/>
      <c r="AS15" s="566"/>
      <c r="AT15" s="567"/>
      <c r="AU15" s="564"/>
      <c r="AV15" s="565"/>
      <c r="AW15" s="565"/>
      <c r="AX15" s="565"/>
      <c r="AY15" s="565"/>
      <c r="AZ15" s="566"/>
      <c r="BA15" s="567"/>
      <c r="BB15" s="2530"/>
      <c r="BC15" s="2530"/>
      <c r="BD15" s="2531"/>
      <c r="BE15" s="2532"/>
      <c r="BF15" s="2533"/>
      <c r="BG15" s="2534"/>
      <c r="BH15" s="2532"/>
      <c r="BI15" s="2533"/>
      <c r="BJ15" s="2535"/>
    </row>
    <row r="16" spans="1:63" ht="27.6" customHeight="1">
      <c r="A16" s="2559"/>
      <c r="B16" s="2560"/>
      <c r="C16" s="2560"/>
      <c r="D16" s="2560"/>
      <c r="E16" s="2560"/>
      <c r="F16" s="2560"/>
      <c r="G16" s="2529"/>
      <c r="H16" s="2529"/>
      <c r="I16" s="2529"/>
      <c r="J16" s="2529"/>
      <c r="K16" s="2529"/>
      <c r="L16" s="2561"/>
      <c r="M16" s="2561"/>
      <c r="N16" s="2561"/>
      <c r="O16" s="2561"/>
      <c r="P16" s="2561"/>
      <c r="Q16" s="2561"/>
      <c r="R16" s="2561"/>
      <c r="S16" s="558"/>
      <c r="T16" s="559"/>
      <c r="U16" s="560"/>
      <c r="V16" s="561"/>
      <c r="W16" s="561"/>
      <c r="X16" s="562"/>
      <c r="Y16" s="568"/>
      <c r="Z16" s="564"/>
      <c r="AA16" s="564"/>
      <c r="AB16" s="565"/>
      <c r="AC16" s="565"/>
      <c r="AD16" s="565"/>
      <c r="AE16" s="565"/>
      <c r="AF16" s="567"/>
      <c r="AG16" s="564"/>
      <c r="AH16" s="564"/>
      <c r="AI16" s="565"/>
      <c r="AJ16" s="565"/>
      <c r="AK16" s="565"/>
      <c r="AL16" s="565"/>
      <c r="AM16" s="567"/>
      <c r="AN16" s="564"/>
      <c r="AO16" s="564"/>
      <c r="AP16" s="565"/>
      <c r="AQ16" s="565"/>
      <c r="AR16" s="565"/>
      <c r="AS16" s="565"/>
      <c r="AT16" s="567"/>
      <c r="AU16" s="564"/>
      <c r="AV16" s="564"/>
      <c r="AW16" s="565"/>
      <c r="AX16" s="565"/>
      <c r="AY16" s="565"/>
      <c r="AZ16" s="565"/>
      <c r="BA16" s="567"/>
      <c r="BB16" s="2530"/>
      <c r="BC16" s="2530"/>
      <c r="BD16" s="2531"/>
      <c r="BE16" s="2532"/>
      <c r="BF16" s="2533"/>
      <c r="BG16" s="2534"/>
      <c r="BH16" s="2532"/>
      <c r="BI16" s="2533"/>
      <c r="BJ16" s="2535"/>
    </row>
    <row r="17" spans="1:63" ht="27.6" customHeight="1">
      <c r="A17" s="2559"/>
      <c r="B17" s="2560"/>
      <c r="C17" s="2560"/>
      <c r="D17" s="2560"/>
      <c r="E17" s="2560"/>
      <c r="F17" s="2560"/>
      <c r="G17" s="2529"/>
      <c r="H17" s="2529"/>
      <c r="I17" s="2529"/>
      <c r="J17" s="2529"/>
      <c r="K17" s="2529"/>
      <c r="L17" s="2561"/>
      <c r="M17" s="2561"/>
      <c r="N17" s="2561"/>
      <c r="O17" s="2561"/>
      <c r="P17" s="2561"/>
      <c r="Q17" s="2561"/>
      <c r="R17" s="2561"/>
      <c r="S17" s="558"/>
      <c r="T17" s="559"/>
      <c r="U17" s="560"/>
      <c r="V17" s="561"/>
      <c r="W17" s="561"/>
      <c r="X17" s="562"/>
      <c r="Y17" s="568"/>
      <c r="Z17" s="564"/>
      <c r="AA17" s="565"/>
      <c r="AB17" s="565"/>
      <c r="AC17" s="565"/>
      <c r="AD17" s="565"/>
      <c r="AE17" s="566"/>
      <c r="AF17" s="567"/>
      <c r="AG17" s="564"/>
      <c r="AH17" s="565"/>
      <c r="AI17" s="565"/>
      <c r="AJ17" s="565"/>
      <c r="AK17" s="565"/>
      <c r="AL17" s="566"/>
      <c r="AM17" s="567"/>
      <c r="AN17" s="564"/>
      <c r="AO17" s="565"/>
      <c r="AP17" s="565"/>
      <c r="AQ17" s="565"/>
      <c r="AR17" s="565"/>
      <c r="AS17" s="566"/>
      <c r="AT17" s="567"/>
      <c r="AU17" s="564"/>
      <c r="AV17" s="565"/>
      <c r="AW17" s="565"/>
      <c r="AX17" s="565"/>
      <c r="AY17" s="565"/>
      <c r="AZ17" s="566"/>
      <c r="BA17" s="567"/>
      <c r="BB17" s="2530"/>
      <c r="BC17" s="2530"/>
      <c r="BD17" s="2531"/>
      <c r="BE17" s="2532"/>
      <c r="BF17" s="2533"/>
      <c r="BG17" s="2534"/>
      <c r="BH17" s="2532"/>
      <c r="BI17" s="2533"/>
      <c r="BJ17" s="2535"/>
    </row>
    <row r="18" spans="1:63" ht="27.6" customHeight="1">
      <c r="A18" s="2559"/>
      <c r="B18" s="2560"/>
      <c r="C18" s="2560"/>
      <c r="D18" s="2560"/>
      <c r="E18" s="2560"/>
      <c r="F18" s="2560"/>
      <c r="G18" s="2529"/>
      <c r="H18" s="2529"/>
      <c r="I18" s="2529"/>
      <c r="J18" s="2529"/>
      <c r="K18" s="2529"/>
      <c r="L18" s="2561"/>
      <c r="M18" s="2561"/>
      <c r="N18" s="2561"/>
      <c r="O18" s="2561"/>
      <c r="P18" s="2561"/>
      <c r="Q18" s="2561"/>
      <c r="R18" s="2561"/>
      <c r="S18" s="558"/>
      <c r="T18" s="559"/>
      <c r="U18" s="560"/>
      <c r="V18" s="561"/>
      <c r="W18" s="561"/>
      <c r="X18" s="562"/>
      <c r="Y18" s="568"/>
      <c r="Z18" s="564"/>
      <c r="AA18" s="565"/>
      <c r="AB18" s="565"/>
      <c r="AC18" s="565"/>
      <c r="AD18" s="565"/>
      <c r="AE18" s="566"/>
      <c r="AF18" s="567"/>
      <c r="AG18" s="564"/>
      <c r="AH18" s="565"/>
      <c r="AI18" s="565"/>
      <c r="AJ18" s="565"/>
      <c r="AK18" s="565"/>
      <c r="AL18" s="566"/>
      <c r="AM18" s="567"/>
      <c r="AN18" s="564"/>
      <c r="AO18" s="565"/>
      <c r="AP18" s="565"/>
      <c r="AQ18" s="565"/>
      <c r="AR18" s="565"/>
      <c r="AS18" s="566"/>
      <c r="AT18" s="567"/>
      <c r="AU18" s="564"/>
      <c r="AV18" s="565"/>
      <c r="AW18" s="565"/>
      <c r="AX18" s="565"/>
      <c r="AY18" s="565"/>
      <c r="AZ18" s="566"/>
      <c r="BA18" s="567"/>
      <c r="BB18" s="2530"/>
      <c r="BC18" s="2530"/>
      <c r="BD18" s="2531"/>
      <c r="BE18" s="2532"/>
      <c r="BF18" s="2533"/>
      <c r="BG18" s="2534"/>
      <c r="BH18" s="2532"/>
      <c r="BI18" s="2533"/>
      <c r="BJ18" s="2535"/>
    </row>
    <row r="19" spans="1:63" ht="27.6" customHeight="1">
      <c r="A19" s="2559"/>
      <c r="B19" s="2560"/>
      <c r="C19" s="2560"/>
      <c r="D19" s="2560"/>
      <c r="E19" s="2560"/>
      <c r="F19" s="2560"/>
      <c r="G19" s="2529"/>
      <c r="H19" s="2529"/>
      <c r="I19" s="2529"/>
      <c r="J19" s="2529"/>
      <c r="K19" s="2529"/>
      <c r="L19" s="2561"/>
      <c r="M19" s="2561"/>
      <c r="N19" s="2561"/>
      <c r="O19" s="2561"/>
      <c r="P19" s="2561"/>
      <c r="Q19" s="2561"/>
      <c r="R19" s="2561"/>
      <c r="S19" s="558"/>
      <c r="T19" s="559"/>
      <c r="U19" s="560"/>
      <c r="V19" s="561"/>
      <c r="W19" s="561"/>
      <c r="X19" s="562"/>
      <c r="Y19" s="568"/>
      <c r="Z19" s="564"/>
      <c r="AA19" s="566"/>
      <c r="AB19" s="566"/>
      <c r="AC19" s="566"/>
      <c r="AD19" s="566"/>
      <c r="AE19" s="566"/>
      <c r="AF19" s="567"/>
      <c r="AG19" s="564"/>
      <c r="AH19" s="566"/>
      <c r="AI19" s="566"/>
      <c r="AJ19" s="566"/>
      <c r="AK19" s="566"/>
      <c r="AL19" s="566"/>
      <c r="AM19" s="567"/>
      <c r="AN19" s="564"/>
      <c r="AO19" s="566"/>
      <c r="AP19" s="566"/>
      <c r="AQ19" s="566"/>
      <c r="AR19" s="566"/>
      <c r="AS19" s="566"/>
      <c r="AT19" s="567"/>
      <c r="AU19" s="564"/>
      <c r="AV19" s="566"/>
      <c r="AW19" s="566"/>
      <c r="AX19" s="566"/>
      <c r="AY19" s="566"/>
      <c r="AZ19" s="566"/>
      <c r="BA19" s="567"/>
      <c r="BB19" s="2530"/>
      <c r="BC19" s="2530"/>
      <c r="BD19" s="2531"/>
      <c r="BE19" s="2532"/>
      <c r="BF19" s="2533"/>
      <c r="BG19" s="2534"/>
      <c r="BH19" s="2532"/>
      <c r="BI19" s="2533"/>
      <c r="BJ19" s="2535"/>
    </row>
    <row r="20" spans="1:63" ht="27.6" customHeight="1">
      <c r="A20" s="2559"/>
      <c r="B20" s="2560"/>
      <c r="C20" s="2560"/>
      <c r="D20" s="2560"/>
      <c r="E20" s="2560"/>
      <c r="F20" s="2560"/>
      <c r="G20" s="2529"/>
      <c r="H20" s="2529"/>
      <c r="I20" s="2529"/>
      <c r="J20" s="2529"/>
      <c r="K20" s="2529"/>
      <c r="L20" s="2561"/>
      <c r="M20" s="2561"/>
      <c r="N20" s="2561"/>
      <c r="O20" s="2561"/>
      <c r="P20" s="2561"/>
      <c r="Q20" s="2561"/>
      <c r="R20" s="2561"/>
      <c r="S20" s="558"/>
      <c r="T20" s="559"/>
      <c r="U20" s="560"/>
      <c r="V20" s="561"/>
      <c r="W20" s="561"/>
      <c r="X20" s="562"/>
      <c r="Y20" s="568"/>
      <c r="Z20" s="564"/>
      <c r="AA20" s="566"/>
      <c r="AB20" s="566"/>
      <c r="AC20" s="566"/>
      <c r="AD20" s="566"/>
      <c r="AE20" s="566"/>
      <c r="AF20" s="567"/>
      <c r="AG20" s="564"/>
      <c r="AH20" s="566"/>
      <c r="AI20" s="566"/>
      <c r="AJ20" s="566"/>
      <c r="AK20" s="566"/>
      <c r="AL20" s="566"/>
      <c r="AM20" s="567"/>
      <c r="AN20" s="564"/>
      <c r="AO20" s="566"/>
      <c r="AP20" s="566"/>
      <c r="AQ20" s="566"/>
      <c r="AR20" s="566"/>
      <c r="AS20" s="566"/>
      <c r="AT20" s="567"/>
      <c r="AU20" s="564"/>
      <c r="AV20" s="566"/>
      <c r="AW20" s="566"/>
      <c r="AX20" s="566"/>
      <c r="AY20" s="566"/>
      <c r="AZ20" s="566"/>
      <c r="BA20" s="567"/>
      <c r="BB20" s="2530"/>
      <c r="BC20" s="2530"/>
      <c r="BD20" s="2531"/>
      <c r="BE20" s="2532"/>
      <c r="BF20" s="2533"/>
      <c r="BG20" s="2534"/>
      <c r="BH20" s="2532"/>
      <c r="BI20" s="2533"/>
      <c r="BJ20" s="2535"/>
    </row>
    <row r="21" spans="1:63" ht="27.6" customHeight="1">
      <c r="A21" s="2559"/>
      <c r="B21" s="2560"/>
      <c r="C21" s="2560"/>
      <c r="D21" s="2560"/>
      <c r="E21" s="2560"/>
      <c r="F21" s="2560"/>
      <c r="G21" s="2529"/>
      <c r="H21" s="2529"/>
      <c r="I21" s="2529"/>
      <c r="J21" s="2529"/>
      <c r="K21" s="2529"/>
      <c r="L21" s="2561"/>
      <c r="M21" s="2561"/>
      <c r="N21" s="2561"/>
      <c r="O21" s="2561"/>
      <c r="P21" s="2561"/>
      <c r="Q21" s="2561"/>
      <c r="R21" s="2561"/>
      <c r="S21" s="558"/>
      <c r="T21" s="559"/>
      <c r="U21" s="560"/>
      <c r="V21" s="561"/>
      <c r="W21" s="561"/>
      <c r="X21" s="562"/>
      <c r="Y21" s="568"/>
      <c r="Z21" s="564"/>
      <c r="AA21" s="566"/>
      <c r="AB21" s="566"/>
      <c r="AC21" s="566"/>
      <c r="AD21" s="566"/>
      <c r="AE21" s="566"/>
      <c r="AF21" s="567"/>
      <c r="AG21" s="569"/>
      <c r="AH21" s="566"/>
      <c r="AI21" s="566"/>
      <c r="AJ21" s="566"/>
      <c r="AK21" s="566"/>
      <c r="AL21" s="566"/>
      <c r="AM21" s="567"/>
      <c r="AN21" s="569"/>
      <c r="AO21" s="566"/>
      <c r="AP21" s="566"/>
      <c r="AQ21" s="566"/>
      <c r="AR21" s="566"/>
      <c r="AS21" s="566"/>
      <c r="AT21" s="567"/>
      <c r="AU21" s="564"/>
      <c r="AV21" s="566"/>
      <c r="AW21" s="566"/>
      <c r="AX21" s="566"/>
      <c r="AY21" s="566"/>
      <c r="AZ21" s="566"/>
      <c r="BA21" s="567"/>
      <c r="BB21" s="2530"/>
      <c r="BC21" s="2530"/>
      <c r="BD21" s="2531"/>
      <c r="BE21" s="2532"/>
      <c r="BF21" s="2533"/>
      <c r="BG21" s="2534"/>
      <c r="BH21" s="2532"/>
      <c r="BI21" s="2533"/>
      <c r="BJ21" s="2535"/>
    </row>
    <row r="22" spans="1:63" ht="27.6" customHeight="1">
      <c r="A22" s="2559"/>
      <c r="B22" s="2560"/>
      <c r="C22" s="2560"/>
      <c r="D22" s="2560"/>
      <c r="E22" s="2560"/>
      <c r="F22" s="2560"/>
      <c r="G22" s="2529"/>
      <c r="H22" s="2529"/>
      <c r="I22" s="2529"/>
      <c r="J22" s="2529"/>
      <c r="K22" s="2529"/>
      <c r="L22" s="2561"/>
      <c r="M22" s="2561"/>
      <c r="N22" s="2561"/>
      <c r="O22" s="2561"/>
      <c r="P22" s="2561"/>
      <c r="Q22" s="2561"/>
      <c r="R22" s="2561"/>
      <c r="S22" s="558"/>
      <c r="T22" s="559"/>
      <c r="U22" s="560"/>
      <c r="V22" s="561"/>
      <c r="W22" s="561"/>
      <c r="X22" s="562"/>
      <c r="Y22" s="568"/>
      <c r="Z22" s="564"/>
      <c r="AA22" s="566"/>
      <c r="AB22" s="566"/>
      <c r="AC22" s="566"/>
      <c r="AD22" s="566"/>
      <c r="AE22" s="566"/>
      <c r="AF22" s="567"/>
      <c r="AG22" s="569"/>
      <c r="AH22" s="566"/>
      <c r="AI22" s="566"/>
      <c r="AJ22" s="566"/>
      <c r="AK22" s="566"/>
      <c r="AL22" s="566"/>
      <c r="AM22" s="567"/>
      <c r="AN22" s="569"/>
      <c r="AO22" s="566"/>
      <c r="AP22" s="566"/>
      <c r="AQ22" s="566"/>
      <c r="AR22" s="566"/>
      <c r="AS22" s="566"/>
      <c r="AT22" s="567"/>
      <c r="AU22" s="564"/>
      <c r="AV22" s="566"/>
      <c r="AW22" s="566"/>
      <c r="AX22" s="566"/>
      <c r="AY22" s="566"/>
      <c r="AZ22" s="566"/>
      <c r="BA22" s="567"/>
      <c r="BB22" s="2530"/>
      <c r="BC22" s="2530"/>
      <c r="BD22" s="2531"/>
      <c r="BE22" s="2532"/>
      <c r="BF22" s="2533"/>
      <c r="BG22" s="2534"/>
      <c r="BH22" s="2532"/>
      <c r="BI22" s="2533"/>
      <c r="BJ22" s="2535"/>
    </row>
    <row r="23" spans="1:63" ht="27.6" customHeight="1">
      <c r="A23" s="2559"/>
      <c r="B23" s="2560"/>
      <c r="C23" s="2560"/>
      <c r="D23" s="2560"/>
      <c r="E23" s="2560"/>
      <c r="F23" s="2560"/>
      <c r="G23" s="2529"/>
      <c r="H23" s="2529"/>
      <c r="I23" s="2529"/>
      <c r="J23" s="2529"/>
      <c r="K23" s="2529"/>
      <c r="L23" s="2561"/>
      <c r="M23" s="2561"/>
      <c r="N23" s="2561"/>
      <c r="O23" s="2561"/>
      <c r="P23" s="2561"/>
      <c r="Q23" s="2561"/>
      <c r="R23" s="2561"/>
      <c r="S23" s="558"/>
      <c r="T23" s="559"/>
      <c r="U23" s="560"/>
      <c r="V23" s="561"/>
      <c r="W23" s="561"/>
      <c r="X23" s="562"/>
      <c r="Y23" s="568"/>
      <c r="Z23" s="564"/>
      <c r="AA23" s="565"/>
      <c r="AB23" s="565"/>
      <c r="AC23" s="565"/>
      <c r="AD23" s="565"/>
      <c r="AE23" s="566"/>
      <c r="AF23" s="567"/>
      <c r="AG23" s="569"/>
      <c r="AH23" s="566"/>
      <c r="AI23" s="566"/>
      <c r="AJ23" s="566"/>
      <c r="AK23" s="566"/>
      <c r="AL23" s="566"/>
      <c r="AM23" s="567"/>
      <c r="AN23" s="569"/>
      <c r="AO23" s="566"/>
      <c r="AP23" s="566"/>
      <c r="AQ23" s="566"/>
      <c r="AR23" s="566"/>
      <c r="AS23" s="566"/>
      <c r="AT23" s="567"/>
      <c r="AU23" s="564"/>
      <c r="AV23" s="566"/>
      <c r="AW23" s="566"/>
      <c r="AX23" s="566"/>
      <c r="AY23" s="566"/>
      <c r="AZ23" s="566"/>
      <c r="BA23" s="567"/>
      <c r="BB23" s="2530"/>
      <c r="BC23" s="2530"/>
      <c r="BD23" s="2531"/>
      <c r="BE23" s="2532"/>
      <c r="BF23" s="2533"/>
      <c r="BG23" s="2534"/>
      <c r="BH23" s="2532"/>
      <c r="BI23" s="2533"/>
      <c r="BJ23" s="2535"/>
    </row>
    <row r="24" spans="1:63" ht="27.6" customHeight="1" thickBot="1">
      <c r="A24" s="2559"/>
      <c r="B24" s="2560"/>
      <c r="C24" s="2560"/>
      <c r="D24" s="2560"/>
      <c r="E24" s="2560"/>
      <c r="F24" s="2560"/>
      <c r="G24" s="2549"/>
      <c r="H24" s="2549"/>
      <c r="I24" s="2549"/>
      <c r="J24" s="2549"/>
      <c r="K24" s="2549"/>
      <c r="L24" s="2562"/>
      <c r="M24" s="2562"/>
      <c r="N24" s="2562"/>
      <c r="O24" s="2562"/>
      <c r="P24" s="2562"/>
      <c r="Q24" s="2562"/>
      <c r="R24" s="2562"/>
      <c r="S24" s="570"/>
      <c r="T24" s="571"/>
      <c r="U24" s="572"/>
      <c r="V24" s="573"/>
      <c r="W24" s="573"/>
      <c r="X24" s="562"/>
      <c r="Y24" s="574"/>
      <c r="Z24" s="564"/>
      <c r="AA24" s="566"/>
      <c r="AB24" s="566"/>
      <c r="AC24" s="566"/>
      <c r="AD24" s="566"/>
      <c r="AE24" s="566"/>
      <c r="AF24" s="567"/>
      <c r="AG24" s="569"/>
      <c r="AH24" s="566"/>
      <c r="AI24" s="566"/>
      <c r="AJ24" s="566"/>
      <c r="AK24" s="566"/>
      <c r="AL24" s="566"/>
      <c r="AM24" s="567"/>
      <c r="AN24" s="569"/>
      <c r="AO24" s="566"/>
      <c r="AP24" s="566"/>
      <c r="AQ24" s="566"/>
      <c r="AR24" s="566"/>
      <c r="AS24" s="566"/>
      <c r="AT24" s="567"/>
      <c r="AU24" s="564"/>
      <c r="AV24" s="566"/>
      <c r="AW24" s="566"/>
      <c r="AX24" s="566"/>
      <c r="AY24" s="566"/>
      <c r="AZ24" s="566"/>
      <c r="BA24" s="567"/>
      <c r="BB24" s="2530"/>
      <c r="BC24" s="2530"/>
      <c r="BD24" s="2531"/>
      <c r="BE24" s="2532"/>
      <c r="BF24" s="2533"/>
      <c r="BG24" s="2534"/>
      <c r="BH24" s="2532"/>
      <c r="BI24" s="2533"/>
      <c r="BJ24" s="2535"/>
    </row>
    <row r="25" spans="1:63" ht="27.6" customHeight="1" thickBot="1">
      <c r="A25" s="2536" t="s">
        <v>627</v>
      </c>
      <c r="B25" s="2537"/>
      <c r="C25" s="2537"/>
      <c r="D25" s="2537"/>
      <c r="E25" s="2537"/>
      <c r="F25" s="2537"/>
      <c r="G25" s="2537"/>
      <c r="H25" s="2537"/>
      <c r="I25" s="2537"/>
      <c r="J25" s="2537"/>
      <c r="K25" s="2537"/>
      <c r="L25" s="2537"/>
      <c r="M25" s="2537"/>
      <c r="N25" s="2537"/>
      <c r="O25" s="2537"/>
      <c r="P25" s="2537"/>
      <c r="Q25" s="2537"/>
      <c r="R25" s="2537"/>
      <c r="S25" s="2537"/>
      <c r="T25" s="2537"/>
      <c r="U25" s="2537"/>
      <c r="V25" s="2537"/>
      <c r="W25" s="2537"/>
      <c r="X25" s="2537"/>
      <c r="Y25" s="2538"/>
      <c r="Z25" s="387"/>
      <c r="AA25" s="388"/>
      <c r="AB25" s="388"/>
      <c r="AC25" s="388"/>
      <c r="AD25" s="388"/>
      <c r="AE25" s="388"/>
      <c r="AF25" s="389"/>
      <c r="AG25" s="390"/>
      <c r="AH25" s="388"/>
      <c r="AI25" s="388"/>
      <c r="AJ25" s="388"/>
      <c r="AK25" s="388"/>
      <c r="AL25" s="388"/>
      <c r="AM25" s="389"/>
      <c r="AN25" s="390"/>
      <c r="AO25" s="388"/>
      <c r="AP25" s="388"/>
      <c r="AQ25" s="388"/>
      <c r="AR25" s="388"/>
      <c r="AS25" s="388"/>
      <c r="AT25" s="389"/>
      <c r="AU25" s="390"/>
      <c r="AV25" s="388"/>
      <c r="AW25" s="388"/>
      <c r="AX25" s="388"/>
      <c r="AY25" s="388"/>
      <c r="AZ25" s="388"/>
      <c r="BA25" s="389"/>
      <c r="BB25" s="2537"/>
      <c r="BC25" s="2537"/>
      <c r="BD25" s="2539"/>
      <c r="BE25" s="2540"/>
      <c r="BF25" s="2541"/>
      <c r="BG25" s="2542"/>
      <c r="BH25" s="2540"/>
      <c r="BI25" s="2541"/>
      <c r="BJ25" s="2543"/>
    </row>
    <row r="26" spans="1:63" ht="27.6" customHeight="1" thickBot="1">
      <c r="A26" s="2544" t="s">
        <v>959</v>
      </c>
      <c r="B26" s="2545"/>
      <c r="C26" s="2545"/>
      <c r="D26" s="2545"/>
      <c r="E26" s="2545"/>
      <c r="F26" s="2545"/>
      <c r="G26" s="2545"/>
      <c r="H26" s="2545"/>
      <c r="I26" s="2545"/>
      <c r="J26" s="2545"/>
      <c r="K26" s="2545"/>
      <c r="L26" s="2545"/>
      <c r="M26" s="2545"/>
      <c r="N26" s="2545"/>
      <c r="O26" s="2545"/>
      <c r="P26" s="2545"/>
      <c r="Q26" s="2545"/>
      <c r="R26" s="2545"/>
      <c r="S26" s="2546"/>
      <c r="T26" s="2546"/>
      <c r="U26" s="2546"/>
      <c r="V26" s="2546"/>
      <c r="W26" s="2546"/>
      <c r="X26" s="2546"/>
      <c r="Y26" s="2546"/>
      <c r="Z26" s="2546"/>
      <c r="AA26" s="2546"/>
      <c r="AB26" s="2546"/>
      <c r="AC26" s="2546"/>
      <c r="AD26" s="2546"/>
      <c r="AE26" s="2546"/>
      <c r="AF26" s="2546"/>
      <c r="AG26" s="2546"/>
      <c r="AH26" s="2546"/>
      <c r="AI26" s="2546"/>
      <c r="AJ26" s="2546"/>
      <c r="AK26" s="2546"/>
      <c r="AL26" s="2546"/>
      <c r="AM26" s="2546"/>
      <c r="AN26" s="2546"/>
      <c r="AO26" s="2546"/>
      <c r="AP26" s="2546"/>
      <c r="AQ26" s="2546"/>
      <c r="AR26" s="2546"/>
      <c r="AS26" s="2546"/>
      <c r="AT26" s="2546"/>
      <c r="AU26" s="2546"/>
      <c r="AV26" s="2546"/>
      <c r="AW26" s="2546"/>
      <c r="AX26" s="2546"/>
      <c r="AY26" s="2546"/>
      <c r="AZ26" s="2546"/>
      <c r="BA26" s="2547"/>
      <c r="BB26" s="2544"/>
      <c r="BC26" s="2545"/>
      <c r="BD26" s="2545"/>
      <c r="BE26" s="2545"/>
      <c r="BF26" s="2545"/>
      <c r="BG26" s="2545"/>
      <c r="BH26" s="2545"/>
      <c r="BI26" s="2545"/>
      <c r="BJ26" s="2548"/>
    </row>
    <row r="27" spans="1:63" ht="27.6" customHeight="1" thickBot="1">
      <c r="A27" s="2552" t="s">
        <v>138</v>
      </c>
      <c r="B27" s="2553"/>
      <c r="C27" s="2553"/>
      <c r="D27" s="2553"/>
      <c r="E27" s="2553"/>
      <c r="F27" s="2553"/>
      <c r="G27" s="2553"/>
      <c r="H27" s="2553"/>
      <c r="I27" s="2553"/>
      <c r="J27" s="2553"/>
      <c r="K27" s="2553"/>
      <c r="L27" s="2553"/>
      <c r="M27" s="2553"/>
      <c r="N27" s="2553"/>
      <c r="O27" s="2553"/>
      <c r="P27" s="2553"/>
      <c r="Q27" s="2553"/>
      <c r="R27" s="2554"/>
      <c r="S27" s="575"/>
      <c r="T27" s="575"/>
      <c r="U27" s="575"/>
      <c r="V27" s="575"/>
      <c r="W27" s="575"/>
      <c r="X27" s="575"/>
      <c r="Y27" s="575"/>
      <c r="Z27" s="576"/>
      <c r="AA27" s="577"/>
      <c r="AB27" s="577"/>
      <c r="AC27" s="577"/>
      <c r="AD27" s="577"/>
      <c r="AE27" s="577"/>
      <c r="AF27" s="578"/>
      <c r="AG27" s="576"/>
      <c r="AH27" s="577"/>
      <c r="AI27" s="577"/>
      <c r="AJ27" s="577"/>
      <c r="AK27" s="577"/>
      <c r="AL27" s="577"/>
      <c r="AM27" s="579"/>
      <c r="AN27" s="576"/>
      <c r="AO27" s="577"/>
      <c r="AP27" s="577"/>
      <c r="AQ27" s="577"/>
      <c r="AR27" s="577"/>
      <c r="AS27" s="577"/>
      <c r="AT27" s="579"/>
      <c r="AU27" s="576"/>
      <c r="AV27" s="577"/>
      <c r="AW27" s="577"/>
      <c r="AX27" s="577"/>
      <c r="AY27" s="577"/>
      <c r="AZ27" s="577"/>
      <c r="BA27" s="579"/>
      <c r="BB27" s="2537"/>
      <c r="BC27" s="2537"/>
      <c r="BD27" s="2539"/>
      <c r="BE27" s="2555"/>
      <c r="BF27" s="2556"/>
      <c r="BG27" s="2557"/>
      <c r="BH27" s="2555"/>
      <c r="BI27" s="2556"/>
      <c r="BJ27" s="2558"/>
    </row>
    <row r="28" spans="1:63" ht="27.6" customHeight="1" thickBot="1">
      <c r="A28" s="2552" t="s">
        <v>960</v>
      </c>
      <c r="B28" s="2553"/>
      <c r="C28" s="2553"/>
      <c r="D28" s="2553"/>
      <c r="E28" s="2553"/>
      <c r="F28" s="2553"/>
      <c r="G28" s="2553"/>
      <c r="H28" s="2553"/>
      <c r="I28" s="2553"/>
      <c r="J28" s="2553"/>
      <c r="K28" s="2553"/>
      <c r="L28" s="2553"/>
      <c r="M28" s="2553"/>
      <c r="N28" s="2553"/>
      <c r="O28" s="2553"/>
      <c r="P28" s="2553"/>
      <c r="Q28" s="2553"/>
      <c r="R28" s="2554"/>
      <c r="S28" s="575"/>
      <c r="T28" s="575"/>
      <c r="U28" s="575"/>
      <c r="V28" s="575"/>
      <c r="W28" s="575"/>
      <c r="X28" s="575"/>
      <c r="Y28" s="575"/>
      <c r="Z28" s="576"/>
      <c r="AA28" s="577"/>
      <c r="AB28" s="577"/>
      <c r="AC28" s="577"/>
      <c r="AD28" s="577"/>
      <c r="AE28" s="577"/>
      <c r="AF28" s="578"/>
      <c r="AG28" s="576"/>
      <c r="AH28" s="577"/>
      <c r="AI28" s="577"/>
      <c r="AJ28" s="577"/>
      <c r="AK28" s="577"/>
      <c r="AL28" s="577"/>
      <c r="AM28" s="579"/>
      <c r="AN28" s="576"/>
      <c r="AO28" s="577"/>
      <c r="AP28" s="577"/>
      <c r="AQ28" s="577"/>
      <c r="AR28" s="577"/>
      <c r="AS28" s="577"/>
      <c r="AT28" s="579"/>
      <c r="AU28" s="576"/>
      <c r="AV28" s="577"/>
      <c r="AW28" s="577"/>
      <c r="AX28" s="577"/>
      <c r="AY28" s="577"/>
      <c r="AZ28" s="577"/>
      <c r="BA28" s="579"/>
      <c r="BB28" s="2537"/>
      <c r="BC28" s="2537"/>
      <c r="BD28" s="2539"/>
      <c r="BE28" s="2555"/>
      <c r="BF28" s="2556"/>
      <c r="BG28" s="2557"/>
      <c r="BH28" s="2555"/>
      <c r="BI28" s="2556"/>
      <c r="BJ28" s="2558"/>
    </row>
    <row r="29" spans="1:63" ht="13.9" customHeight="1">
      <c r="A29" s="391"/>
      <c r="B29" s="391"/>
      <c r="C29" s="391"/>
      <c r="D29" s="391"/>
      <c r="E29" s="391"/>
      <c r="F29" s="391"/>
      <c r="G29" s="391"/>
      <c r="H29" s="391"/>
      <c r="I29" s="391"/>
      <c r="J29" s="391"/>
      <c r="K29" s="391"/>
      <c r="L29" s="391"/>
      <c r="M29" s="391"/>
      <c r="N29" s="391"/>
      <c r="O29" s="391"/>
      <c r="P29" s="391"/>
      <c r="Q29" s="391"/>
      <c r="R29" s="391"/>
      <c r="S29" s="391"/>
      <c r="T29" s="391"/>
      <c r="U29" s="391"/>
      <c r="V29" s="391"/>
      <c r="W29" s="391"/>
      <c r="X29" s="391"/>
      <c r="Y29" s="391"/>
      <c r="BB29" s="392"/>
      <c r="BC29" s="392"/>
      <c r="BD29" s="392"/>
      <c r="BE29" s="393"/>
      <c r="BF29" s="393"/>
      <c r="BG29" s="393"/>
      <c r="BH29" s="393"/>
      <c r="BI29" s="393"/>
      <c r="BJ29" s="393"/>
    </row>
    <row r="30" spans="1:63" ht="27.6" customHeight="1">
      <c r="A30" s="2550" t="s">
        <v>961</v>
      </c>
      <c r="B30" s="2550"/>
      <c r="C30" s="2550"/>
      <c r="D30" s="2550"/>
      <c r="E30" s="2550"/>
      <c r="F30" s="2550"/>
      <c r="G30" s="2550"/>
      <c r="H30" s="2550"/>
      <c r="I30" s="2550"/>
      <c r="J30" s="2550"/>
      <c r="K30" s="2550"/>
      <c r="L30" s="2550"/>
      <c r="M30" s="2550"/>
      <c r="N30" s="2550"/>
      <c r="O30" s="2550"/>
      <c r="P30" s="2550"/>
      <c r="Q30" s="2550"/>
      <c r="R30" s="2550"/>
      <c r="S30" s="2550"/>
      <c r="T30" s="2550"/>
      <c r="U30" s="2550"/>
      <c r="V30" s="2550"/>
      <c r="W30" s="2550"/>
      <c r="X30" s="2550"/>
      <c r="Y30" s="2550"/>
      <c r="Z30" s="2550"/>
      <c r="AA30" s="2550"/>
      <c r="AB30" s="2550"/>
      <c r="AC30" s="2550"/>
      <c r="AD30" s="2550"/>
      <c r="AE30" s="2550"/>
      <c r="AF30" s="2550"/>
      <c r="AG30" s="2550"/>
      <c r="AH30" s="2550"/>
      <c r="AI30" s="2550"/>
      <c r="AJ30" s="2550"/>
      <c r="AK30" s="2550"/>
      <c r="AL30" s="2550"/>
      <c r="AM30" s="2550"/>
      <c r="AN30" s="2550"/>
      <c r="AO30" s="2550"/>
      <c r="AP30" s="2550"/>
      <c r="AQ30" s="2550"/>
      <c r="AR30" s="2550"/>
      <c r="AS30" s="2550"/>
      <c r="AT30" s="2550"/>
      <c r="AU30" s="2550"/>
      <c r="AV30" s="2550"/>
      <c r="AW30" s="2550"/>
      <c r="AX30" s="2550"/>
      <c r="AY30" s="2550"/>
      <c r="AZ30" s="2550"/>
      <c r="BA30" s="2550"/>
      <c r="BB30" s="2550"/>
      <c r="BC30" s="2550"/>
      <c r="BD30" s="2550"/>
      <c r="BE30" s="2550"/>
      <c r="BF30" s="2550"/>
      <c r="BG30" s="2550"/>
      <c r="BH30" s="2550"/>
      <c r="BI30" s="2550"/>
      <c r="BJ30" s="2550"/>
      <c r="BK30" s="2550"/>
    </row>
    <row r="31" spans="1:63" ht="27.6" customHeight="1">
      <c r="A31" s="2551" t="s">
        <v>962</v>
      </c>
      <c r="B31" s="2551"/>
      <c r="C31" s="2551"/>
      <c r="D31" s="2551"/>
      <c r="E31" s="2551"/>
      <c r="F31" s="2551"/>
      <c r="G31" s="2551"/>
      <c r="H31" s="2551"/>
      <c r="I31" s="2551"/>
      <c r="J31" s="2551"/>
      <c r="K31" s="2551"/>
      <c r="L31" s="2551"/>
      <c r="M31" s="2551"/>
      <c r="N31" s="2551"/>
      <c r="O31" s="2551"/>
      <c r="P31" s="2551"/>
      <c r="Q31" s="2551"/>
      <c r="R31" s="2551"/>
      <c r="S31" s="2551"/>
      <c r="T31" s="2551"/>
      <c r="U31" s="2551"/>
      <c r="V31" s="2551"/>
      <c r="W31" s="2551"/>
      <c r="X31" s="2551"/>
      <c r="Y31" s="2551"/>
      <c r="Z31" s="2551"/>
      <c r="AA31" s="2551"/>
      <c r="AB31" s="2551"/>
      <c r="AC31" s="2551"/>
      <c r="AD31" s="2551"/>
      <c r="AE31" s="2551"/>
      <c r="AF31" s="2551"/>
      <c r="AG31" s="2551"/>
      <c r="AH31" s="2551"/>
      <c r="AI31" s="2551"/>
      <c r="AJ31" s="2551"/>
      <c r="AK31" s="2551"/>
      <c r="AL31" s="2551"/>
      <c r="AM31" s="2551"/>
      <c r="AN31" s="2551"/>
      <c r="AO31" s="2551"/>
      <c r="AP31" s="2551"/>
      <c r="AQ31" s="2551"/>
      <c r="AR31" s="2551"/>
      <c r="AS31" s="2551"/>
      <c r="AT31" s="2551"/>
      <c r="AU31" s="2551"/>
      <c r="AV31" s="2551"/>
      <c r="AW31" s="2551"/>
      <c r="AX31" s="2551"/>
      <c r="AY31" s="2551"/>
      <c r="AZ31" s="2551"/>
      <c r="BA31" s="2551"/>
      <c r="BB31" s="2551"/>
      <c r="BC31" s="2551"/>
      <c r="BD31" s="2551"/>
      <c r="BE31" s="2551"/>
      <c r="BF31" s="2551"/>
      <c r="BG31" s="2551"/>
      <c r="BH31" s="2551"/>
      <c r="BI31" s="2551"/>
      <c r="BJ31" s="2551"/>
      <c r="BK31" s="2551"/>
    </row>
    <row r="32" spans="1:63" ht="27.6" customHeight="1">
      <c r="A32" s="2551" t="s">
        <v>963</v>
      </c>
      <c r="B32" s="2551"/>
      <c r="C32" s="2551"/>
      <c r="D32" s="2551"/>
      <c r="E32" s="2551"/>
      <c r="F32" s="2551"/>
      <c r="G32" s="2551"/>
      <c r="H32" s="2551"/>
      <c r="I32" s="2551"/>
      <c r="J32" s="2551"/>
      <c r="K32" s="2551"/>
      <c r="L32" s="2551"/>
      <c r="M32" s="2551"/>
      <c r="N32" s="2551"/>
      <c r="O32" s="2551"/>
      <c r="P32" s="2551"/>
      <c r="Q32" s="2551"/>
      <c r="R32" s="2551"/>
      <c r="S32" s="2551"/>
      <c r="T32" s="2551"/>
      <c r="U32" s="2551"/>
      <c r="V32" s="2551"/>
      <c r="W32" s="2551"/>
      <c r="X32" s="2551"/>
      <c r="Y32" s="2551"/>
      <c r="Z32" s="2551"/>
      <c r="AA32" s="2551"/>
      <c r="AB32" s="2551"/>
      <c r="AC32" s="2551"/>
      <c r="AD32" s="2551"/>
      <c r="AE32" s="2551"/>
      <c r="AF32" s="2551"/>
      <c r="AG32" s="2551"/>
      <c r="AH32" s="2551"/>
      <c r="AI32" s="2551"/>
      <c r="AJ32" s="2551"/>
      <c r="AK32" s="2551"/>
      <c r="AL32" s="2551"/>
      <c r="AM32" s="2551"/>
      <c r="AN32" s="2551"/>
      <c r="AO32" s="2551"/>
      <c r="AP32" s="2551"/>
      <c r="AQ32" s="2551"/>
      <c r="AR32" s="2551"/>
      <c r="AS32" s="2551"/>
      <c r="AT32" s="2551"/>
      <c r="AU32" s="2551"/>
      <c r="AV32" s="2551"/>
      <c r="AW32" s="2551"/>
      <c r="AX32" s="2551"/>
      <c r="AY32" s="2551"/>
      <c r="AZ32" s="2551"/>
      <c r="BA32" s="2551"/>
      <c r="BB32" s="2551"/>
      <c r="BC32" s="2551"/>
      <c r="BD32" s="2551"/>
      <c r="BE32" s="2551"/>
      <c r="BF32" s="2551"/>
      <c r="BG32" s="2551"/>
      <c r="BH32" s="2551"/>
      <c r="BI32" s="2551"/>
      <c r="BJ32" s="2551"/>
      <c r="BK32" s="2551"/>
    </row>
    <row r="33" spans="1:63" ht="27.6" customHeight="1">
      <c r="A33" s="2550" t="s">
        <v>964</v>
      </c>
      <c r="B33" s="2550"/>
      <c r="C33" s="2550"/>
      <c r="D33" s="2550"/>
      <c r="E33" s="2550"/>
      <c r="F33" s="2550"/>
      <c r="G33" s="2550"/>
      <c r="H33" s="2550"/>
      <c r="I33" s="2550"/>
      <c r="J33" s="2550"/>
      <c r="K33" s="2550"/>
      <c r="L33" s="2550"/>
      <c r="M33" s="2550"/>
      <c r="N33" s="2550"/>
      <c r="O33" s="2550"/>
      <c r="P33" s="2550"/>
      <c r="Q33" s="2550"/>
      <c r="R33" s="2550"/>
      <c r="S33" s="2550"/>
      <c r="T33" s="2550"/>
      <c r="U33" s="2550"/>
      <c r="V33" s="2550"/>
      <c r="W33" s="2550"/>
      <c r="X33" s="2550"/>
      <c r="Y33" s="2550"/>
      <c r="Z33" s="2550"/>
      <c r="AA33" s="2550"/>
      <c r="AB33" s="2550"/>
      <c r="AC33" s="2550"/>
      <c r="AD33" s="2550"/>
      <c r="AE33" s="2550"/>
      <c r="AF33" s="2550"/>
      <c r="AG33" s="2550"/>
      <c r="AH33" s="2550"/>
      <c r="AI33" s="2550"/>
      <c r="AJ33" s="2550"/>
      <c r="AK33" s="2550"/>
      <c r="AL33" s="2550"/>
      <c r="AM33" s="2550"/>
      <c r="AN33" s="2550"/>
      <c r="AO33" s="2550"/>
      <c r="AP33" s="2550"/>
      <c r="AQ33" s="2550"/>
      <c r="AR33" s="2550"/>
      <c r="AS33" s="2550"/>
      <c r="AT33" s="2550"/>
      <c r="AU33" s="2550"/>
      <c r="AV33" s="2550"/>
      <c r="AW33" s="2550"/>
      <c r="AX33" s="2550"/>
      <c r="AY33" s="2550"/>
      <c r="AZ33" s="2550"/>
      <c r="BA33" s="2550"/>
      <c r="BB33" s="2550"/>
      <c r="BC33" s="2550"/>
      <c r="BD33" s="2550"/>
      <c r="BE33" s="2550"/>
      <c r="BF33" s="2550"/>
      <c r="BG33" s="2550"/>
      <c r="BH33" s="2550"/>
      <c r="BI33" s="2550"/>
      <c r="BJ33" s="2550"/>
      <c r="BK33" s="2550"/>
    </row>
    <row r="34" spans="1:63" ht="18.600000000000001" customHeight="1"/>
  </sheetData>
  <mergeCells count="116">
    <mergeCell ref="A30:BK30"/>
    <mergeCell ref="A31:BK31"/>
    <mergeCell ref="A32:BK32"/>
    <mergeCell ref="A33:BK33"/>
    <mergeCell ref="A27:R27"/>
    <mergeCell ref="BB27:BD27"/>
    <mergeCell ref="BE27:BG27"/>
    <mergeCell ref="BH27:BJ27"/>
    <mergeCell ref="A28:R28"/>
    <mergeCell ref="BB28:BD28"/>
    <mergeCell ref="BE28:BG28"/>
    <mergeCell ref="BH28:BJ28"/>
    <mergeCell ref="A25:Y25"/>
    <mergeCell ref="BB25:BD25"/>
    <mergeCell ref="BE25:BG25"/>
    <mergeCell ref="BH25:BJ25"/>
    <mergeCell ref="A26:BA26"/>
    <mergeCell ref="BB26:BJ26"/>
    <mergeCell ref="A24:F24"/>
    <mergeCell ref="G24:K24"/>
    <mergeCell ref="L24:R24"/>
    <mergeCell ref="BB24:BD24"/>
    <mergeCell ref="BE24:BG24"/>
    <mergeCell ref="BH24:BJ24"/>
    <mergeCell ref="A23:F23"/>
    <mergeCell ref="G23:K23"/>
    <mergeCell ref="L23:R23"/>
    <mergeCell ref="BB23:BD23"/>
    <mergeCell ref="BE23:BG23"/>
    <mergeCell ref="BH23:BJ23"/>
    <mergeCell ref="A22:F22"/>
    <mergeCell ref="G22:K22"/>
    <mergeCell ref="L22:R22"/>
    <mergeCell ref="BB22:BD22"/>
    <mergeCell ref="BE22:BG22"/>
    <mergeCell ref="BH22:BJ22"/>
    <mergeCell ref="A21:F21"/>
    <mergeCell ref="G21:K21"/>
    <mergeCell ref="L21:R21"/>
    <mergeCell ref="BB21:BD21"/>
    <mergeCell ref="BE21:BG21"/>
    <mergeCell ref="BH21:BJ21"/>
    <mergeCell ref="A20:F20"/>
    <mergeCell ref="G20:K20"/>
    <mergeCell ref="L20:R20"/>
    <mergeCell ref="BB20:BD20"/>
    <mergeCell ref="BE20:BG20"/>
    <mergeCell ref="BH20:BJ20"/>
    <mergeCell ref="A19:F19"/>
    <mergeCell ref="G19:K19"/>
    <mergeCell ref="L19:R19"/>
    <mergeCell ref="BB19:BD19"/>
    <mergeCell ref="BE19:BG19"/>
    <mergeCell ref="BH19:BJ19"/>
    <mergeCell ref="A18:F18"/>
    <mergeCell ref="G18:K18"/>
    <mergeCell ref="L18:R18"/>
    <mergeCell ref="BB18:BD18"/>
    <mergeCell ref="BE18:BG18"/>
    <mergeCell ref="BH18:BJ18"/>
    <mergeCell ref="A17:F17"/>
    <mergeCell ref="G17:K17"/>
    <mergeCell ref="L17:R17"/>
    <mergeCell ref="BB17:BD17"/>
    <mergeCell ref="BE17:BG17"/>
    <mergeCell ref="BH17:BJ17"/>
    <mergeCell ref="BH15:BJ15"/>
    <mergeCell ref="A16:F16"/>
    <mergeCell ref="G16:K16"/>
    <mergeCell ref="L16:R16"/>
    <mergeCell ref="BB16:BD16"/>
    <mergeCell ref="BE16:BG16"/>
    <mergeCell ref="BH16:BJ16"/>
    <mergeCell ref="A15:F15"/>
    <mergeCell ref="G15:K15"/>
    <mergeCell ref="L15:R15"/>
    <mergeCell ref="BB15:BD15"/>
    <mergeCell ref="BE15:BG15"/>
    <mergeCell ref="BH11:BJ14"/>
    <mergeCell ref="A12:F14"/>
    <mergeCell ref="G12:K14"/>
    <mergeCell ref="L12:R14"/>
    <mergeCell ref="S12:S14"/>
    <mergeCell ref="T12:T14"/>
    <mergeCell ref="U12:U14"/>
    <mergeCell ref="V12:V14"/>
    <mergeCell ref="W12:W14"/>
    <mergeCell ref="X12:X14"/>
    <mergeCell ref="A11:T11"/>
    <mergeCell ref="U11:Y11"/>
    <mergeCell ref="Z11:BA11"/>
    <mergeCell ref="BB11:BD14"/>
    <mergeCell ref="BE11:BG14"/>
    <mergeCell ref="Y12:Y14"/>
    <mergeCell ref="Z12:AF12"/>
    <mergeCell ref="AG12:AM12"/>
    <mergeCell ref="AN12:AT12"/>
    <mergeCell ref="AU12:BA12"/>
    <mergeCell ref="A6:Q6"/>
    <mergeCell ref="S6:BJ6"/>
    <mergeCell ref="A8:BJ8"/>
    <mergeCell ref="A10:F10"/>
    <mergeCell ref="G10:T10"/>
    <mergeCell ref="U10:V10"/>
    <mergeCell ref="W10:AK10"/>
    <mergeCell ref="AL10:AN10"/>
    <mergeCell ref="AO10:AS10"/>
    <mergeCell ref="A1:H1"/>
    <mergeCell ref="A2:Q2"/>
    <mergeCell ref="S2:BJ2"/>
    <mergeCell ref="A3:Q3"/>
    <mergeCell ref="S3:BJ3"/>
    <mergeCell ref="A4:Q4"/>
    <mergeCell ref="S4:BJ4"/>
    <mergeCell ref="A5:Q5"/>
    <mergeCell ref="S5:BJ5"/>
  </mergeCells>
  <phoneticPr fontId="4"/>
  <dataValidations count="7">
    <dataValidation type="list" allowBlank="1" showInputMessage="1" showErrorMessage="1" sqref="X15:X24" xr:uid="{00000000-0002-0000-2F00-000000000000}">
      <formula1>"基礎,実践"</formula1>
    </dataValidation>
    <dataValidation type="list" allowBlank="1" showInputMessage="1" showErrorMessage="1" sqref="T15:T24" xr:uid="{00000000-0002-0000-2F00-000001000000}">
      <formula1>"基準,基準/加配,加配"</formula1>
    </dataValidation>
    <dataValidation type="list" allowBlank="1" showInputMessage="1" showErrorMessage="1" sqref="U15:U24" xr:uid="{00000000-0002-0000-2F00-000002000000}">
      <formula1>"勤続3年以上,法人内常勤兼務,介護福祉士,公認心理師,社会福祉士,精神保健福祉士"</formula1>
    </dataValidation>
    <dataValidation type="list" allowBlank="1" showInputMessage="1" showErrorMessage="1" sqref="S15:S24" xr:uid="{00000000-0002-0000-2F00-000003000000}">
      <formula1>"○"</formula1>
    </dataValidation>
    <dataValidation type="list" allowBlank="1" showInputMessage="1" showErrorMessage="1" sqref="G15:K24" xr:uid="{00000000-0002-0000-2F00-000004000000}">
      <formula1>"常勤・専従,常勤・兼務,非常勤・専従,非常勤・兼務"</formula1>
    </dataValidation>
    <dataValidation type="list" allowBlank="1" showInputMessage="1" showErrorMessage="1" sqref="W15:W24" xr:uid="{00000000-0002-0000-2F00-000005000000}">
      <formula1>"〇"</formula1>
    </dataValidation>
    <dataValidation type="list" allowBlank="1" showInputMessage="1" showErrorMessage="1" sqref="V15:V24" xr:uid="{00000000-0002-0000-2F00-000006000000}">
      <formula1>"5年以上,5年未満"</formula1>
    </dataValidation>
  </dataValidations>
  <printOptions horizontalCentered="1"/>
  <pageMargins left="0.31496062992125984" right="0.31496062992125984" top="0.35433070866141736" bottom="0.35433070866141736" header="0.11811023622047245" footer="0.11811023622047245"/>
  <pageSetup paperSize="9" scale="38" orientation="portrait"/>
  <headerFooter>
    <oddHeader>&amp;R&amp;"BIZ UDPゴシック,標準"&amp;A</oddHeader>
    <oddFooter>&amp;RR8.4月版</oddFooter>
  </headerFooter>
  <legacy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L19"/>
  <sheetViews>
    <sheetView topLeftCell="A4" workbookViewId="0"/>
  </sheetViews>
  <sheetFormatPr defaultColWidth="7.875" defaultRowHeight="13.5"/>
  <cols>
    <col min="1" max="3" width="7.875" style="137"/>
    <col min="4" max="9" width="10.5" style="137" customWidth="1"/>
    <col min="10" max="16384" width="7.875" style="137"/>
  </cols>
  <sheetData>
    <row r="1" spans="1:12" ht="33.6" customHeight="1">
      <c r="A1" s="165" t="s">
        <v>283</v>
      </c>
      <c r="B1" s="165"/>
      <c r="C1" s="165"/>
      <c r="D1" s="165"/>
      <c r="E1" s="165"/>
      <c r="F1" s="165"/>
      <c r="G1" s="165"/>
      <c r="H1" s="165"/>
      <c r="I1" s="165"/>
      <c r="J1" s="165"/>
      <c r="K1" s="165"/>
      <c r="L1" s="165"/>
    </row>
    <row r="2" spans="1:12" ht="33.6" customHeight="1">
      <c r="A2" s="166"/>
      <c r="B2" s="166"/>
      <c r="C2" s="166"/>
      <c r="E2" s="166" t="s">
        <v>965</v>
      </c>
      <c r="F2" s="166"/>
      <c r="G2" s="166"/>
      <c r="H2" s="166"/>
      <c r="I2" s="166"/>
      <c r="J2" s="166"/>
      <c r="K2" s="166"/>
      <c r="L2" s="166"/>
    </row>
    <row r="3" spans="1:12" ht="33.6" customHeight="1">
      <c r="A3" s="166"/>
      <c r="B3" s="166"/>
      <c r="C3" s="166"/>
      <c r="D3" s="166"/>
      <c r="E3" s="166"/>
      <c r="F3" s="166"/>
      <c r="G3" s="166"/>
      <c r="H3" s="166"/>
      <c r="I3" s="166"/>
      <c r="J3" s="166"/>
      <c r="K3" s="166"/>
      <c r="L3" s="166"/>
    </row>
    <row r="4" spans="1:12" ht="33.6" customHeight="1">
      <c r="A4" s="166"/>
      <c r="B4" s="166"/>
      <c r="C4" s="166"/>
      <c r="D4" s="166"/>
      <c r="E4" s="167" t="s">
        <v>546</v>
      </c>
      <c r="F4" s="2563" t="str">
        <f>TEXT(基本情報入力シート!L45,"#")</f>
        <v/>
      </c>
      <c r="G4" s="2563"/>
      <c r="H4" s="2563"/>
      <c r="I4" s="2563"/>
      <c r="J4" s="166"/>
      <c r="K4" s="166"/>
      <c r="L4" s="166"/>
    </row>
    <row r="5" spans="1:12" ht="33.6" customHeight="1">
      <c r="A5" s="166"/>
      <c r="B5" s="166"/>
      <c r="C5" s="166"/>
      <c r="D5" s="166"/>
      <c r="E5" s="168" t="s">
        <v>95</v>
      </c>
      <c r="F5" s="2564" t="str">
        <f>CONCATENATE(TEXT(基本情報入力シート!L47,"#"),CHAR(10),TEXT(基本情報入力シート!L48,"#"))</f>
        <v>No★横の、赤の網掛け部分を選択願います
No★横の、赤の網掛け部分を選択願います</v>
      </c>
      <c r="G5" s="2564"/>
      <c r="H5" s="2564"/>
      <c r="I5" s="2564"/>
      <c r="J5" s="166"/>
      <c r="K5" s="166"/>
      <c r="L5" s="166"/>
    </row>
    <row r="6" spans="1:12" ht="33.6" customHeight="1" thickBot="1">
      <c r="A6" s="166"/>
      <c r="B6" s="166"/>
      <c r="C6" s="166"/>
      <c r="D6" s="166"/>
      <c r="E6" s="166"/>
      <c r="F6" s="166"/>
      <c r="G6" s="166"/>
      <c r="H6" s="166"/>
      <c r="I6" s="166"/>
      <c r="J6" s="166"/>
      <c r="K6" s="166"/>
      <c r="L6" s="166"/>
    </row>
    <row r="7" spans="1:12" ht="33.6" customHeight="1">
      <c r="A7" s="2565">
        <v>1</v>
      </c>
      <c r="B7" s="2568" t="s">
        <v>966</v>
      </c>
      <c r="C7" s="2569"/>
      <c r="D7" s="2570" t="str">
        <f>TEXT(基本情報入力シート!L116,"#")</f>
        <v/>
      </c>
      <c r="E7" s="2571"/>
      <c r="F7" s="2571"/>
      <c r="G7" s="2571"/>
      <c r="H7" s="2571"/>
      <c r="I7" s="2572"/>
      <c r="J7" s="166"/>
      <c r="K7" s="166"/>
      <c r="L7" s="166"/>
    </row>
    <row r="8" spans="1:12" ht="33.6" customHeight="1">
      <c r="A8" s="2566"/>
      <c r="B8" s="2573" t="s">
        <v>95</v>
      </c>
      <c r="C8" s="2574"/>
      <c r="D8" s="2575"/>
      <c r="E8" s="2576"/>
      <c r="F8" s="2576"/>
      <c r="G8" s="2576"/>
      <c r="H8" s="2576"/>
      <c r="I8" s="2577"/>
      <c r="J8" s="166"/>
      <c r="K8" s="166"/>
      <c r="L8" s="166"/>
    </row>
    <row r="9" spans="1:12" ht="33.6" customHeight="1">
      <c r="A9" s="2566"/>
      <c r="B9" s="2578" t="s">
        <v>967</v>
      </c>
      <c r="C9" s="2579"/>
      <c r="D9" s="2580" t="str">
        <f>TEXT(基本情報入力シート!L117,"#")</f>
        <v/>
      </c>
      <c r="E9" s="2581"/>
      <c r="F9" s="2581"/>
      <c r="G9" s="2581"/>
      <c r="H9" s="2581"/>
      <c r="I9" s="2582"/>
      <c r="J9" s="166"/>
      <c r="K9" s="166"/>
      <c r="L9" s="166"/>
    </row>
    <row r="10" spans="1:12" ht="33.6" customHeight="1" thickBot="1">
      <c r="A10" s="2567"/>
      <c r="B10" s="2583" t="s">
        <v>968</v>
      </c>
      <c r="C10" s="2584"/>
      <c r="D10" s="267" t="s">
        <v>969</v>
      </c>
      <c r="E10" s="780"/>
      <c r="F10" s="268" t="s">
        <v>970</v>
      </c>
      <c r="G10" s="267" t="s">
        <v>971</v>
      </c>
      <c r="H10" s="780"/>
      <c r="I10" s="269" t="s">
        <v>970</v>
      </c>
      <c r="J10" s="166"/>
      <c r="K10" s="166"/>
      <c r="L10" s="166"/>
    </row>
    <row r="11" spans="1:12" ht="33.6" customHeight="1">
      <c r="A11" s="2585">
        <v>2</v>
      </c>
      <c r="B11" s="2568" t="s">
        <v>966</v>
      </c>
      <c r="C11" s="2569"/>
      <c r="D11" s="2588"/>
      <c r="E11" s="2589"/>
      <c r="F11" s="2589"/>
      <c r="G11" s="2589"/>
      <c r="H11" s="2589"/>
      <c r="I11" s="2590"/>
      <c r="J11" s="166"/>
      <c r="K11" s="166"/>
      <c r="L11" s="166"/>
    </row>
    <row r="12" spans="1:12" ht="33.6" customHeight="1">
      <c r="A12" s="2586"/>
      <c r="B12" s="2573" t="s">
        <v>95</v>
      </c>
      <c r="C12" s="2574"/>
      <c r="D12" s="2588"/>
      <c r="E12" s="2589"/>
      <c r="F12" s="2589"/>
      <c r="G12" s="2589"/>
      <c r="H12" s="2589"/>
      <c r="I12" s="2590"/>
      <c r="J12" s="166"/>
      <c r="K12" s="166"/>
      <c r="L12" s="166"/>
    </row>
    <row r="13" spans="1:12" ht="33.6" customHeight="1">
      <c r="A13" s="2586"/>
      <c r="B13" s="2591" t="s">
        <v>967</v>
      </c>
      <c r="C13" s="2592"/>
      <c r="D13" s="2588"/>
      <c r="E13" s="2589"/>
      <c r="F13" s="2589"/>
      <c r="G13" s="2589"/>
      <c r="H13" s="2589"/>
      <c r="I13" s="2590"/>
      <c r="J13" s="166"/>
      <c r="K13" s="166"/>
      <c r="L13" s="166"/>
    </row>
    <row r="14" spans="1:12" ht="33.6" customHeight="1" thickBot="1">
      <c r="A14" s="2587"/>
      <c r="B14" s="2583" t="s">
        <v>968</v>
      </c>
      <c r="C14" s="2584"/>
      <c r="D14" s="267" t="s">
        <v>969</v>
      </c>
      <c r="E14" s="780"/>
      <c r="F14" s="268" t="s">
        <v>970</v>
      </c>
      <c r="G14" s="267" t="s">
        <v>971</v>
      </c>
      <c r="H14" s="780"/>
      <c r="I14" s="269" t="s">
        <v>970</v>
      </c>
      <c r="J14" s="166"/>
      <c r="K14" s="166"/>
      <c r="L14" s="166"/>
    </row>
    <row r="15" spans="1:12" ht="33.6" customHeight="1">
      <c r="A15" s="2565">
        <v>3</v>
      </c>
      <c r="B15" s="2568" t="s">
        <v>966</v>
      </c>
      <c r="C15" s="2569"/>
      <c r="D15" s="2588"/>
      <c r="E15" s="2589"/>
      <c r="F15" s="2589"/>
      <c r="G15" s="2589"/>
      <c r="H15" s="2589"/>
      <c r="I15" s="2590"/>
      <c r="J15" s="166"/>
      <c r="K15" s="166"/>
      <c r="L15" s="166"/>
    </row>
    <row r="16" spans="1:12" ht="33.6" customHeight="1">
      <c r="A16" s="2566"/>
      <c r="B16" s="2573" t="s">
        <v>95</v>
      </c>
      <c r="C16" s="2574"/>
      <c r="D16" s="2588"/>
      <c r="E16" s="2589"/>
      <c r="F16" s="2589"/>
      <c r="G16" s="2589"/>
      <c r="H16" s="2589"/>
      <c r="I16" s="2590"/>
      <c r="J16" s="166"/>
      <c r="K16" s="166"/>
      <c r="L16" s="166"/>
    </row>
    <row r="17" spans="1:12" ht="33.6" customHeight="1" thickBot="1">
      <c r="A17" s="2566"/>
      <c r="B17" s="2593" t="s">
        <v>967</v>
      </c>
      <c r="C17" s="2594"/>
      <c r="D17" s="2588"/>
      <c r="E17" s="2589"/>
      <c r="F17" s="2589"/>
      <c r="G17" s="2589"/>
      <c r="H17" s="2589"/>
      <c r="I17" s="2590"/>
      <c r="J17" s="166"/>
      <c r="K17" s="166"/>
      <c r="L17" s="166"/>
    </row>
    <row r="18" spans="1:12" ht="33.6" customHeight="1" thickBot="1">
      <c r="A18" s="2567"/>
      <c r="B18" s="2583" t="s">
        <v>968</v>
      </c>
      <c r="C18" s="2584"/>
      <c r="D18" s="267" t="s">
        <v>969</v>
      </c>
      <c r="E18" s="780"/>
      <c r="F18" s="268" t="s">
        <v>970</v>
      </c>
      <c r="G18" s="267" t="s">
        <v>971</v>
      </c>
      <c r="H18" s="780"/>
      <c r="I18" s="269" t="s">
        <v>970</v>
      </c>
      <c r="J18" s="166"/>
      <c r="K18" s="166"/>
      <c r="L18" s="166"/>
    </row>
    <row r="19" spans="1:12" ht="33.6" customHeight="1">
      <c r="A19" s="166" t="s">
        <v>972</v>
      </c>
      <c r="B19" s="166"/>
      <c r="C19" s="166"/>
      <c r="D19" s="166"/>
      <c r="E19" s="166"/>
      <c r="F19" s="166"/>
      <c r="G19" s="166"/>
      <c r="H19" s="166"/>
      <c r="I19" s="166"/>
      <c r="J19" s="166"/>
      <c r="K19" s="166"/>
      <c r="L19" s="166"/>
    </row>
  </sheetData>
  <mergeCells count="26">
    <mergeCell ref="A15:A18"/>
    <mergeCell ref="B15:C15"/>
    <mergeCell ref="D15:I15"/>
    <mergeCell ref="B16:C16"/>
    <mergeCell ref="D16:I16"/>
    <mergeCell ref="B17:C17"/>
    <mergeCell ref="D17:I17"/>
    <mergeCell ref="B18:C18"/>
    <mergeCell ref="A11:A14"/>
    <mergeCell ref="B11:C11"/>
    <mergeCell ref="D11:I11"/>
    <mergeCell ref="B12:C12"/>
    <mergeCell ref="D12:I12"/>
    <mergeCell ref="B13:C13"/>
    <mergeCell ref="D13:I13"/>
    <mergeCell ref="B14:C14"/>
    <mergeCell ref="F4:I4"/>
    <mergeCell ref="F5:I5"/>
    <mergeCell ref="A7:A10"/>
    <mergeCell ref="B7:C7"/>
    <mergeCell ref="D7:I7"/>
    <mergeCell ref="B8:C8"/>
    <mergeCell ref="D8:I8"/>
    <mergeCell ref="B9:C9"/>
    <mergeCell ref="D9:I9"/>
    <mergeCell ref="B10:C10"/>
  </mergeCells>
  <phoneticPr fontId="4"/>
  <conditionalFormatting sqref="D8:I8">
    <cfRule type="expression" dxfId="62" priority="4">
      <formula>$D$8=""</formula>
    </cfRule>
  </conditionalFormatting>
  <conditionalFormatting sqref="D11:I13 D15:I17">
    <cfRule type="expression" dxfId="61" priority="2">
      <formula>D11=""</formula>
    </cfRule>
  </conditionalFormatting>
  <conditionalFormatting sqref="E10 H10">
    <cfRule type="expression" dxfId="60" priority="3">
      <formula>E10=""</formula>
    </cfRule>
  </conditionalFormatting>
  <conditionalFormatting sqref="E14 H14 E18 H18">
    <cfRule type="expression" dxfId="59" priority="1">
      <formula>E14=""</formula>
    </cfRule>
  </conditionalFormatting>
  <dataValidations count="2">
    <dataValidation type="decimal" operator="lessThanOrEqual" allowBlank="1" showInputMessage="1" showErrorMessage="1" errorTitle="数値が正しくありません。" error="数字を入力してください。" sqref="E10 H10" xr:uid="{00000000-0002-0000-3000-000000000000}">
      <formula1>0</formula1>
    </dataValidation>
    <dataValidation type="decimal" operator="greaterThanOrEqual" allowBlank="1" showInputMessage="1" showErrorMessage="1" errorTitle="数値が正しくありません。" error="数字を入力してください。" sqref="E14 H14 E18 H18" xr:uid="{00000000-0002-0000-3000-000001000000}">
      <formula1>0</formula1>
    </dataValidation>
  </dataValidations>
  <printOptions horizontalCentered="1"/>
  <pageMargins left="0.31496062992125984" right="0.31496062992125984" top="0.35433070866141736" bottom="0.35433070866141736" header="0.11811023622047245" footer="0.11811023622047245"/>
  <pageSetup paperSize="9" orientation="portrait"/>
  <headerFooter>
    <oddHeader>&amp;R&amp;"BIZ UDPゴシック,標準"&amp;A</oddHeader>
    <oddFooter>&amp;RR8.4月版</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25"/>
  <sheetViews>
    <sheetView showWhiteSpace="0" view="pageBreakPreview" zoomScale="98" zoomScaleNormal="100" zoomScaleSheetLayoutView="98" workbookViewId="0">
      <selection activeCell="W23" sqref="W23"/>
    </sheetView>
  </sheetViews>
  <sheetFormatPr defaultColWidth="3.875" defaultRowHeight="13.5"/>
  <cols>
    <col min="1" max="1" width="5.625" style="2" customWidth="1"/>
    <col min="2" max="2" width="9.375" style="2" customWidth="1"/>
    <col min="3" max="7" width="8.625" style="2" customWidth="1"/>
    <col min="8" max="13" width="4.625" style="2" customWidth="1"/>
    <col min="14" max="44" width="3.875" style="2" customWidth="1"/>
    <col min="45" max="16384" width="3.875" style="2"/>
  </cols>
  <sheetData>
    <row r="1" spans="1:15" ht="15" customHeight="1">
      <c r="A1" s="146" t="s">
        <v>238</v>
      </c>
      <c r="B1" s="62"/>
      <c r="C1" s="62"/>
      <c r="D1" s="62"/>
      <c r="E1" s="62"/>
      <c r="F1" s="62"/>
      <c r="G1" s="62"/>
      <c r="H1" s="62"/>
      <c r="I1" s="62"/>
      <c r="J1" s="62"/>
      <c r="K1" s="62"/>
      <c r="L1" s="62"/>
      <c r="M1" s="62"/>
      <c r="N1" s="62"/>
      <c r="O1" s="62"/>
    </row>
    <row r="2" spans="1:15" ht="24.95" customHeight="1">
      <c r="A2" s="110"/>
      <c r="B2" s="1469" t="s">
        <v>1466</v>
      </c>
      <c r="C2" s="1469"/>
      <c r="D2" s="1469"/>
      <c r="E2" s="791"/>
      <c r="F2" s="62"/>
      <c r="G2" s="62"/>
      <c r="H2" s="62"/>
      <c r="I2" s="62"/>
      <c r="J2" s="62"/>
      <c r="K2" s="62"/>
      <c r="L2" s="62"/>
      <c r="M2" s="62"/>
      <c r="N2" s="62"/>
      <c r="O2" s="62"/>
    </row>
    <row r="3" spans="1:15" ht="15" customHeight="1">
      <c r="A3" s="1470" t="s">
        <v>239</v>
      </c>
      <c r="B3" s="1471"/>
      <c r="C3" s="1471"/>
      <c r="D3" s="1472"/>
      <c r="E3" s="705" t="str">
        <f>IF((COUNTIF(基本情報入力シート!L50:Z55,"*児童発達支援（重心*")+COUNTIF(基本情報入力シート!L50:Z55,"児童発達支援センター"))&gt;0,"○","")</f>
        <v/>
      </c>
      <c r="F3" s="1491" t="s">
        <v>240</v>
      </c>
      <c r="G3" s="1492"/>
      <c r="H3" s="1493"/>
      <c r="I3" s="1494"/>
      <c r="J3" s="1491" t="s">
        <v>79</v>
      </c>
      <c r="K3" s="1491"/>
      <c r="L3" s="1491"/>
      <c r="M3" s="1492"/>
      <c r="N3" s="61"/>
      <c r="O3" s="62"/>
    </row>
    <row r="4" spans="1:15" ht="15" customHeight="1">
      <c r="A4" s="1473" t="s">
        <v>241</v>
      </c>
      <c r="B4" s="1474"/>
      <c r="C4" s="1474"/>
      <c r="D4" s="1474"/>
      <c r="E4" s="1477" t="str">
        <f>IF(COUNTIF(基本情報入力シート!L50:Z55,"児童発達支援センター")&gt;0,"○","")</f>
        <v/>
      </c>
      <c r="F4" s="1474"/>
      <c r="G4" s="1478"/>
      <c r="H4" s="1480"/>
      <c r="I4" s="1480"/>
      <c r="J4" s="1480"/>
      <c r="K4" s="1480"/>
      <c r="L4" s="1480"/>
      <c r="M4" s="1480"/>
      <c r="N4" s="61"/>
      <c r="O4" s="62"/>
    </row>
    <row r="5" spans="1:15" ht="15" customHeight="1">
      <c r="A5" s="1475"/>
      <c r="B5" s="1476"/>
      <c r="C5" s="1476"/>
      <c r="D5" s="1476"/>
      <c r="E5" s="1475"/>
      <c r="F5" s="1476"/>
      <c r="G5" s="1479"/>
      <c r="H5" s="1480"/>
      <c r="I5" s="1480"/>
      <c r="J5" s="1480"/>
      <c r="K5" s="1480"/>
      <c r="L5" s="1480"/>
      <c r="M5" s="1480"/>
      <c r="N5" s="61"/>
      <c r="O5" s="62"/>
    </row>
    <row r="6" spans="1:15" ht="15" customHeight="1">
      <c r="A6" s="1336" t="s">
        <v>100</v>
      </c>
      <c r="B6" s="63" t="s">
        <v>101</v>
      </c>
      <c r="C6" s="1481">
        <f>基本情報入力シート!L44</f>
        <v>0</v>
      </c>
      <c r="D6" s="1482"/>
      <c r="E6" s="1482"/>
      <c r="F6" s="1482"/>
      <c r="G6" s="1482"/>
      <c r="H6" s="1482"/>
      <c r="I6" s="1482"/>
      <c r="J6" s="1482"/>
      <c r="K6" s="1482"/>
      <c r="L6" s="1482"/>
      <c r="M6" s="1483"/>
      <c r="N6" s="62"/>
      <c r="O6" s="62"/>
    </row>
    <row r="7" spans="1:15" ht="15" customHeight="1">
      <c r="A7" s="1337"/>
      <c r="B7" s="64" t="s">
        <v>102</v>
      </c>
      <c r="C7" s="1484">
        <f>基本情報入力シート!L45</f>
        <v>0</v>
      </c>
      <c r="D7" s="1485"/>
      <c r="E7" s="1485"/>
      <c r="F7" s="1485"/>
      <c r="G7" s="1485"/>
      <c r="H7" s="1485"/>
      <c r="I7" s="1485"/>
      <c r="J7" s="1485"/>
      <c r="K7" s="1485"/>
      <c r="L7" s="1485"/>
      <c r="M7" s="1486"/>
      <c r="N7" s="62"/>
      <c r="O7" s="62"/>
    </row>
    <row r="8" spans="1:15" ht="15" customHeight="1">
      <c r="A8" s="1337"/>
      <c r="B8" s="1408" t="s">
        <v>95</v>
      </c>
      <c r="C8" s="65" t="s">
        <v>236</v>
      </c>
      <c r="D8" s="700" t="str">
        <f>基本情報入力シート!L46</f>
        <v>No★横の、赤の網掛け部分を選択願います</v>
      </c>
      <c r="E8" s="67" t="s">
        <v>103</v>
      </c>
      <c r="F8" s="700" t="str">
        <f>基本情報入力シート!T46</f>
        <v>No★横の、赤の網掛け部分を選択願います</v>
      </c>
      <c r="G8" s="66" t="s">
        <v>237</v>
      </c>
      <c r="H8" s="66"/>
      <c r="I8" s="66"/>
      <c r="J8" s="66"/>
      <c r="K8" s="66"/>
      <c r="L8" s="66"/>
      <c r="M8" s="68"/>
      <c r="N8" s="62"/>
      <c r="O8" s="62"/>
    </row>
    <row r="9" spans="1:15" ht="15" customHeight="1">
      <c r="A9" s="1337"/>
      <c r="B9" s="1409"/>
      <c r="C9" s="1457" t="str">
        <f>基本情報入力シート!L47</f>
        <v>No★横の、赤の網掛け部分を選択願います</v>
      </c>
      <c r="D9" s="1458"/>
      <c r="E9" s="1458"/>
      <c r="F9" s="1458"/>
      <c r="G9" s="1458"/>
      <c r="H9" s="1458"/>
      <c r="I9" s="1458"/>
      <c r="J9" s="1458"/>
      <c r="K9" s="1458"/>
      <c r="L9" s="1458"/>
      <c r="M9" s="1459"/>
      <c r="N9" s="62"/>
      <c r="O9" s="62"/>
    </row>
    <row r="10" spans="1:15" ht="15" customHeight="1">
      <c r="A10" s="1337"/>
      <c r="B10" s="1410"/>
      <c r="C10" s="1460" t="str">
        <f>基本情報入力シート!L48</f>
        <v>No★横の、赤の網掛け部分を選択願います</v>
      </c>
      <c r="D10" s="1461"/>
      <c r="E10" s="1461"/>
      <c r="F10" s="1461"/>
      <c r="G10" s="1461"/>
      <c r="H10" s="1461"/>
      <c r="I10" s="1461"/>
      <c r="J10" s="1461"/>
      <c r="K10" s="1461"/>
      <c r="L10" s="1461"/>
      <c r="M10" s="1462"/>
      <c r="N10" s="62"/>
      <c r="O10" s="62"/>
    </row>
    <row r="11" spans="1:15" ht="15" customHeight="1">
      <c r="A11" s="1337"/>
      <c r="B11" s="145" t="s">
        <v>104</v>
      </c>
      <c r="C11" s="1488">
        <f>基本情報入力シート!L56</f>
        <v>0</v>
      </c>
      <c r="D11" s="1489"/>
      <c r="E11" s="1489"/>
      <c r="F11" s="1489"/>
      <c r="G11" s="1489"/>
      <c r="H11" s="1489"/>
      <c r="I11" s="1489"/>
      <c r="J11" s="1489"/>
      <c r="K11" s="1489"/>
      <c r="L11" s="1489"/>
      <c r="M11" s="1490"/>
      <c r="N11" s="62"/>
      <c r="O11" s="62"/>
    </row>
    <row r="12" spans="1:15" ht="15" customHeight="1">
      <c r="A12" s="1338"/>
      <c r="B12" s="73" t="s">
        <v>105</v>
      </c>
      <c r="C12" s="1487">
        <f>基本情報入力シート!L58</f>
        <v>0</v>
      </c>
      <c r="D12" s="1442"/>
      <c r="E12" s="1442"/>
      <c r="F12" s="1442"/>
      <c r="G12" s="1442"/>
      <c r="H12" s="1442"/>
      <c r="I12" s="1442"/>
      <c r="J12" s="1442"/>
      <c r="K12" s="1442"/>
      <c r="L12" s="1442"/>
      <c r="M12" s="1444"/>
      <c r="N12" s="62"/>
      <c r="O12" s="62"/>
    </row>
    <row r="13" spans="1:15" ht="15" customHeight="1">
      <c r="A13" s="1336" t="s">
        <v>106</v>
      </c>
      <c r="B13" s="69" t="s">
        <v>101</v>
      </c>
      <c r="C13" s="1445">
        <f>基本情報入力シート!L60</f>
        <v>0</v>
      </c>
      <c r="D13" s="1446"/>
      <c r="E13" s="1447"/>
      <c r="F13" s="1329" t="s">
        <v>107</v>
      </c>
      <c r="G13" s="1495">
        <f>基本情報入力シート!L65</f>
        <v>0</v>
      </c>
      <c r="H13" s="1496"/>
      <c r="I13" s="1496"/>
      <c r="J13" s="1496"/>
      <c r="K13" s="1496"/>
      <c r="L13" s="1496"/>
      <c r="M13" s="1497"/>
      <c r="N13" s="62"/>
      <c r="O13" s="62"/>
    </row>
    <row r="14" spans="1:15" ht="15" customHeight="1">
      <c r="A14" s="1337"/>
      <c r="B14" s="74" t="s">
        <v>108</v>
      </c>
      <c r="C14" s="1448">
        <f>基本情報入力シート!L59</f>
        <v>0</v>
      </c>
      <c r="D14" s="1449"/>
      <c r="E14" s="1450"/>
      <c r="F14" s="1329"/>
      <c r="G14" s="1498"/>
      <c r="H14" s="1499"/>
      <c r="I14" s="1499"/>
      <c r="J14" s="1499"/>
      <c r="K14" s="1499"/>
      <c r="L14" s="1499"/>
      <c r="M14" s="1500"/>
      <c r="N14" s="62"/>
      <c r="O14" s="62"/>
    </row>
    <row r="15" spans="1:15" ht="15" customHeight="1">
      <c r="A15" s="1337"/>
      <c r="B15" s="1309" t="s">
        <v>112</v>
      </c>
      <c r="C15" s="65" t="s">
        <v>236</v>
      </c>
      <c r="D15" s="700">
        <f>基本情報入力シート!L61</f>
        <v>0</v>
      </c>
      <c r="E15" s="67" t="s">
        <v>103</v>
      </c>
      <c r="F15" s="700">
        <f>基本情報入力シート!T61</f>
        <v>0</v>
      </c>
      <c r="G15" s="66" t="s">
        <v>237</v>
      </c>
      <c r="H15" s="66"/>
      <c r="I15" s="66"/>
      <c r="J15" s="66"/>
      <c r="K15" s="66"/>
      <c r="L15" s="66"/>
      <c r="M15" s="68"/>
      <c r="N15" s="62"/>
      <c r="O15" s="62"/>
    </row>
    <row r="16" spans="1:15" ht="15" customHeight="1">
      <c r="A16" s="1337"/>
      <c r="B16" s="1310"/>
      <c r="C16" s="1457">
        <f>基本情報入力シート!L62</f>
        <v>0</v>
      </c>
      <c r="D16" s="1458"/>
      <c r="E16" s="1458"/>
      <c r="F16" s="1458"/>
      <c r="G16" s="1458"/>
      <c r="H16" s="1458"/>
      <c r="I16" s="1458"/>
      <c r="J16" s="1458"/>
      <c r="K16" s="1458"/>
      <c r="L16" s="1458"/>
      <c r="M16" s="1459"/>
      <c r="N16" s="62"/>
      <c r="O16" s="62"/>
    </row>
    <row r="17" spans="1:15" ht="15" customHeight="1">
      <c r="A17" s="1337"/>
      <c r="B17" s="1311"/>
      <c r="C17" s="1460">
        <f>基本情報入力シート!L63</f>
        <v>0</v>
      </c>
      <c r="D17" s="1461"/>
      <c r="E17" s="1461"/>
      <c r="F17" s="1461"/>
      <c r="G17" s="1461"/>
      <c r="H17" s="1461"/>
      <c r="I17" s="1461"/>
      <c r="J17" s="1461"/>
      <c r="K17" s="1461"/>
      <c r="L17" s="1461"/>
      <c r="M17" s="1462"/>
      <c r="N17" s="62"/>
      <c r="O17" s="62"/>
    </row>
    <row r="18" spans="1:15" ht="15" customHeight="1">
      <c r="A18" s="1397"/>
      <c r="B18" s="1387" t="s">
        <v>113</v>
      </c>
      <c r="C18" s="1388"/>
      <c r="D18" s="1349" t="s">
        <v>114</v>
      </c>
      <c r="E18" s="1350"/>
      <c r="F18" s="1442"/>
      <c r="G18" s="1442"/>
      <c r="H18" s="1443"/>
      <c r="I18" s="1443"/>
      <c r="J18" s="1443"/>
      <c r="K18" s="1442"/>
      <c r="L18" s="1442"/>
      <c r="M18" s="1444"/>
      <c r="N18" s="62"/>
      <c r="O18" s="62"/>
    </row>
    <row r="19" spans="1:15" ht="15" customHeight="1">
      <c r="A19" s="1397"/>
      <c r="B19" s="1389"/>
      <c r="C19" s="1390"/>
      <c r="D19" s="1368" t="s">
        <v>115</v>
      </c>
      <c r="E19" s="1394"/>
      <c r="F19" s="1451"/>
      <c r="G19" s="1452"/>
      <c r="H19" s="1452"/>
      <c r="I19" s="1452"/>
      <c r="J19" s="1452"/>
      <c r="K19" s="1452"/>
      <c r="L19" s="1452"/>
      <c r="M19" s="1453"/>
      <c r="N19" s="62"/>
      <c r="O19" s="62"/>
    </row>
    <row r="20" spans="1:15" ht="15" customHeight="1">
      <c r="A20" s="1398"/>
      <c r="B20" s="1391"/>
      <c r="C20" s="1392"/>
      <c r="D20" s="1395"/>
      <c r="E20" s="1396"/>
      <c r="F20" s="1454"/>
      <c r="G20" s="1455"/>
      <c r="H20" s="1455"/>
      <c r="I20" s="1455"/>
      <c r="J20" s="1455"/>
      <c r="K20" s="1455"/>
      <c r="L20" s="1455"/>
      <c r="M20" s="1456"/>
      <c r="N20" s="62"/>
      <c r="O20" s="62"/>
    </row>
    <row r="21" spans="1:15" ht="15" customHeight="1">
      <c r="A21" s="1336" t="s">
        <v>242</v>
      </c>
      <c r="B21" s="69" t="s">
        <v>101</v>
      </c>
      <c r="C21" s="1445" t="str">
        <f>IF(E4="○",IF(基本情報入力シート!D66="【児童発達支援センター】" &amp; CHAR(10)&amp;"児童発達支援管理責任者",基本情報入力シート!L68,IF(基本情報入力シート!D74="【児童発達支援センター】" &amp; CHAR(10)&amp;"児童発達支援管理責任者",基本情報入力シート!L76,IF(基本情報入力シート!D82="【児童発達支援センター】" &amp; CHAR(10)&amp;"児童発達支援管理責任者",基本情報入力シート!L84,IF(基本情報入力シート!D90="【児童発達支援センター】" &amp; CHAR(10)&amp;"児童発達支援管理責任者",基本情報入力シート!L92,IF(基本情報入力シート!D98="【児童発達支援センター】" &amp; CHAR(10)&amp;"児童発達支援管理責任者",基本情報入力シート!L100,IF(基本情報入力シート!D106="【児童発達支援センター】" &amp; CHAR(10)&amp;"児童発達支援管理責任者",基本情報入力シート!L108,"")))))),IF(基本情報入力シート!D66="【児童発達支援（重心外）】" &amp; CHAR(10)&amp;"児童発達支援管理責任者",基本情報入力シート!L68,IF(基本情報入力シート!D74="【児童発達支援（重心外）】" &amp; CHAR(10)&amp;"児童発達支援管理責任者",基本情報入力シート!L76,IF(基本情報入力シート!D82="【児童発達支援（重心外）】" &amp; CHAR(10)&amp;"児童発達支援管理責任者",基本情報入力シート!L84,IF(基本情報入力シート!D90="【児童発達支援（重心外）】" &amp; CHAR(10)&amp;"児童発達支援管理責任者",基本情報入力シート!L92,IF(基本情報入力シート!D98="【児童発達支援（重心外）】" &amp; CHAR(10)&amp;"児童発達支援管理責任者",基本情報入力シート!L100,IF(基本情報入力シート!D106="【児童発達支援（重心外）】" &amp; CHAR(10)&amp;"児童発達支援管理責任者",基本情報入力シート!L108,"")))))))</f>
        <v/>
      </c>
      <c r="D21" s="1446"/>
      <c r="E21" s="1447"/>
      <c r="F21" s="1329" t="s">
        <v>107</v>
      </c>
      <c r="G21" s="1463" t="str">
        <f>IF(E4="○",IF(基本情報入力シート!D66="【児童発達支援センター】" &amp; CHAR(10)&amp;"児童発達支援管理責任者",基本情報入力シート!L73,IF(基本情報入力シート!D74="【児童発達支援センター】" &amp; CHAR(10)&amp;"児童発達支援管理責任者",基本情報入力シート!L81,IF(基本情報入力シート!D82="【児童発達支援センター】" &amp; CHAR(10)&amp;"児童発達支援管理責任者",基本情報入力シート!L89,IF(基本情報入力シート!D90="【児童発達支援センター】" &amp; CHAR(10)&amp;"児童発達支援管理責任者",基本情報入力シート!L97,IF(基本情報入力シート!D98="【児童発達支援センター】" &amp; CHAR(10)&amp;"児童発達支援管理責任者",基本情報入力シート!L105,IF(基本情報入力シート!D106="【児童発達支援センター】" &amp; CHAR(10)&amp;"児童発達支援管理責任者",基本情報入力シート!L113,"　　　　　　年　　　　月　　　　日")))))),IF(基本情報入力シート!D66="【児童発達支援（重心外）】" &amp; CHAR(10)&amp;"児童発達支援管理責任者",基本情報入力シート!L73,IF(基本情報入力シート!D74="【児童発達支援（重心外）】" &amp; CHAR(10)&amp;"児童発達支援管理責任者",基本情報入力シート!L81,IF(基本情報入力シート!D82="【児童発達支援（重心外）】" &amp; CHAR(10)&amp;"児童発達支援管理責任者",基本情報入力シート!L89,IF(基本情報入力シート!D90="【児童発達支援（重心外）】" &amp; CHAR(10)&amp;"児童発達支援管理責任者",基本情報入力シート!L97,IF(基本情報入力シート!D98="【児童発達支援（重心外）】" &amp; CHAR(10)&amp;"児童発達支援管理責任者",基本情報入力シート!L105,IF(基本情報入力シート!D106="【児童発達支援（重心外）】" &amp; CHAR(10)&amp;"児童発達支援管理責任者",基本情報入力シート!L113,"　　　　　　年　　　　月　　　　日")))))))</f>
        <v>　　　　　　年　　　　月　　　　日</v>
      </c>
      <c r="H21" s="1464"/>
      <c r="I21" s="1464"/>
      <c r="J21" s="1464"/>
      <c r="K21" s="1464"/>
      <c r="L21" s="1464"/>
      <c r="M21" s="1465"/>
      <c r="N21" s="62"/>
      <c r="O21" s="62"/>
    </row>
    <row r="22" spans="1:15" ht="15" customHeight="1">
      <c r="A22" s="1337"/>
      <c r="B22" s="74" t="s">
        <v>108</v>
      </c>
      <c r="C22" s="1448" t="str">
        <f>IF(E4="○",IF(基本情報入力シート!D66="【児童発達支援センター】" &amp; CHAR(10)&amp;"児童発達支援管理責任者",基本情報入力シート!L67,IF(基本情報入力シート!D74="【児童発達支援センター】" &amp; CHAR(10)&amp;"児童発達支援管理責任者",基本情報入力シート!L75,IF(基本情報入力シート!D82="【児童発達支援センター】" &amp; CHAR(10)&amp;"児童発達支援管理責任者",基本情報入力シート!L83,IF(基本情報入力シート!D90="【児童発達支援センター】" &amp; CHAR(10)&amp;"児童発達支援管理責任者",基本情報入力シート!L91,IF(基本情報入力シート!D98="【児童発達支援センター】" &amp; CHAR(10)&amp;"児童発達支援管理責任者",基本情報入力シート!L99,IF(基本情報入力シート!D106="【児童発達支援センター】" &amp; CHAR(10)&amp;"児童発達支援管理責任者",基本情報入力シート!L107,"")))))),IF(基本情報入力シート!D66="【児童発達支援（重心外）】" &amp; CHAR(10)&amp;"児童発達支援管理責任者",基本情報入力シート!L67,IF(基本情報入力シート!D74="【児童発達支援（重心外）】" &amp; CHAR(10)&amp;"児童発達支援管理責任者",基本情報入力シート!L75,IF(基本情報入力シート!D82="【児童発達支援（重心外）】" &amp; CHAR(10)&amp;"児童発達支援管理責任者",基本情報入力シート!L83,IF(基本情報入力シート!D90="【児童発達支援（重心外）】" &amp; CHAR(10)&amp;"児童発達支援管理責任者",基本情報入力シート!L91,IF(基本情報入力シート!D98="【児童発達支援（重心外）】" &amp; CHAR(10)&amp;"児童発達支援管理責任者",基本情報入力シート!L99,IF(基本情報入力シート!D106="【児童発達支援（重心外）】" &amp; CHAR(10)&amp;"児童発達支援管理責任者",基本情報入力シート!L107,"")))))))</f>
        <v/>
      </c>
      <c r="D22" s="1449"/>
      <c r="E22" s="1450"/>
      <c r="F22" s="1329"/>
      <c r="G22" s="1466"/>
      <c r="H22" s="1467"/>
      <c r="I22" s="1467"/>
      <c r="J22" s="1467"/>
      <c r="K22" s="1467"/>
      <c r="L22" s="1467"/>
      <c r="M22" s="1468"/>
      <c r="N22" s="62"/>
      <c r="O22" s="62"/>
    </row>
    <row r="23" spans="1:15" ht="15" customHeight="1">
      <c r="A23" s="1337"/>
      <c r="B23" s="1309" t="s">
        <v>112</v>
      </c>
      <c r="C23" s="65" t="s">
        <v>236</v>
      </c>
      <c r="D23" s="700" t="str">
        <f>IF(E4="○",IF(基本情報入力シート!D66="【児童発達支援センター】" &amp; CHAR(10)&amp;"児童発達支援管理責任者",基本情報入力シート!L69,IF(基本情報入力シート!D74="【児童発達支援センター】" &amp; CHAR(10)&amp;"児童発達支援管理責任者",基本情報入力シート!L77,IF(基本情報入力シート!D82="【児童発達支援センター】" &amp; CHAR(10)&amp;"児童発達支援管理責任者",基本情報入力シート!L85,IF(基本情報入力シート!D90="【児童発達支援センター】" &amp; CHAR(10)&amp;"児童発達支援管理責任者",基本情報入力シート!L93,IF(基本情報入力シート!D98="【児童発達支援センター】" &amp; CHAR(10)&amp;"児童発達支援管理責任者",基本情報入力シート!L101,IF(基本情報入力シート!D106="【児童発達支援センター】" &amp; CHAR(10)&amp;"児童発達支援管理責任者",基本情報入力シート!L109,"")))))),IF(基本情報入力シート!D66="【児童発達支援（重心外）】" &amp; CHAR(10)&amp;"児童発達支援管理責任者",基本情報入力シート!L69,IF(基本情報入力シート!D74="【児童発達支援（重心外）】" &amp; CHAR(10)&amp;"児童発達支援管理責任者",基本情報入力シート!L77,IF(基本情報入力シート!D82="【児童発達支援（重心外）】" &amp; CHAR(10)&amp;"児童発達支援管理責任者",基本情報入力シート!L85,IF(基本情報入力シート!D90="【児童発達支援（重心外）】" &amp; CHAR(10)&amp;"児童発達支援管理責任者",基本情報入力シート!L93,IF(基本情報入力シート!D98="【児童発達支援（重心外）】" &amp; CHAR(10)&amp;"児童発達支援管理責任者",基本情報入力シート!L101,IF(基本情報入力シート!D106="【児童発達支援（重心外）】" &amp; CHAR(10)&amp;"児童発達支援管理責任者",基本情報入力シート!L109,"")))))))</f>
        <v/>
      </c>
      <c r="E23" s="67" t="s">
        <v>103</v>
      </c>
      <c r="F23" s="700" t="str">
        <f>IF(E4="○",IF(基本情報入力シート!D66="【児童発達支援センター】" &amp; CHAR(10)&amp;"児童発達支援管理責任者",基本情報入力シート!T69,IF(基本情報入力シート!D74="【児童発達支援センター】" &amp; CHAR(10)&amp;"児童発達支援管理責任者",基本情報入力シート!T77,IF(基本情報入力シート!D82="【児童発達支援センター】" &amp; CHAR(10)&amp;"児童発達支援管理責任者",基本情報入力シート!T85,IF(基本情報入力シート!D90="【児童発達支援センター】" &amp; CHAR(10)&amp;"児童発達支援管理責任者",基本情報入力シート!T93,IF(基本情報入力シート!D98="【児童発達支援センター】" &amp; CHAR(10)&amp;"児童発達支援管理責任者",基本情報入力シート!T101,IF(基本情報入力シート!D106="【児童発達支援センター】" &amp; CHAR(10)&amp;"児童発達支援管理責任者",基本情報入力シート!T109,"")))))),IF(基本情報入力シート!D66="【児童発達支援（重心外）】" &amp; CHAR(10)&amp;"児童発達支援管理責任者",基本情報入力シート!T69,IF(基本情報入力シート!D74="【児童発達支援（重心外）】" &amp; CHAR(10)&amp;"児童発達支援管理責任者",基本情報入力シート!T77,IF(基本情報入力シート!D82="【児童発達支援（重心外）】" &amp; CHAR(10)&amp;"児童発達支援管理責任者",基本情報入力シート!T85,IF(基本情報入力シート!D90="【児童発達支援（重心外）】" &amp; CHAR(10)&amp;"児童発達支援管理責任者",基本情報入力シート!T93,IF(基本情報入力シート!D98="【児童発達支援（重心外）】" &amp; CHAR(10)&amp;"児童発達支援管理責任者",基本情報入力シート!T101,IF(基本情報入力シート!D106="【児童発達支援（重心外）】" &amp; CHAR(10)&amp;"児童発達支援管理責任者",基本情報入力シート!T109,"")))))))</f>
        <v/>
      </c>
      <c r="G23" s="66" t="s">
        <v>237</v>
      </c>
      <c r="H23" s="66"/>
      <c r="I23" s="66"/>
      <c r="J23" s="66"/>
      <c r="K23" s="66"/>
      <c r="L23" s="66"/>
      <c r="M23" s="68"/>
      <c r="N23" s="62"/>
      <c r="O23" s="62"/>
    </row>
    <row r="24" spans="1:15" ht="15" customHeight="1">
      <c r="A24" s="1337"/>
      <c r="B24" s="1310"/>
      <c r="C24" s="1457" t="str">
        <f>IF(E4="○",IF(基本情報入力シート!D66="【児童発達支援センター】" &amp; CHAR(10)&amp;"児童発達支援管理責任者",基本情報入力シート!L70,IF(基本情報入力シート!D74="【児童発達支援センター】" &amp; CHAR(10)&amp;"児童発達支援管理責任者",基本情報入力シート!L78,IF(基本情報入力シート!D82="【児童発達支援センター】" &amp; CHAR(10)&amp;"児童発達支援管理責任者",基本情報入力シート!L86,IF(基本情報入力シート!D90="【児童発達支援センター】" &amp; CHAR(10)&amp;"児童発達支援管理責任者",基本情報入力シート!L94,IF(基本情報入力シート!D98="【児童発達支援センター】" &amp; CHAR(10)&amp;"児童発達支援管理責任者",基本情報入力シート!L102,IF(基本情報入力シート!D106="【児童発達支援センター】" &amp; CHAR(10)&amp;"児童発達支援管理責任者",基本情報入力シート!L110,"")))))),IF(基本情報入力シート!D66="【児童発達支援（重心外）】" &amp; CHAR(10)&amp;"児童発達支援管理責任者",基本情報入力シート!L70,IF(基本情報入力シート!D74="【児童発達支援（重心外）】" &amp; CHAR(10)&amp;"児童発達支援管理責任者",基本情報入力シート!L78,IF(基本情報入力シート!D82="【児童発達支援（重心外）】" &amp; CHAR(10)&amp;"児童発達支援管理責任者",基本情報入力シート!L86,IF(基本情報入力シート!D90="【児童発達支援（重心外）】" &amp; CHAR(10)&amp;"児童発達支援管理責任者",基本情報入力シート!L94,IF(基本情報入力シート!D98="【児童発達支援（重心外）】" &amp; CHAR(10)&amp;"児童発達支援管理責任者",基本情報入力シート!L102,IF(基本情報入力シート!D106="【児童発達支援（重心外）】" &amp; CHAR(10)&amp;"児童発達支援管理責任者",基本情報入力シート!L110,"")))))))</f>
        <v/>
      </c>
      <c r="D24" s="1458"/>
      <c r="E24" s="1458"/>
      <c r="F24" s="1458"/>
      <c r="G24" s="1458"/>
      <c r="H24" s="1458"/>
      <c r="I24" s="1458"/>
      <c r="J24" s="1458"/>
      <c r="K24" s="1458"/>
      <c r="L24" s="1458"/>
      <c r="M24" s="1459"/>
      <c r="N24" s="62"/>
      <c r="O24" s="62"/>
    </row>
    <row r="25" spans="1:15" ht="15" customHeight="1">
      <c r="A25" s="1337"/>
      <c r="B25" s="1311"/>
      <c r="C25" s="1460" t="str">
        <f>IF(E4="○",IF(基本情報入力シート!D66="【児童発達支援センター】" &amp; CHAR(10)&amp;"児童発達支援管理責任者",基本情報入力シート!L71,IF(基本情報入力シート!D74="【児童発達支援センター】" &amp; CHAR(10)&amp;"児童発達支援管理責任者",基本情報入力シート!L79,IF(基本情報入力シート!D82="【児童発達支援センター】" &amp; CHAR(10)&amp;"児童発達支援管理責任者",基本情報入力シート!L87,IF(基本情報入力シート!D90="【児童発達支援センター】" &amp; CHAR(10)&amp;"児童発達支援管理責任者",基本情報入力シート!L95,IF(基本情報入力シート!D98="【児童発達支援センター】" &amp; CHAR(10)&amp;"児童発達支援管理責任者",基本情報入力シート!L103,IF(基本情報入力シート!D106="【児童発達支援センター】" &amp; CHAR(10)&amp;"児童発達支援管理責任者",基本情報入力シート!L111,"")))))),IF(基本情報入力シート!D66="【児童発達支援（重心外）】" &amp; CHAR(10)&amp;"児童発達支援管理責任者",基本情報入力シート!L71,IF(基本情報入力シート!D74="【児童発達支援（重心外）】" &amp; CHAR(10)&amp;"児童発達支援管理責任者",基本情報入力シート!L79,IF(基本情報入力シート!D82="【児童発達支援（重心外）】" &amp; CHAR(10)&amp;"児童発達支援管理責任者",基本情報入力シート!L87,IF(基本情報入力シート!D90="【児童発達支援（重心外）】" &amp; CHAR(10)&amp;"児童発達支援管理責任者",基本情報入力シート!L95,IF(基本情報入力シート!D98="【児童発達支援（重心外）】" &amp; CHAR(10)&amp;"児童発達支援管理責任者",基本情報入力シート!L103,IF(基本情報入力シート!D106="【児童発達支援（重心外）】" &amp; CHAR(10)&amp;"児童発達支援管理責任者",基本情報入力シート!L111,"")))))))</f>
        <v/>
      </c>
      <c r="D25" s="1461"/>
      <c r="E25" s="1461"/>
      <c r="F25" s="1461"/>
      <c r="G25" s="1461"/>
      <c r="H25" s="1461"/>
      <c r="I25" s="1461"/>
      <c r="J25" s="1461"/>
      <c r="K25" s="1461"/>
      <c r="L25" s="1461"/>
      <c r="M25" s="1462"/>
      <c r="N25" s="62"/>
      <c r="O25" s="62"/>
    </row>
    <row r="26" spans="1:15" ht="15" customHeight="1">
      <c r="A26" s="1379" t="s">
        <v>116</v>
      </c>
      <c r="B26" s="1380"/>
      <c r="C26" s="1380"/>
      <c r="D26" s="1381"/>
      <c r="E26" s="1381"/>
      <c r="F26" s="1382"/>
      <c r="G26" s="1383"/>
      <c r="H26" s="1439" t="s">
        <v>117</v>
      </c>
      <c r="I26" s="1440"/>
      <c r="J26" s="1440"/>
      <c r="K26" s="1440"/>
      <c r="L26" s="1440"/>
      <c r="M26" s="1441"/>
      <c r="N26" s="61"/>
      <c r="O26" s="62"/>
    </row>
    <row r="27" spans="1:15" ht="15" hidden="1" customHeight="1">
      <c r="A27" s="1434" t="s">
        <v>118</v>
      </c>
      <c r="B27" s="1435"/>
      <c r="C27" s="1435"/>
      <c r="D27" s="1435"/>
      <c r="E27" s="1435"/>
      <c r="F27" s="1435"/>
      <c r="G27" s="1435"/>
      <c r="H27" s="1435"/>
      <c r="I27" s="1435"/>
      <c r="J27" s="1435"/>
      <c r="K27" s="1435"/>
      <c r="L27" s="1435"/>
      <c r="M27" s="1436"/>
      <c r="N27" s="62"/>
      <c r="O27" s="62"/>
    </row>
    <row r="28" spans="1:15" ht="15" hidden="1" customHeight="1">
      <c r="A28" s="1368" t="s">
        <v>119</v>
      </c>
      <c r="B28" s="1369"/>
      <c r="C28" s="1329" t="s">
        <v>120</v>
      </c>
      <c r="D28" s="1329"/>
      <c r="E28" s="1309" t="s">
        <v>121</v>
      </c>
      <c r="F28" s="1408"/>
      <c r="G28" s="67"/>
      <c r="H28" s="67"/>
      <c r="I28" s="67"/>
      <c r="J28" s="67"/>
      <c r="K28" s="67"/>
      <c r="L28" s="67"/>
      <c r="M28" s="79"/>
      <c r="N28" s="62"/>
      <c r="O28" s="62"/>
    </row>
    <row r="29" spans="1:15" ht="15" hidden="1" customHeight="1">
      <c r="A29" s="1372"/>
      <c r="B29" s="1373"/>
      <c r="C29" s="72" t="s">
        <v>122</v>
      </c>
      <c r="D29" s="72" t="s">
        <v>123</v>
      </c>
      <c r="E29" s="72" t="s">
        <v>122</v>
      </c>
      <c r="F29" s="72" t="s">
        <v>123</v>
      </c>
      <c r="G29" s="62"/>
      <c r="H29" s="62"/>
      <c r="I29" s="62"/>
      <c r="J29" s="62"/>
      <c r="K29" s="62"/>
      <c r="L29" s="62"/>
      <c r="M29" s="80"/>
      <c r="N29" s="62"/>
      <c r="O29" s="62"/>
    </row>
    <row r="30" spans="1:15" ht="15" hidden="1" customHeight="1">
      <c r="A30" s="1309" t="s">
        <v>232</v>
      </c>
      <c r="B30" s="1437"/>
      <c r="C30" s="72"/>
      <c r="D30" s="72"/>
      <c r="E30" s="72"/>
      <c r="F30" s="72"/>
      <c r="G30" s="62"/>
      <c r="H30" s="62"/>
      <c r="I30" s="62"/>
      <c r="J30" s="62"/>
      <c r="K30" s="62"/>
      <c r="L30" s="62"/>
      <c r="M30" s="80"/>
      <c r="N30" s="62"/>
      <c r="O30" s="62"/>
    </row>
    <row r="31" spans="1:15" ht="15" hidden="1" customHeight="1">
      <c r="A31" s="1311" t="s">
        <v>233</v>
      </c>
      <c r="B31" s="1438"/>
      <c r="C31" s="72"/>
      <c r="D31" s="72"/>
      <c r="E31" s="72"/>
      <c r="F31" s="72"/>
      <c r="G31" s="62"/>
      <c r="H31" s="62"/>
      <c r="I31" s="62"/>
      <c r="J31" s="62"/>
      <c r="K31" s="62"/>
      <c r="L31" s="62"/>
      <c r="M31" s="80"/>
      <c r="N31" s="62"/>
      <c r="O31" s="62"/>
    </row>
    <row r="32" spans="1:15" ht="15" hidden="1" customHeight="1">
      <c r="A32" s="73" t="s">
        <v>234</v>
      </c>
      <c r="B32" s="81"/>
      <c r="C32" s="1329"/>
      <c r="D32" s="1329"/>
      <c r="E32" s="1329"/>
      <c r="F32" s="1329"/>
      <c r="G32" s="62"/>
      <c r="H32" s="62"/>
      <c r="I32" s="62"/>
      <c r="J32" s="62"/>
      <c r="K32" s="62"/>
      <c r="L32" s="62"/>
      <c r="M32" s="80"/>
      <c r="N32" s="62"/>
      <c r="O32" s="62"/>
    </row>
    <row r="33" spans="1:15" ht="15" hidden="1" customHeight="1">
      <c r="A33" s="73" t="s">
        <v>235</v>
      </c>
      <c r="B33" s="81"/>
      <c r="C33" s="1433"/>
      <c r="D33" s="1433"/>
      <c r="E33" s="1433"/>
      <c r="F33" s="1433"/>
      <c r="G33" s="75"/>
      <c r="H33" s="75"/>
      <c r="I33" s="75"/>
      <c r="J33" s="75"/>
      <c r="K33" s="75"/>
      <c r="L33" s="75"/>
      <c r="M33" s="76"/>
      <c r="N33" s="61"/>
      <c r="O33" s="62"/>
    </row>
    <row r="34" spans="1:15" ht="15" customHeight="1">
      <c r="A34" s="1434" t="s">
        <v>128</v>
      </c>
      <c r="B34" s="1435"/>
      <c r="C34" s="1435"/>
      <c r="D34" s="1435"/>
      <c r="E34" s="1435"/>
      <c r="F34" s="1435"/>
      <c r="G34" s="1435"/>
      <c r="H34" s="1435"/>
      <c r="I34" s="1435"/>
      <c r="J34" s="1435"/>
      <c r="K34" s="1435"/>
      <c r="L34" s="1435"/>
      <c r="M34" s="1436"/>
      <c r="N34" s="61"/>
      <c r="O34" s="62"/>
    </row>
    <row r="35" spans="1:15" ht="15" customHeight="1">
      <c r="A35" s="1349" t="s">
        <v>152</v>
      </c>
      <c r="B35" s="1350"/>
      <c r="C35" s="1430"/>
      <c r="D35" s="1431"/>
      <c r="E35" s="1431"/>
      <c r="F35" s="1431"/>
      <c r="G35" s="1431"/>
      <c r="H35" s="1431"/>
      <c r="I35" s="1431"/>
      <c r="J35" s="1431"/>
      <c r="K35" s="1431"/>
      <c r="L35" s="1431"/>
      <c r="M35" s="1432"/>
      <c r="N35" s="61"/>
      <c r="O35" s="62"/>
    </row>
    <row r="36" spans="1:15" ht="24.95" customHeight="1">
      <c r="A36" s="1363" t="s">
        <v>156</v>
      </c>
      <c r="B36" s="1364"/>
      <c r="C36" s="1425"/>
      <c r="D36" s="1426"/>
      <c r="E36" s="1426"/>
      <c r="F36" s="1426"/>
      <c r="G36" s="1426"/>
      <c r="H36" s="1426"/>
      <c r="I36" s="1426"/>
      <c r="J36" s="1426"/>
      <c r="K36" s="1426"/>
      <c r="L36" s="1426"/>
      <c r="M36" s="1427"/>
    </row>
    <row r="37" spans="1:15" ht="15" customHeight="1">
      <c r="A37" s="1368" t="s">
        <v>129</v>
      </c>
      <c r="B37" s="1369"/>
      <c r="C37" s="2" t="s">
        <v>7</v>
      </c>
      <c r="D37" s="72" t="s">
        <v>130</v>
      </c>
      <c r="E37" s="72" t="s">
        <v>131</v>
      </c>
      <c r="F37" s="72" t="s">
        <v>132</v>
      </c>
      <c r="G37" s="72" t="s">
        <v>133</v>
      </c>
      <c r="H37" s="1351" t="s">
        <v>134</v>
      </c>
      <c r="I37" s="1353"/>
      <c r="J37" s="1351" t="s">
        <v>135</v>
      </c>
      <c r="K37" s="1353"/>
      <c r="L37" s="1351" t="s">
        <v>136</v>
      </c>
      <c r="M37" s="1353"/>
      <c r="N37" s="62"/>
      <c r="O37" s="62"/>
    </row>
    <row r="38" spans="1:15" ht="15" customHeight="1">
      <c r="A38" s="1370"/>
      <c r="B38" s="1371"/>
      <c r="C38" s="701"/>
      <c r="D38" s="701"/>
      <c r="E38" s="701"/>
      <c r="F38" s="701"/>
      <c r="G38" s="701"/>
      <c r="H38" s="1428"/>
      <c r="I38" s="1429"/>
      <c r="J38" s="1428"/>
      <c r="K38" s="1429"/>
      <c r="L38" s="1428"/>
      <c r="M38" s="1429"/>
      <c r="N38" s="62"/>
      <c r="O38" s="62"/>
    </row>
    <row r="39" spans="1:15" ht="15" customHeight="1">
      <c r="A39" s="1372"/>
      <c r="B39" s="1373"/>
      <c r="C39" s="1351" t="s">
        <v>137</v>
      </c>
      <c r="D39" s="1352"/>
      <c r="E39" s="1353"/>
      <c r="F39" s="1430"/>
      <c r="G39" s="1431"/>
      <c r="H39" s="1431"/>
      <c r="I39" s="1431"/>
      <c r="J39" s="1431"/>
      <c r="K39" s="1431"/>
      <c r="L39" s="1431"/>
      <c r="M39" s="1432"/>
      <c r="N39" s="62"/>
      <c r="O39" s="62"/>
    </row>
    <row r="40" spans="1:15" ht="15" customHeight="1">
      <c r="A40" s="1357" t="s">
        <v>138</v>
      </c>
      <c r="B40" s="1358"/>
      <c r="C40" s="82" t="s">
        <v>139</v>
      </c>
      <c r="D40" s="702"/>
      <c r="E40" s="83" t="s">
        <v>140</v>
      </c>
      <c r="F40" s="703"/>
      <c r="G40" s="84" t="s">
        <v>141</v>
      </c>
      <c r="H40" s="1419"/>
      <c r="I40" s="1419"/>
      <c r="J40" s="1424" t="s">
        <v>140</v>
      </c>
      <c r="K40" s="1424"/>
      <c r="L40" s="1419"/>
      <c r="M40" s="1420"/>
      <c r="N40" s="61"/>
      <c r="O40" s="62"/>
    </row>
    <row r="41" spans="1:15" ht="15" customHeight="1">
      <c r="A41" s="1359"/>
      <c r="B41" s="1360"/>
      <c r="C41" s="85" t="s">
        <v>142</v>
      </c>
      <c r="D41" s="702"/>
      <c r="E41" s="83" t="s">
        <v>140</v>
      </c>
      <c r="F41" s="703"/>
      <c r="G41" s="84" t="s">
        <v>141</v>
      </c>
      <c r="H41" s="1419"/>
      <c r="I41" s="1419"/>
      <c r="J41" s="1424" t="s">
        <v>140</v>
      </c>
      <c r="K41" s="1424"/>
      <c r="L41" s="1419"/>
      <c r="M41" s="1420"/>
      <c r="N41" s="61"/>
      <c r="O41" s="62"/>
    </row>
    <row r="42" spans="1:15" ht="15" customHeight="1">
      <c r="A42" s="1361"/>
      <c r="B42" s="1362"/>
      <c r="C42" s="86" t="s">
        <v>143</v>
      </c>
      <c r="D42" s="704"/>
      <c r="E42" s="87" t="s">
        <v>140</v>
      </c>
      <c r="F42" s="703"/>
      <c r="G42" s="84" t="s">
        <v>141</v>
      </c>
      <c r="H42" s="1419"/>
      <c r="I42" s="1419"/>
      <c r="J42" s="1424" t="s">
        <v>140</v>
      </c>
      <c r="K42" s="1424"/>
      <c r="L42" s="1419"/>
      <c r="M42" s="1420"/>
      <c r="N42" s="61"/>
      <c r="O42" s="62"/>
    </row>
    <row r="43" spans="1:15" ht="15" customHeight="1">
      <c r="A43" s="1349" t="s">
        <v>243</v>
      </c>
      <c r="B43" s="1350"/>
      <c r="C43" s="706" t="s">
        <v>153</v>
      </c>
      <c r="D43" s="707"/>
      <c r="E43" s="706" t="s">
        <v>154</v>
      </c>
      <c r="F43" s="708" t="str">
        <f>IF(D43="○","","○")</f>
        <v>○</v>
      </c>
      <c r="G43" s="1351"/>
      <c r="H43" s="1352"/>
      <c r="I43" s="1352"/>
      <c r="J43" s="1352"/>
      <c r="K43" s="1352"/>
      <c r="L43" s="1352"/>
      <c r="M43" s="1353"/>
      <c r="N43" s="61"/>
      <c r="O43" s="62"/>
    </row>
    <row r="44" spans="1:15" ht="15" customHeight="1">
      <c r="A44" s="1349" t="s">
        <v>144</v>
      </c>
      <c r="B44" s="1350"/>
      <c r="C44" s="1421"/>
      <c r="D44" s="1422"/>
      <c r="E44" s="1422"/>
      <c r="F44" s="1422"/>
      <c r="G44" s="1422"/>
      <c r="H44" s="1422"/>
      <c r="I44" s="1422"/>
      <c r="J44" s="1422"/>
      <c r="K44" s="1422"/>
      <c r="L44" s="1422"/>
      <c r="M44" s="1423"/>
      <c r="N44" s="62"/>
      <c r="O44" s="62"/>
    </row>
    <row r="45" spans="1:15" ht="15" customHeight="1">
      <c r="A45" s="1349" t="s">
        <v>145</v>
      </c>
      <c r="B45" s="1350"/>
      <c r="C45" s="1421"/>
      <c r="D45" s="1422"/>
      <c r="E45" s="1422"/>
      <c r="F45" s="1422"/>
      <c r="G45" s="1422"/>
      <c r="H45" s="1422"/>
      <c r="I45" s="1422"/>
      <c r="J45" s="1422"/>
      <c r="K45" s="1422"/>
      <c r="L45" s="1422"/>
      <c r="M45" s="1423"/>
      <c r="N45" s="61"/>
      <c r="O45" s="62"/>
    </row>
    <row r="46" spans="1:15" ht="30" customHeight="1">
      <c r="A46" s="1339" t="s">
        <v>146</v>
      </c>
      <c r="B46" s="1340"/>
      <c r="C46" s="1414"/>
      <c r="D46" s="1415"/>
      <c r="E46" s="1415"/>
      <c r="F46" s="1415"/>
      <c r="G46" s="1415"/>
      <c r="H46" s="1415"/>
      <c r="I46" s="1415"/>
      <c r="J46" s="1415"/>
      <c r="K46" s="1415"/>
      <c r="L46" s="1415"/>
      <c r="M46" s="1416"/>
      <c r="N46" s="61"/>
      <c r="O46" s="62"/>
    </row>
    <row r="47" spans="1:15" ht="15" customHeight="1">
      <c r="A47" s="1344" t="s">
        <v>164</v>
      </c>
      <c r="B47" s="1345"/>
      <c r="C47" s="107" t="s">
        <v>165</v>
      </c>
      <c r="D47" s="1417">
        <f>基本情報入力シート!L116</f>
        <v>0</v>
      </c>
      <c r="E47" s="1417"/>
      <c r="F47" s="1417"/>
      <c r="G47" s="1324" t="s">
        <v>244</v>
      </c>
      <c r="H47" s="1324"/>
      <c r="I47" s="1418">
        <f>基本情報入力シート!L117</f>
        <v>0</v>
      </c>
      <c r="J47" s="1418"/>
      <c r="K47" s="1418"/>
      <c r="L47" s="1418"/>
      <c r="M47" s="1418"/>
      <c r="N47" s="61"/>
      <c r="O47" s="62"/>
    </row>
    <row r="48" spans="1:15" ht="15" customHeight="1">
      <c r="A48" s="1399" t="s">
        <v>1283</v>
      </c>
      <c r="B48" s="1400"/>
      <c r="C48" s="1400"/>
      <c r="D48" s="1400"/>
      <c r="E48" s="1400"/>
      <c r="F48" s="1400"/>
      <c r="G48" s="1400"/>
      <c r="H48" s="1400"/>
      <c r="I48" s="1400"/>
      <c r="J48" s="1400"/>
      <c r="K48" s="1400"/>
      <c r="L48" s="1400"/>
      <c r="M48" s="1401"/>
      <c r="N48" s="61"/>
      <c r="O48" s="62"/>
    </row>
    <row r="49" spans="1:15" ht="15" customHeight="1">
      <c r="A49" s="1336" t="s">
        <v>100</v>
      </c>
      <c r="B49" s="63" t="s">
        <v>101</v>
      </c>
      <c r="C49" s="1402"/>
      <c r="D49" s="1403"/>
      <c r="E49" s="1403"/>
      <c r="F49" s="1403"/>
      <c r="G49" s="1403"/>
      <c r="H49" s="1403"/>
      <c r="I49" s="1403"/>
      <c r="J49" s="1403"/>
      <c r="K49" s="1403"/>
      <c r="L49" s="1403"/>
      <c r="M49" s="1404"/>
      <c r="N49" s="61"/>
      <c r="O49" s="62"/>
    </row>
    <row r="50" spans="1:15" ht="15" customHeight="1">
      <c r="A50" s="1337"/>
      <c r="B50" s="64" t="s">
        <v>102</v>
      </c>
      <c r="C50" s="1405"/>
      <c r="D50" s="1406"/>
      <c r="E50" s="1406"/>
      <c r="F50" s="1406"/>
      <c r="G50" s="1406"/>
      <c r="H50" s="1406"/>
      <c r="I50" s="1406"/>
      <c r="J50" s="1406"/>
      <c r="K50" s="1406"/>
      <c r="L50" s="1406"/>
      <c r="M50" s="1407"/>
      <c r="N50" s="61"/>
      <c r="O50" s="62"/>
    </row>
    <row r="51" spans="1:15" ht="15" customHeight="1">
      <c r="A51" s="1337"/>
      <c r="B51" s="1408" t="s">
        <v>95</v>
      </c>
      <c r="C51" s="65" t="s">
        <v>236</v>
      </c>
      <c r="D51" s="100"/>
      <c r="E51" s="67" t="s">
        <v>103</v>
      </c>
      <c r="F51" s="100"/>
      <c r="G51" s="66" t="s">
        <v>237</v>
      </c>
      <c r="H51" s="66"/>
      <c r="I51" s="66"/>
      <c r="J51" s="66"/>
      <c r="K51" s="66"/>
      <c r="L51" s="66"/>
      <c r="M51" s="68"/>
      <c r="N51" s="61"/>
      <c r="O51" s="62"/>
    </row>
    <row r="52" spans="1:15" ht="15" customHeight="1">
      <c r="A52" s="1337"/>
      <c r="B52" s="1409"/>
      <c r="C52" s="91"/>
      <c r="D52" s="70"/>
      <c r="E52" s="90"/>
      <c r="F52" s="71"/>
      <c r="G52" s="1312"/>
      <c r="H52" s="1312"/>
      <c r="I52" s="1312"/>
      <c r="J52" s="1312"/>
      <c r="K52" s="1312"/>
      <c r="L52" s="1312"/>
      <c r="M52" s="1313"/>
      <c r="N52" s="61"/>
      <c r="O52" s="62"/>
    </row>
    <row r="53" spans="1:15" ht="15" customHeight="1">
      <c r="A53" s="1337"/>
      <c r="B53" s="1410"/>
      <c r="C53" s="1314"/>
      <c r="D53" s="1315"/>
      <c r="E53" s="1315"/>
      <c r="F53" s="1315"/>
      <c r="G53" s="1315"/>
      <c r="H53" s="1315"/>
      <c r="I53" s="1315"/>
      <c r="J53" s="1315"/>
      <c r="K53" s="1315"/>
      <c r="L53" s="1315"/>
      <c r="M53" s="1316"/>
      <c r="N53" s="61"/>
      <c r="O53" s="62"/>
    </row>
    <row r="54" spans="1:15" ht="15" customHeight="1">
      <c r="A54" s="1337"/>
      <c r="B54" s="145" t="s">
        <v>104</v>
      </c>
      <c r="C54" s="1411"/>
      <c r="D54" s="1412"/>
      <c r="E54" s="1412"/>
      <c r="F54" s="1412"/>
      <c r="G54" s="1412"/>
      <c r="H54" s="1412"/>
      <c r="I54" s="1412"/>
      <c r="J54" s="1412"/>
      <c r="K54" s="1412"/>
      <c r="L54" s="1412"/>
      <c r="M54" s="1413"/>
      <c r="N54" s="61"/>
      <c r="O54" s="62"/>
    </row>
    <row r="55" spans="1:15" ht="15" customHeight="1">
      <c r="A55" s="1338"/>
      <c r="B55" s="73" t="s">
        <v>105</v>
      </c>
      <c r="C55" s="1376"/>
      <c r="D55" s="1377"/>
      <c r="E55" s="1377"/>
      <c r="F55" s="1377"/>
      <c r="G55" s="1377"/>
      <c r="H55" s="1377"/>
      <c r="I55" s="1377"/>
      <c r="J55" s="1377"/>
      <c r="K55" s="1377"/>
      <c r="L55" s="1377"/>
      <c r="M55" s="1378"/>
      <c r="N55" s="61"/>
      <c r="O55" s="62"/>
    </row>
    <row r="56" spans="1:15" ht="15" customHeight="1">
      <c r="A56" s="1336" t="s">
        <v>106</v>
      </c>
      <c r="B56" s="69" t="s">
        <v>101</v>
      </c>
      <c r="C56" s="1326"/>
      <c r="D56" s="1327"/>
      <c r="E56" s="1328"/>
      <c r="F56" s="1329" t="s">
        <v>107</v>
      </c>
      <c r="G56" s="1330"/>
      <c r="H56" s="101"/>
      <c r="I56" s="1330"/>
      <c r="J56" s="101"/>
      <c r="K56" s="1330"/>
      <c r="L56" s="101"/>
      <c r="M56" s="102"/>
      <c r="N56" s="61"/>
      <c r="O56" s="62"/>
    </row>
    <row r="57" spans="1:15" ht="15" customHeight="1">
      <c r="A57" s="1337"/>
      <c r="B57" s="74" t="s">
        <v>108</v>
      </c>
      <c r="C57" s="1314"/>
      <c r="D57" s="1315"/>
      <c r="E57" s="1316"/>
      <c r="F57" s="1329"/>
      <c r="G57" s="1331"/>
      <c r="H57" s="103" t="s">
        <v>109</v>
      </c>
      <c r="I57" s="1331"/>
      <c r="J57" s="103" t="s">
        <v>110</v>
      </c>
      <c r="K57" s="1331"/>
      <c r="L57" s="104" t="s">
        <v>111</v>
      </c>
      <c r="M57" s="105"/>
      <c r="N57" s="61"/>
      <c r="O57" s="62"/>
    </row>
    <row r="58" spans="1:15" ht="15" customHeight="1">
      <c r="A58" s="1337"/>
      <c r="B58" s="1309" t="s">
        <v>112</v>
      </c>
      <c r="C58" s="65" t="s">
        <v>236</v>
      </c>
      <c r="D58" s="100"/>
      <c r="E58" s="67" t="s">
        <v>103</v>
      </c>
      <c r="F58" s="100"/>
      <c r="G58" s="66" t="s">
        <v>237</v>
      </c>
      <c r="H58" s="66"/>
      <c r="I58" s="66"/>
      <c r="J58" s="66"/>
      <c r="K58" s="66"/>
      <c r="L58" s="66"/>
      <c r="M58" s="68"/>
      <c r="N58" s="61"/>
      <c r="O58" s="62"/>
    </row>
    <row r="59" spans="1:15" ht="15" customHeight="1">
      <c r="A59" s="1337"/>
      <c r="B59" s="1310"/>
      <c r="C59" s="91"/>
      <c r="D59" s="70"/>
      <c r="E59" s="90"/>
      <c r="F59" s="71"/>
      <c r="G59" s="1312"/>
      <c r="H59" s="1312"/>
      <c r="I59" s="1312"/>
      <c r="J59" s="1312"/>
      <c r="K59" s="1312"/>
      <c r="L59" s="1312"/>
      <c r="M59" s="1313"/>
      <c r="N59" s="61"/>
      <c r="O59" s="62"/>
    </row>
    <row r="60" spans="1:15" ht="15" customHeight="1">
      <c r="A60" s="1337"/>
      <c r="B60" s="1311"/>
      <c r="C60" s="1314"/>
      <c r="D60" s="1315"/>
      <c r="E60" s="1315"/>
      <c r="F60" s="1315"/>
      <c r="G60" s="1315"/>
      <c r="H60" s="1315"/>
      <c r="I60" s="1315"/>
      <c r="J60" s="1315"/>
      <c r="K60" s="1315"/>
      <c r="L60" s="1315"/>
      <c r="M60" s="1316"/>
      <c r="N60" s="61"/>
      <c r="O60" s="62"/>
    </row>
    <row r="61" spans="1:15" ht="15" customHeight="1">
      <c r="A61" s="1397"/>
      <c r="B61" s="1387" t="s">
        <v>113</v>
      </c>
      <c r="C61" s="1388"/>
      <c r="D61" s="1349" t="s">
        <v>114</v>
      </c>
      <c r="E61" s="1350"/>
      <c r="F61" s="1377"/>
      <c r="G61" s="1377"/>
      <c r="H61" s="1393"/>
      <c r="I61" s="1393"/>
      <c r="J61" s="1393"/>
      <c r="K61" s="1377"/>
      <c r="L61" s="1377"/>
      <c r="M61" s="1378"/>
      <c r="N61" s="61"/>
      <c r="O61" s="62"/>
    </row>
    <row r="62" spans="1:15" ht="15" customHeight="1">
      <c r="A62" s="1397"/>
      <c r="B62" s="1389"/>
      <c r="C62" s="1390"/>
      <c r="D62" s="1368" t="s">
        <v>115</v>
      </c>
      <c r="E62" s="1394"/>
      <c r="F62" s="92"/>
      <c r="G62" s="92"/>
      <c r="H62" s="92"/>
      <c r="I62" s="92"/>
      <c r="J62" s="92"/>
      <c r="K62" s="92"/>
      <c r="L62" s="92"/>
      <c r="M62" s="93"/>
      <c r="N62" s="61"/>
      <c r="O62" s="62"/>
    </row>
    <row r="63" spans="1:15" ht="15" customHeight="1">
      <c r="A63" s="1398"/>
      <c r="B63" s="1391"/>
      <c r="C63" s="1392"/>
      <c r="D63" s="1395"/>
      <c r="E63" s="1396"/>
      <c r="F63" s="94"/>
      <c r="G63" s="94"/>
      <c r="H63" s="94"/>
      <c r="I63" s="94"/>
      <c r="J63" s="94"/>
      <c r="K63" s="94"/>
      <c r="L63" s="94"/>
      <c r="M63" s="95"/>
      <c r="N63" s="61"/>
      <c r="O63" s="62"/>
    </row>
    <row r="64" spans="1:15" ht="15" customHeight="1">
      <c r="A64" s="1336" t="s">
        <v>242</v>
      </c>
      <c r="B64" s="118" t="s">
        <v>101</v>
      </c>
      <c r="C64" s="1326"/>
      <c r="D64" s="1327"/>
      <c r="E64" s="1328"/>
      <c r="F64" s="1329" t="s">
        <v>107</v>
      </c>
      <c r="G64" s="1330"/>
      <c r="H64" s="101"/>
      <c r="I64" s="1330"/>
      <c r="J64" s="101"/>
      <c r="K64" s="1330"/>
      <c r="L64" s="101"/>
      <c r="M64" s="102"/>
      <c r="N64" s="61"/>
      <c r="O64" s="62"/>
    </row>
    <row r="65" spans="1:15" ht="15" customHeight="1">
      <c r="A65" s="1337"/>
      <c r="B65" s="74" t="s">
        <v>108</v>
      </c>
      <c r="C65" s="1314"/>
      <c r="D65" s="1315"/>
      <c r="E65" s="1316"/>
      <c r="F65" s="1329"/>
      <c r="G65" s="1331"/>
      <c r="H65" s="103" t="s">
        <v>109</v>
      </c>
      <c r="I65" s="1331"/>
      <c r="J65" s="103" t="s">
        <v>110</v>
      </c>
      <c r="K65" s="1331"/>
      <c r="L65" s="104" t="s">
        <v>111</v>
      </c>
      <c r="M65" s="105"/>
      <c r="N65" s="61"/>
      <c r="O65" s="62"/>
    </row>
    <row r="66" spans="1:15" ht="15" customHeight="1">
      <c r="A66" s="1337"/>
      <c r="B66" s="1309" t="s">
        <v>112</v>
      </c>
      <c r="C66" s="65" t="s">
        <v>236</v>
      </c>
      <c r="D66" s="89"/>
      <c r="E66" s="67" t="s">
        <v>103</v>
      </c>
      <c r="F66" s="89"/>
      <c r="G66" s="66" t="s">
        <v>237</v>
      </c>
      <c r="H66" s="66"/>
      <c r="I66" s="66"/>
      <c r="J66" s="66"/>
      <c r="K66" s="66"/>
      <c r="L66" s="66"/>
      <c r="M66" s="68"/>
      <c r="N66" s="61"/>
      <c r="O66" s="62"/>
    </row>
    <row r="67" spans="1:15" ht="15" customHeight="1">
      <c r="A67" s="1337"/>
      <c r="B67" s="1310"/>
      <c r="C67" s="91"/>
      <c r="D67" s="70"/>
      <c r="E67" s="90"/>
      <c r="F67" s="71"/>
      <c r="G67" s="1312"/>
      <c r="H67" s="1312"/>
      <c r="I67" s="1312"/>
      <c r="J67" s="1312"/>
      <c r="K67" s="1312"/>
      <c r="L67" s="1312"/>
      <c r="M67" s="1313"/>
      <c r="N67" s="61"/>
      <c r="O67" s="62"/>
    </row>
    <row r="68" spans="1:15" ht="15" customHeight="1">
      <c r="A68" s="1337"/>
      <c r="B68" s="1311"/>
      <c r="C68" s="1314"/>
      <c r="D68" s="1315"/>
      <c r="E68" s="1315"/>
      <c r="F68" s="1315"/>
      <c r="G68" s="1315"/>
      <c r="H68" s="1315"/>
      <c r="I68" s="1315"/>
      <c r="J68" s="1315"/>
      <c r="K68" s="1315"/>
      <c r="L68" s="1315"/>
      <c r="M68" s="1316"/>
      <c r="N68" s="61"/>
      <c r="O68" s="62"/>
    </row>
    <row r="69" spans="1:15" ht="15" customHeight="1">
      <c r="A69" s="1379" t="s">
        <v>116</v>
      </c>
      <c r="B69" s="1380"/>
      <c r="C69" s="1380"/>
      <c r="D69" s="1381"/>
      <c r="E69" s="1381"/>
      <c r="F69" s="1382"/>
      <c r="G69" s="1383"/>
      <c r="H69" s="1384" t="str">
        <f>H26</f>
        <v>第　　条 第　　項 第　　号</v>
      </c>
      <c r="I69" s="1385"/>
      <c r="J69" s="1385"/>
      <c r="K69" s="1385"/>
      <c r="L69" s="1385"/>
      <c r="M69" s="1386"/>
      <c r="N69" s="61"/>
      <c r="O69" s="62"/>
    </row>
    <row r="70" spans="1:15" ht="15" customHeight="1">
      <c r="A70" s="1349" t="s">
        <v>152</v>
      </c>
      <c r="B70" s="1350"/>
      <c r="C70" s="1354"/>
      <c r="D70" s="1355"/>
      <c r="E70" s="1355"/>
      <c r="F70" s="1355"/>
      <c r="G70" s="1355"/>
      <c r="H70" s="1355"/>
      <c r="I70" s="1355"/>
      <c r="J70" s="1355"/>
      <c r="K70" s="1355"/>
      <c r="L70" s="1355"/>
      <c r="M70" s="1356"/>
      <c r="N70" s="61"/>
      <c r="O70" s="62"/>
    </row>
    <row r="71" spans="1:15" ht="24.75" customHeight="1">
      <c r="A71" s="1363" t="s">
        <v>156</v>
      </c>
      <c r="B71" s="1364"/>
      <c r="C71" s="1365"/>
      <c r="D71" s="1366"/>
      <c r="E71" s="1366"/>
      <c r="F71" s="1366"/>
      <c r="G71" s="1366"/>
      <c r="H71" s="1366"/>
      <c r="I71" s="1366"/>
      <c r="J71" s="1366"/>
      <c r="K71" s="1366"/>
      <c r="L71" s="1366"/>
      <c r="M71" s="1367"/>
      <c r="N71" s="61"/>
      <c r="O71" s="62"/>
    </row>
    <row r="72" spans="1:15" ht="15" customHeight="1">
      <c r="A72" s="1368" t="s">
        <v>129</v>
      </c>
      <c r="B72" s="1369"/>
      <c r="C72" s="2" t="s">
        <v>7</v>
      </c>
      <c r="D72" s="72" t="s">
        <v>130</v>
      </c>
      <c r="E72" s="72" t="s">
        <v>131</v>
      </c>
      <c r="F72" s="72" t="s">
        <v>132</v>
      </c>
      <c r="G72" s="72" t="s">
        <v>133</v>
      </c>
      <c r="H72" s="1351" t="s">
        <v>134</v>
      </c>
      <c r="I72" s="1353"/>
      <c r="J72" s="1351" t="s">
        <v>135</v>
      </c>
      <c r="K72" s="1353"/>
      <c r="L72" s="1351" t="s">
        <v>136</v>
      </c>
      <c r="M72" s="1353"/>
      <c r="N72" s="61"/>
      <c r="O72" s="62"/>
    </row>
    <row r="73" spans="1:15" ht="15" customHeight="1">
      <c r="A73" s="1370"/>
      <c r="B73" s="1371"/>
      <c r="C73" s="96"/>
      <c r="D73" s="96"/>
      <c r="E73" s="96"/>
      <c r="F73" s="96"/>
      <c r="G73" s="96"/>
      <c r="H73" s="1374"/>
      <c r="I73" s="1375"/>
      <c r="J73" s="1374"/>
      <c r="K73" s="1375"/>
      <c r="L73" s="1374"/>
      <c r="M73" s="1375"/>
      <c r="N73" s="61"/>
      <c r="O73" s="62"/>
    </row>
    <row r="74" spans="1:15" ht="15" customHeight="1">
      <c r="A74" s="1372"/>
      <c r="B74" s="1373"/>
      <c r="C74" s="1351" t="s">
        <v>137</v>
      </c>
      <c r="D74" s="1352"/>
      <c r="E74" s="1353"/>
      <c r="F74" s="1376"/>
      <c r="G74" s="1377"/>
      <c r="H74" s="1377"/>
      <c r="I74" s="1377"/>
      <c r="J74" s="1377"/>
      <c r="K74" s="1377"/>
      <c r="L74" s="1377"/>
      <c r="M74" s="1378"/>
      <c r="N74" s="61"/>
      <c r="O74" s="62"/>
    </row>
    <row r="75" spans="1:15" ht="15" customHeight="1">
      <c r="A75" s="1357" t="s">
        <v>138</v>
      </c>
      <c r="B75" s="1358"/>
      <c r="C75" s="116" t="s">
        <v>139</v>
      </c>
      <c r="D75" s="97"/>
      <c r="E75" s="83" t="s">
        <v>140</v>
      </c>
      <c r="F75" s="99"/>
      <c r="G75" s="117" t="s">
        <v>141</v>
      </c>
      <c r="H75" s="1346"/>
      <c r="I75" s="1346"/>
      <c r="J75" s="1347" t="s">
        <v>140</v>
      </c>
      <c r="K75" s="1347"/>
      <c r="L75" s="1346"/>
      <c r="M75" s="1348"/>
      <c r="N75" s="61"/>
      <c r="O75" s="62"/>
    </row>
    <row r="76" spans="1:15" ht="15" customHeight="1">
      <c r="A76" s="1359"/>
      <c r="B76" s="1360"/>
      <c r="C76" s="115" t="s">
        <v>142</v>
      </c>
      <c r="D76" s="97"/>
      <c r="E76" s="83" t="s">
        <v>140</v>
      </c>
      <c r="F76" s="99"/>
      <c r="G76" s="117" t="s">
        <v>141</v>
      </c>
      <c r="H76" s="1346"/>
      <c r="I76" s="1346"/>
      <c r="J76" s="1347" t="s">
        <v>140</v>
      </c>
      <c r="K76" s="1347"/>
      <c r="L76" s="1346"/>
      <c r="M76" s="1348"/>
      <c r="N76" s="61"/>
      <c r="O76" s="62"/>
    </row>
    <row r="77" spans="1:15" ht="15" customHeight="1">
      <c r="A77" s="1361"/>
      <c r="B77" s="1362"/>
      <c r="C77" s="114" t="s">
        <v>143</v>
      </c>
      <c r="D77" s="98"/>
      <c r="E77" s="87" t="s">
        <v>140</v>
      </c>
      <c r="F77" s="99"/>
      <c r="G77" s="117" t="s">
        <v>141</v>
      </c>
      <c r="H77" s="1346"/>
      <c r="I77" s="1346"/>
      <c r="J77" s="1347" t="s">
        <v>140</v>
      </c>
      <c r="K77" s="1347"/>
      <c r="L77" s="1346"/>
      <c r="M77" s="1348"/>
      <c r="N77" s="61"/>
      <c r="O77" s="62"/>
    </row>
    <row r="78" spans="1:15" ht="15" customHeight="1">
      <c r="A78" s="1349" t="s">
        <v>243</v>
      </c>
      <c r="B78" s="1350"/>
      <c r="C78" s="706" t="s">
        <v>153</v>
      </c>
      <c r="D78" s="709" t="s">
        <v>1276</v>
      </c>
      <c r="E78" s="73" t="s">
        <v>154</v>
      </c>
      <c r="F78" s="708" t="str">
        <f>IF(D78="○","","○")</f>
        <v/>
      </c>
      <c r="G78" s="1351"/>
      <c r="H78" s="1352"/>
      <c r="I78" s="1352"/>
      <c r="J78" s="1352"/>
      <c r="K78" s="1352"/>
      <c r="L78" s="1352"/>
      <c r="M78" s="1353"/>
      <c r="N78" s="61"/>
      <c r="O78" s="62"/>
    </row>
    <row r="79" spans="1:15" ht="15" customHeight="1">
      <c r="A79" s="1349" t="s">
        <v>144</v>
      </c>
      <c r="B79" s="1350"/>
      <c r="C79" s="1354"/>
      <c r="D79" s="1355"/>
      <c r="E79" s="1355"/>
      <c r="F79" s="1355"/>
      <c r="G79" s="1355"/>
      <c r="H79" s="1355"/>
      <c r="I79" s="1355"/>
      <c r="J79" s="1355"/>
      <c r="K79" s="1355"/>
      <c r="L79" s="1355"/>
      <c r="M79" s="1356"/>
      <c r="N79" s="61"/>
      <c r="O79" s="62"/>
    </row>
    <row r="80" spans="1:15" ht="15" customHeight="1">
      <c r="A80" s="1349" t="s">
        <v>145</v>
      </c>
      <c r="B80" s="1350"/>
      <c r="C80" s="1354"/>
      <c r="D80" s="1355"/>
      <c r="E80" s="1355"/>
      <c r="F80" s="1355"/>
      <c r="G80" s="1355"/>
      <c r="H80" s="1355"/>
      <c r="I80" s="1355"/>
      <c r="J80" s="1355"/>
      <c r="K80" s="1355"/>
      <c r="L80" s="1355"/>
      <c r="M80" s="1356"/>
      <c r="N80" s="61"/>
      <c r="O80" s="62"/>
    </row>
    <row r="81" spans="1:15" ht="32.25" customHeight="1">
      <c r="A81" s="1339" t="s">
        <v>146</v>
      </c>
      <c r="B81" s="1340"/>
      <c r="C81" s="1341"/>
      <c r="D81" s="1342"/>
      <c r="E81" s="1342"/>
      <c r="F81" s="1342"/>
      <c r="G81" s="1342"/>
      <c r="H81" s="1342"/>
      <c r="I81" s="1342"/>
      <c r="J81" s="1342"/>
      <c r="K81" s="1342"/>
      <c r="L81" s="1342"/>
      <c r="M81" s="1343"/>
      <c r="N81" s="61"/>
      <c r="O81" s="62"/>
    </row>
    <row r="82" spans="1:15" ht="15" customHeight="1">
      <c r="A82" s="1344" t="s">
        <v>164</v>
      </c>
      <c r="B82" s="1345"/>
      <c r="C82" s="107" t="s">
        <v>165</v>
      </c>
      <c r="D82" s="1323"/>
      <c r="E82" s="1323"/>
      <c r="F82" s="1323"/>
      <c r="G82" s="1324" t="s">
        <v>244</v>
      </c>
      <c r="H82" s="1324"/>
      <c r="I82" s="1325"/>
      <c r="J82" s="1325"/>
      <c r="K82" s="1325"/>
      <c r="L82" s="1325"/>
      <c r="M82" s="1325"/>
      <c r="N82" s="61"/>
      <c r="O82" s="62"/>
    </row>
    <row r="83" spans="1:15" ht="15" customHeight="1">
      <c r="A83" s="62" t="s">
        <v>99</v>
      </c>
      <c r="B83" s="62"/>
      <c r="C83" s="62"/>
      <c r="D83" s="62"/>
      <c r="E83" s="62"/>
      <c r="F83" s="62"/>
      <c r="G83" s="62"/>
      <c r="H83" s="62"/>
      <c r="I83" s="62"/>
      <c r="J83" s="62"/>
      <c r="K83" s="62"/>
      <c r="L83" s="62"/>
      <c r="M83" s="62"/>
      <c r="N83" s="62"/>
      <c r="O83" s="62"/>
    </row>
    <row r="84" spans="1:15" ht="18" customHeight="1">
      <c r="A84" s="1332" t="s">
        <v>147</v>
      </c>
      <c r="B84" s="1332"/>
      <c r="C84" s="1332"/>
      <c r="D84" s="1332"/>
      <c r="E84" s="1332"/>
      <c r="F84" s="1332"/>
      <c r="G84" s="1332"/>
      <c r="H84" s="1332"/>
      <c r="I84" s="1332"/>
      <c r="J84" s="1332"/>
      <c r="K84" s="1332"/>
      <c r="L84" s="1332"/>
      <c r="M84" s="1332"/>
      <c r="N84" s="61"/>
      <c r="O84" s="62"/>
    </row>
    <row r="85" spans="1:15" ht="18" customHeight="1">
      <c r="A85" s="1333" t="s">
        <v>155</v>
      </c>
      <c r="B85" s="1333"/>
      <c r="C85" s="1333"/>
      <c r="D85" s="1333"/>
      <c r="E85" s="1333"/>
      <c r="F85" s="1333"/>
      <c r="G85" s="1333"/>
      <c r="H85" s="1333"/>
      <c r="I85" s="1333"/>
      <c r="J85" s="1333"/>
      <c r="K85" s="1333"/>
      <c r="L85" s="1333"/>
      <c r="M85" s="1333"/>
      <c r="N85" s="61"/>
      <c r="O85" s="62"/>
    </row>
    <row r="86" spans="1:15" ht="21.6" customHeight="1">
      <c r="A86" s="1334" t="s">
        <v>1601</v>
      </c>
      <c r="B86" s="1335"/>
      <c r="C86" s="1335"/>
      <c r="D86" s="1335"/>
      <c r="E86" s="1335"/>
      <c r="F86" s="1335"/>
      <c r="G86" s="1335"/>
      <c r="H86" s="1335"/>
      <c r="I86" s="1335"/>
      <c r="J86" s="1335"/>
      <c r="K86" s="1335"/>
      <c r="L86" s="1335"/>
      <c r="M86" s="1335"/>
      <c r="N86" s="62"/>
      <c r="O86" s="62"/>
    </row>
    <row r="87" spans="1:15" ht="15" customHeight="1">
      <c r="A87" s="61" t="s">
        <v>149</v>
      </c>
      <c r="B87" s="62"/>
      <c r="C87" s="62"/>
      <c r="D87" s="62"/>
      <c r="E87" s="62"/>
      <c r="F87" s="62"/>
      <c r="G87" s="62"/>
      <c r="H87" s="62"/>
      <c r="I87" s="62"/>
      <c r="J87" s="62"/>
      <c r="K87" s="62"/>
      <c r="L87" s="62"/>
      <c r="M87" s="62"/>
      <c r="N87" s="62"/>
      <c r="O87" s="62"/>
    </row>
    <row r="88" spans="1:15" ht="15" customHeight="1">
      <c r="A88" s="88" t="s">
        <v>1282</v>
      </c>
    </row>
    <row r="89" spans="1:15" ht="15" customHeight="1">
      <c r="A89" s="1336" t="s">
        <v>242</v>
      </c>
      <c r="B89" s="63" t="s">
        <v>101</v>
      </c>
      <c r="C89" s="1326"/>
      <c r="D89" s="1327"/>
      <c r="E89" s="1328"/>
      <c r="F89" s="1329" t="s">
        <v>107</v>
      </c>
      <c r="G89" s="1330"/>
      <c r="H89" s="101"/>
      <c r="I89" s="1330"/>
      <c r="J89" s="101"/>
      <c r="K89" s="1330"/>
      <c r="L89" s="101"/>
      <c r="M89" s="102"/>
    </row>
    <row r="90" spans="1:15" ht="15" customHeight="1">
      <c r="A90" s="1337"/>
      <c r="B90" s="106" t="s">
        <v>108</v>
      </c>
      <c r="C90" s="1314"/>
      <c r="D90" s="1315"/>
      <c r="E90" s="1316"/>
      <c r="F90" s="1329"/>
      <c r="G90" s="1331"/>
      <c r="H90" s="103" t="s">
        <v>109</v>
      </c>
      <c r="I90" s="1331"/>
      <c r="J90" s="103" t="s">
        <v>110</v>
      </c>
      <c r="K90" s="1331"/>
      <c r="L90" s="104" t="s">
        <v>111</v>
      </c>
      <c r="M90" s="105"/>
    </row>
    <row r="91" spans="1:15" ht="15" customHeight="1">
      <c r="A91" s="1337"/>
      <c r="B91" s="1309" t="s">
        <v>112</v>
      </c>
      <c r="C91" s="65" t="s">
        <v>236</v>
      </c>
      <c r="D91" s="89"/>
      <c r="E91" s="67" t="s">
        <v>103</v>
      </c>
      <c r="F91" s="89"/>
      <c r="G91" s="66" t="s">
        <v>237</v>
      </c>
      <c r="H91" s="66"/>
      <c r="I91" s="66"/>
      <c r="J91" s="66"/>
      <c r="K91" s="66"/>
      <c r="L91" s="66"/>
      <c r="M91" s="68"/>
    </row>
    <row r="92" spans="1:15" ht="15" customHeight="1">
      <c r="A92" s="1337"/>
      <c r="B92" s="1310"/>
      <c r="C92" s="91"/>
      <c r="D92" s="70" t="s">
        <v>1277</v>
      </c>
      <c r="E92" s="90"/>
      <c r="F92" s="71" t="s">
        <v>1279</v>
      </c>
      <c r="G92" s="1312"/>
      <c r="H92" s="1312"/>
      <c r="I92" s="1312"/>
      <c r="J92" s="1312"/>
      <c r="K92" s="1312"/>
      <c r="L92" s="1312"/>
      <c r="M92" s="1313"/>
    </row>
    <row r="93" spans="1:15" ht="15" customHeight="1">
      <c r="A93" s="1337"/>
      <c r="B93" s="1311"/>
      <c r="C93" s="1314"/>
      <c r="D93" s="1315"/>
      <c r="E93" s="1315"/>
      <c r="F93" s="1315"/>
      <c r="G93" s="1315"/>
      <c r="H93" s="1315"/>
      <c r="I93" s="1315"/>
      <c r="J93" s="1315"/>
      <c r="K93" s="1315"/>
      <c r="L93" s="1315"/>
      <c r="M93" s="1316"/>
    </row>
    <row r="94" spans="1:15" ht="15" customHeight="1">
      <c r="A94" s="1337"/>
      <c r="B94" s="69" t="s">
        <v>101</v>
      </c>
      <c r="C94" s="1326"/>
      <c r="D94" s="1327"/>
      <c r="E94" s="1328"/>
      <c r="F94" s="1329" t="s">
        <v>107</v>
      </c>
      <c r="G94" s="1330"/>
      <c r="H94" s="101"/>
      <c r="I94" s="1330"/>
      <c r="J94" s="101"/>
      <c r="K94" s="1330"/>
      <c r="L94" s="101"/>
      <c r="M94" s="102"/>
    </row>
    <row r="95" spans="1:15" ht="15" customHeight="1">
      <c r="A95" s="1337"/>
      <c r="B95" s="74" t="s">
        <v>108</v>
      </c>
      <c r="C95" s="1314"/>
      <c r="D95" s="1315"/>
      <c r="E95" s="1316"/>
      <c r="F95" s="1329"/>
      <c r="G95" s="1331"/>
      <c r="H95" s="103" t="s">
        <v>109</v>
      </c>
      <c r="I95" s="1331"/>
      <c r="J95" s="103" t="s">
        <v>110</v>
      </c>
      <c r="K95" s="1331"/>
      <c r="L95" s="104" t="s">
        <v>111</v>
      </c>
      <c r="M95" s="105"/>
    </row>
    <row r="96" spans="1:15" ht="15" customHeight="1">
      <c r="A96" s="1337"/>
      <c r="B96" s="1309" t="s">
        <v>112</v>
      </c>
      <c r="C96" s="65" t="s">
        <v>236</v>
      </c>
      <c r="D96" s="89"/>
      <c r="E96" s="67" t="s">
        <v>103</v>
      </c>
      <c r="F96" s="89"/>
      <c r="G96" s="66" t="s">
        <v>237</v>
      </c>
      <c r="H96" s="66"/>
      <c r="I96" s="66"/>
      <c r="J96" s="66"/>
      <c r="K96" s="66"/>
      <c r="L96" s="66"/>
      <c r="M96" s="68"/>
    </row>
    <row r="97" spans="1:13" ht="15" customHeight="1">
      <c r="A97" s="1337"/>
      <c r="B97" s="1310"/>
      <c r="C97" s="91"/>
      <c r="D97" s="70" t="s">
        <v>1277</v>
      </c>
      <c r="E97" s="90"/>
      <c r="F97" s="71" t="s">
        <v>1279</v>
      </c>
      <c r="G97" s="1312"/>
      <c r="H97" s="1312"/>
      <c r="I97" s="1312"/>
      <c r="J97" s="1312"/>
      <c r="K97" s="1312"/>
      <c r="L97" s="1312"/>
      <c r="M97" s="1313"/>
    </row>
    <row r="98" spans="1:13" ht="15" customHeight="1">
      <c r="A98" s="1337"/>
      <c r="B98" s="1311"/>
      <c r="C98" s="1314"/>
      <c r="D98" s="1315"/>
      <c r="E98" s="1315"/>
      <c r="F98" s="1315"/>
      <c r="G98" s="1315"/>
      <c r="H98" s="1315"/>
      <c r="I98" s="1315"/>
      <c r="J98" s="1315"/>
      <c r="K98" s="1315"/>
      <c r="L98" s="1315"/>
      <c r="M98" s="1316"/>
    </row>
    <row r="99" spans="1:13" ht="15" customHeight="1">
      <c r="A99" s="1337"/>
      <c r="B99" s="69" t="s">
        <v>101</v>
      </c>
      <c r="C99" s="1326"/>
      <c r="D99" s="1327"/>
      <c r="E99" s="1328"/>
      <c r="F99" s="1329" t="s">
        <v>107</v>
      </c>
      <c r="G99" s="1330"/>
      <c r="H99" s="101"/>
      <c r="I99" s="1330"/>
      <c r="J99" s="101"/>
      <c r="K99" s="1330"/>
      <c r="L99" s="101"/>
      <c r="M99" s="102"/>
    </row>
    <row r="100" spans="1:13" ht="15" customHeight="1">
      <c r="A100" s="1337"/>
      <c r="B100" s="74" t="s">
        <v>108</v>
      </c>
      <c r="C100" s="1314"/>
      <c r="D100" s="1315"/>
      <c r="E100" s="1316"/>
      <c r="F100" s="1329"/>
      <c r="G100" s="1331"/>
      <c r="H100" s="103" t="s">
        <v>109</v>
      </c>
      <c r="I100" s="1331"/>
      <c r="J100" s="103" t="s">
        <v>110</v>
      </c>
      <c r="K100" s="1331"/>
      <c r="L100" s="104" t="s">
        <v>111</v>
      </c>
      <c r="M100" s="105"/>
    </row>
    <row r="101" spans="1:13" ht="15" customHeight="1">
      <c r="A101" s="1337"/>
      <c r="B101" s="1309" t="s">
        <v>112</v>
      </c>
      <c r="C101" s="65" t="s">
        <v>236</v>
      </c>
      <c r="D101" s="89"/>
      <c r="E101" s="67" t="s">
        <v>103</v>
      </c>
      <c r="F101" s="89"/>
      <c r="G101" s="66" t="s">
        <v>237</v>
      </c>
      <c r="H101" s="66"/>
      <c r="I101" s="66"/>
      <c r="J101" s="66"/>
      <c r="K101" s="66"/>
      <c r="L101" s="66"/>
      <c r="M101" s="68"/>
    </row>
    <row r="102" spans="1:13" ht="15" customHeight="1">
      <c r="A102" s="1337"/>
      <c r="B102" s="1310"/>
      <c r="C102" s="91"/>
      <c r="D102" s="70" t="s">
        <v>1277</v>
      </c>
      <c r="E102" s="90"/>
      <c r="F102" s="71" t="s">
        <v>1279</v>
      </c>
      <c r="G102" s="1312"/>
      <c r="H102" s="1312"/>
      <c r="I102" s="1312"/>
      <c r="J102" s="1312"/>
      <c r="K102" s="1312"/>
      <c r="L102" s="1312"/>
      <c r="M102" s="1313"/>
    </row>
    <row r="103" spans="1:13" ht="15" customHeight="1">
      <c r="A103" s="1337"/>
      <c r="B103" s="1311"/>
      <c r="C103" s="1314"/>
      <c r="D103" s="1315"/>
      <c r="E103" s="1315"/>
      <c r="F103" s="1315"/>
      <c r="G103" s="1315"/>
      <c r="H103" s="1315"/>
      <c r="I103" s="1315"/>
      <c r="J103" s="1315"/>
      <c r="K103" s="1315"/>
      <c r="L103" s="1315"/>
      <c r="M103" s="1316"/>
    </row>
    <row r="104" spans="1:13" ht="15" customHeight="1">
      <c r="A104" s="1337"/>
      <c r="B104" s="69" t="s">
        <v>101</v>
      </c>
      <c r="C104" s="1326"/>
      <c r="D104" s="1327"/>
      <c r="E104" s="1328"/>
      <c r="F104" s="1329" t="s">
        <v>107</v>
      </c>
      <c r="G104" s="1330"/>
      <c r="H104" s="101"/>
      <c r="I104" s="1330"/>
      <c r="J104" s="101"/>
      <c r="K104" s="1330"/>
      <c r="L104" s="101"/>
      <c r="M104" s="102"/>
    </row>
    <row r="105" spans="1:13" ht="15" customHeight="1">
      <c r="A105" s="1337"/>
      <c r="B105" s="74" t="s">
        <v>108</v>
      </c>
      <c r="C105" s="1314"/>
      <c r="D105" s="1315"/>
      <c r="E105" s="1316"/>
      <c r="F105" s="1329"/>
      <c r="G105" s="1331"/>
      <c r="H105" s="103" t="s">
        <v>109</v>
      </c>
      <c r="I105" s="1331"/>
      <c r="J105" s="103" t="s">
        <v>110</v>
      </c>
      <c r="K105" s="1331"/>
      <c r="L105" s="104" t="s">
        <v>111</v>
      </c>
      <c r="M105" s="105"/>
    </row>
    <row r="106" spans="1:13" ht="15" customHeight="1">
      <c r="A106" s="1337"/>
      <c r="B106" s="1309" t="s">
        <v>112</v>
      </c>
      <c r="C106" s="65" t="s">
        <v>236</v>
      </c>
      <c r="D106" s="89"/>
      <c r="E106" s="67" t="s">
        <v>103</v>
      </c>
      <c r="F106" s="89"/>
      <c r="G106" s="66" t="s">
        <v>237</v>
      </c>
      <c r="H106" s="66"/>
      <c r="I106" s="66"/>
      <c r="J106" s="66"/>
      <c r="K106" s="66"/>
      <c r="L106" s="66"/>
      <c r="M106" s="68"/>
    </row>
    <row r="107" spans="1:13" ht="15" customHeight="1">
      <c r="A107" s="1337"/>
      <c r="B107" s="1310"/>
      <c r="C107" s="91"/>
      <c r="D107" s="70" t="s">
        <v>1277</v>
      </c>
      <c r="E107" s="90"/>
      <c r="F107" s="71" t="s">
        <v>1278</v>
      </c>
      <c r="G107" s="1312"/>
      <c r="H107" s="1312"/>
      <c r="I107" s="1312"/>
      <c r="J107" s="1312"/>
      <c r="K107" s="1312"/>
      <c r="L107" s="1312"/>
      <c r="M107" s="1313"/>
    </row>
    <row r="108" spans="1:13" ht="15" customHeight="1">
      <c r="A108" s="1337"/>
      <c r="B108" s="1311"/>
      <c r="C108" s="1314"/>
      <c r="D108" s="1315"/>
      <c r="E108" s="1315"/>
      <c r="F108" s="1315"/>
      <c r="G108" s="1315"/>
      <c r="H108" s="1315"/>
      <c r="I108" s="1315"/>
      <c r="J108" s="1315"/>
      <c r="K108" s="1315"/>
      <c r="L108" s="1315"/>
      <c r="M108" s="1316"/>
    </row>
    <row r="109" spans="1:13" ht="15" customHeight="1">
      <c r="A109" s="1337"/>
      <c r="B109" s="69" t="s">
        <v>101</v>
      </c>
      <c r="C109" s="1326"/>
      <c r="D109" s="1327"/>
      <c r="E109" s="1328"/>
      <c r="F109" s="1329" t="s">
        <v>107</v>
      </c>
      <c r="G109" s="1330"/>
      <c r="H109" s="101"/>
      <c r="I109" s="1330"/>
      <c r="J109" s="101"/>
      <c r="K109" s="1330"/>
      <c r="L109" s="101"/>
      <c r="M109" s="102"/>
    </row>
    <row r="110" spans="1:13" ht="15" customHeight="1">
      <c r="A110" s="1337"/>
      <c r="B110" s="74" t="s">
        <v>108</v>
      </c>
      <c r="C110" s="1314"/>
      <c r="D110" s="1315"/>
      <c r="E110" s="1316"/>
      <c r="F110" s="1329"/>
      <c r="G110" s="1331"/>
      <c r="H110" s="103" t="s">
        <v>109</v>
      </c>
      <c r="I110" s="1331"/>
      <c r="J110" s="103" t="s">
        <v>110</v>
      </c>
      <c r="K110" s="1331"/>
      <c r="L110" s="104" t="s">
        <v>111</v>
      </c>
      <c r="M110" s="105"/>
    </row>
    <row r="111" spans="1:13" ht="15" customHeight="1">
      <c r="A111" s="1337"/>
      <c r="B111" s="1309" t="s">
        <v>112</v>
      </c>
      <c r="C111" s="65" t="s">
        <v>236</v>
      </c>
      <c r="D111" s="89"/>
      <c r="E111" s="67" t="s">
        <v>103</v>
      </c>
      <c r="F111" s="89"/>
      <c r="G111" s="66" t="s">
        <v>237</v>
      </c>
      <c r="H111" s="66"/>
      <c r="I111" s="66"/>
      <c r="J111" s="66"/>
      <c r="K111" s="66"/>
      <c r="L111" s="66"/>
      <c r="M111" s="68"/>
    </row>
    <row r="112" spans="1:13" ht="15" customHeight="1">
      <c r="A112" s="1337"/>
      <c r="B112" s="1310"/>
      <c r="C112" s="91"/>
      <c r="D112" s="70" t="s">
        <v>1277</v>
      </c>
      <c r="E112" s="90"/>
      <c r="F112" s="71" t="s">
        <v>1278</v>
      </c>
      <c r="G112" s="1312"/>
      <c r="H112" s="1312"/>
      <c r="I112" s="1312"/>
      <c r="J112" s="1312"/>
      <c r="K112" s="1312"/>
      <c r="L112" s="1312"/>
      <c r="M112" s="1313"/>
    </row>
    <row r="113" spans="1:13" ht="15" customHeight="1">
      <c r="A113" s="1337"/>
      <c r="B113" s="1311"/>
      <c r="C113" s="1314"/>
      <c r="D113" s="1315"/>
      <c r="E113" s="1315"/>
      <c r="F113" s="1315"/>
      <c r="G113" s="1315"/>
      <c r="H113" s="1315"/>
      <c r="I113" s="1315"/>
      <c r="J113" s="1315"/>
      <c r="K113" s="1315"/>
      <c r="L113" s="1315"/>
      <c r="M113" s="1316"/>
    </row>
    <row r="114" spans="1:13" ht="15" customHeight="1">
      <c r="A114" s="1337"/>
      <c r="B114" s="69" t="s">
        <v>101</v>
      </c>
      <c r="C114" s="1326"/>
      <c r="D114" s="1327"/>
      <c r="E114" s="1328"/>
      <c r="F114" s="1329" t="s">
        <v>107</v>
      </c>
      <c r="G114" s="1330"/>
      <c r="H114" s="101"/>
      <c r="I114" s="1330"/>
      <c r="J114" s="101"/>
      <c r="K114" s="1330"/>
      <c r="L114" s="101"/>
      <c r="M114" s="102"/>
    </row>
    <row r="115" spans="1:13" ht="15" customHeight="1">
      <c r="A115" s="1337"/>
      <c r="B115" s="74" t="s">
        <v>108</v>
      </c>
      <c r="C115" s="1314"/>
      <c r="D115" s="1315"/>
      <c r="E115" s="1316"/>
      <c r="F115" s="1329"/>
      <c r="G115" s="1331"/>
      <c r="H115" s="103" t="s">
        <v>109</v>
      </c>
      <c r="I115" s="1331"/>
      <c r="J115" s="103" t="s">
        <v>110</v>
      </c>
      <c r="K115" s="1331"/>
      <c r="L115" s="104" t="s">
        <v>111</v>
      </c>
      <c r="M115" s="105"/>
    </row>
    <row r="116" spans="1:13" ht="15" customHeight="1">
      <c r="A116" s="1337"/>
      <c r="B116" s="1309" t="s">
        <v>112</v>
      </c>
      <c r="C116" s="65" t="s">
        <v>236</v>
      </c>
      <c r="D116" s="89"/>
      <c r="E116" s="67" t="s">
        <v>103</v>
      </c>
      <c r="F116" s="89"/>
      <c r="G116" s="66" t="s">
        <v>237</v>
      </c>
      <c r="H116" s="66"/>
      <c r="I116" s="66"/>
      <c r="J116" s="66"/>
      <c r="K116" s="66"/>
      <c r="L116" s="66"/>
      <c r="M116" s="68"/>
    </row>
    <row r="117" spans="1:13" ht="15" customHeight="1">
      <c r="A117" s="1337"/>
      <c r="B117" s="1310"/>
      <c r="C117" s="91"/>
      <c r="D117" s="70" t="s">
        <v>1277</v>
      </c>
      <c r="E117" s="90"/>
      <c r="F117" s="71" t="s">
        <v>1280</v>
      </c>
      <c r="G117" s="1312"/>
      <c r="H117" s="1312"/>
      <c r="I117" s="1312"/>
      <c r="J117" s="1312"/>
      <c r="K117" s="1312"/>
      <c r="L117" s="1312"/>
      <c r="M117" s="1313"/>
    </row>
    <row r="118" spans="1:13" ht="15" customHeight="1">
      <c r="A118" s="1338"/>
      <c r="B118" s="1311"/>
      <c r="C118" s="1314"/>
      <c r="D118" s="1315"/>
      <c r="E118" s="1315"/>
      <c r="F118" s="1315"/>
      <c r="G118" s="1315"/>
      <c r="H118" s="1315"/>
      <c r="I118" s="1315"/>
      <c r="J118" s="1315"/>
      <c r="K118" s="1315"/>
      <c r="L118" s="1315"/>
      <c r="M118" s="1316"/>
    </row>
    <row r="119" spans="1:13" ht="5.0999999999999996" customHeight="1"/>
    <row r="120" spans="1:13" ht="15" customHeight="1">
      <c r="A120" s="88" t="s">
        <v>1281</v>
      </c>
    </row>
    <row r="121" spans="1:13" ht="15" customHeight="1">
      <c r="A121" s="1317" t="s">
        <v>164</v>
      </c>
      <c r="B121" s="1318"/>
      <c r="C121" s="107" t="s">
        <v>165</v>
      </c>
      <c r="D121" s="1323"/>
      <c r="E121" s="1323"/>
      <c r="F121" s="1323"/>
      <c r="G121" s="1324" t="s">
        <v>244</v>
      </c>
      <c r="H121" s="1324"/>
      <c r="I121" s="1325"/>
      <c r="J121" s="1325"/>
      <c r="K121" s="1325"/>
      <c r="L121" s="1325"/>
      <c r="M121" s="1325"/>
    </row>
    <row r="122" spans="1:13" ht="15" customHeight="1">
      <c r="A122" s="1319"/>
      <c r="B122" s="1320"/>
      <c r="C122" s="107" t="s">
        <v>165</v>
      </c>
      <c r="D122" s="1323"/>
      <c r="E122" s="1323"/>
      <c r="F122" s="1323"/>
      <c r="G122" s="1324" t="s">
        <v>244</v>
      </c>
      <c r="H122" s="1324"/>
      <c r="I122" s="1325"/>
      <c r="J122" s="1325"/>
      <c r="K122" s="1325"/>
      <c r="L122" s="1325"/>
      <c r="M122" s="1325"/>
    </row>
    <row r="123" spans="1:13" ht="15" customHeight="1">
      <c r="A123" s="1319"/>
      <c r="B123" s="1320"/>
      <c r="C123" s="107" t="s">
        <v>165</v>
      </c>
      <c r="D123" s="1323"/>
      <c r="E123" s="1323"/>
      <c r="F123" s="1323"/>
      <c r="G123" s="1324" t="s">
        <v>244</v>
      </c>
      <c r="H123" s="1324"/>
      <c r="I123" s="1325"/>
      <c r="J123" s="1325"/>
      <c r="K123" s="1325"/>
      <c r="L123" s="1325"/>
      <c r="M123" s="1325"/>
    </row>
    <row r="124" spans="1:13" ht="15" customHeight="1">
      <c r="A124" s="1319"/>
      <c r="B124" s="1320"/>
      <c r="C124" s="107" t="s">
        <v>165</v>
      </c>
      <c r="D124" s="1323"/>
      <c r="E124" s="1323"/>
      <c r="F124" s="1323"/>
      <c r="G124" s="1324" t="s">
        <v>244</v>
      </c>
      <c r="H124" s="1324"/>
      <c r="I124" s="1325"/>
      <c r="J124" s="1325"/>
      <c r="K124" s="1325"/>
      <c r="L124" s="1325"/>
      <c r="M124" s="1325"/>
    </row>
    <row r="125" spans="1:13" ht="15" customHeight="1">
      <c r="A125" s="1321"/>
      <c r="B125" s="1322"/>
      <c r="C125" s="107" t="s">
        <v>165</v>
      </c>
      <c r="D125" s="1323"/>
      <c r="E125" s="1323"/>
      <c r="F125" s="1323"/>
      <c r="G125" s="1324" t="s">
        <v>244</v>
      </c>
      <c r="H125" s="1324"/>
      <c r="I125" s="1325"/>
      <c r="J125" s="1325"/>
      <c r="K125" s="1325"/>
      <c r="L125" s="1325"/>
      <c r="M125" s="1325"/>
    </row>
  </sheetData>
  <mergeCells count="230">
    <mergeCell ref="B2:D2"/>
    <mergeCell ref="A3:D3"/>
    <mergeCell ref="A4:D5"/>
    <mergeCell ref="E4:G5"/>
    <mergeCell ref="H4:M5"/>
    <mergeCell ref="C17:M17"/>
    <mergeCell ref="A6:A12"/>
    <mergeCell ref="C6:M6"/>
    <mergeCell ref="C7:M7"/>
    <mergeCell ref="B8:B10"/>
    <mergeCell ref="C10:M10"/>
    <mergeCell ref="C12:M12"/>
    <mergeCell ref="C11:M11"/>
    <mergeCell ref="J3:M3"/>
    <mergeCell ref="F3:G3"/>
    <mergeCell ref="H3:I3"/>
    <mergeCell ref="C9:M9"/>
    <mergeCell ref="C16:M16"/>
    <mergeCell ref="G13:M14"/>
    <mergeCell ref="A26:G26"/>
    <mergeCell ref="H26:M26"/>
    <mergeCell ref="B18:C20"/>
    <mergeCell ref="D18:E18"/>
    <mergeCell ref="F18:M18"/>
    <mergeCell ref="D19:E20"/>
    <mergeCell ref="A21:A25"/>
    <mergeCell ref="C21:E21"/>
    <mergeCell ref="F21:F22"/>
    <mergeCell ref="A13:A20"/>
    <mergeCell ref="C13:E13"/>
    <mergeCell ref="F13:F14"/>
    <mergeCell ref="C14:E14"/>
    <mergeCell ref="B15:B17"/>
    <mergeCell ref="F19:M19"/>
    <mergeCell ref="F20:M20"/>
    <mergeCell ref="C24:M24"/>
    <mergeCell ref="C22:E22"/>
    <mergeCell ref="B23:B25"/>
    <mergeCell ref="C25:M25"/>
    <mergeCell ref="G21:M22"/>
    <mergeCell ref="C32:D32"/>
    <mergeCell ref="E32:F32"/>
    <mergeCell ref="C33:D33"/>
    <mergeCell ref="E33:F33"/>
    <mergeCell ref="A34:M34"/>
    <mergeCell ref="A35:B35"/>
    <mergeCell ref="C35:M35"/>
    <mergeCell ref="A27:M27"/>
    <mergeCell ref="A28:B29"/>
    <mergeCell ref="C28:D28"/>
    <mergeCell ref="E28:F28"/>
    <mergeCell ref="A30:B30"/>
    <mergeCell ref="A31:B31"/>
    <mergeCell ref="A36:B36"/>
    <mergeCell ref="C36:M36"/>
    <mergeCell ref="A37:B39"/>
    <mergeCell ref="H37:I37"/>
    <mergeCell ref="J37:K37"/>
    <mergeCell ref="L37:M37"/>
    <mergeCell ref="H38:I38"/>
    <mergeCell ref="J38:K38"/>
    <mergeCell ref="L38:M38"/>
    <mergeCell ref="C39:E39"/>
    <mergeCell ref="F39:M39"/>
    <mergeCell ref="A46:B46"/>
    <mergeCell ref="C46:M46"/>
    <mergeCell ref="A47:B47"/>
    <mergeCell ref="D47:F47"/>
    <mergeCell ref="G47:H47"/>
    <mergeCell ref="I47:M47"/>
    <mergeCell ref="L42:M42"/>
    <mergeCell ref="A43:B43"/>
    <mergeCell ref="G43:M43"/>
    <mergeCell ref="A44:B44"/>
    <mergeCell ref="C44:M44"/>
    <mergeCell ref="A45:B45"/>
    <mergeCell ref="C45:M45"/>
    <mergeCell ref="A40:B42"/>
    <mergeCell ref="H40:I40"/>
    <mergeCell ref="J40:K40"/>
    <mergeCell ref="L40:M40"/>
    <mergeCell ref="H41:I41"/>
    <mergeCell ref="J41:K41"/>
    <mergeCell ref="L41:M41"/>
    <mergeCell ref="H42:I42"/>
    <mergeCell ref="J42:K42"/>
    <mergeCell ref="G59:M59"/>
    <mergeCell ref="C60:M60"/>
    <mergeCell ref="A48:M48"/>
    <mergeCell ref="A49:A55"/>
    <mergeCell ref="C49:M49"/>
    <mergeCell ref="C50:M50"/>
    <mergeCell ref="B51:B53"/>
    <mergeCell ref="G52:M52"/>
    <mergeCell ref="C53:M53"/>
    <mergeCell ref="C55:M55"/>
    <mergeCell ref="C54:M54"/>
    <mergeCell ref="C65:E65"/>
    <mergeCell ref="B66:B68"/>
    <mergeCell ref="G67:M67"/>
    <mergeCell ref="C68:M68"/>
    <mergeCell ref="A69:G69"/>
    <mergeCell ref="H69:M69"/>
    <mergeCell ref="B61:C63"/>
    <mergeCell ref="D61:E61"/>
    <mergeCell ref="F61:M61"/>
    <mergeCell ref="D62:E63"/>
    <mergeCell ref="A64:A68"/>
    <mergeCell ref="C64:E64"/>
    <mergeCell ref="F64:F65"/>
    <mergeCell ref="G64:G65"/>
    <mergeCell ref="I64:I65"/>
    <mergeCell ref="K64:K65"/>
    <mergeCell ref="A56:A63"/>
    <mergeCell ref="C56:E56"/>
    <mergeCell ref="F56:F57"/>
    <mergeCell ref="G56:G57"/>
    <mergeCell ref="I56:I57"/>
    <mergeCell ref="K56:K57"/>
    <mergeCell ref="C57:E57"/>
    <mergeCell ref="B58:B60"/>
    <mergeCell ref="A70:B70"/>
    <mergeCell ref="C70:M70"/>
    <mergeCell ref="A71:B71"/>
    <mergeCell ref="C71:M71"/>
    <mergeCell ref="A72:B74"/>
    <mergeCell ref="H72:I72"/>
    <mergeCell ref="J72:K72"/>
    <mergeCell ref="L72:M72"/>
    <mergeCell ref="H73:I73"/>
    <mergeCell ref="J73:K73"/>
    <mergeCell ref="L73:M73"/>
    <mergeCell ref="C74:E74"/>
    <mergeCell ref="F74:M74"/>
    <mergeCell ref="A81:B81"/>
    <mergeCell ref="C81:M81"/>
    <mergeCell ref="A82:B82"/>
    <mergeCell ref="D82:F82"/>
    <mergeCell ref="G82:H82"/>
    <mergeCell ref="I82:M82"/>
    <mergeCell ref="H77:I77"/>
    <mergeCell ref="J77:K77"/>
    <mergeCell ref="L77:M77"/>
    <mergeCell ref="A78:B78"/>
    <mergeCell ref="G78:M78"/>
    <mergeCell ref="A79:B79"/>
    <mergeCell ref="C79:M79"/>
    <mergeCell ref="A75:B77"/>
    <mergeCell ref="H75:I75"/>
    <mergeCell ref="J75:K75"/>
    <mergeCell ref="L75:M75"/>
    <mergeCell ref="H76:I76"/>
    <mergeCell ref="J76:K76"/>
    <mergeCell ref="L76:M76"/>
    <mergeCell ref="A80:B80"/>
    <mergeCell ref="C80:M80"/>
    <mergeCell ref="A84:M84"/>
    <mergeCell ref="A85:M85"/>
    <mergeCell ref="A86:M86"/>
    <mergeCell ref="A89:A118"/>
    <mergeCell ref="C89:E89"/>
    <mergeCell ref="F89:F90"/>
    <mergeCell ref="G89:G90"/>
    <mergeCell ref="I89:I90"/>
    <mergeCell ref="K89:K90"/>
    <mergeCell ref="C90:E90"/>
    <mergeCell ref="B91:B93"/>
    <mergeCell ref="G92:M92"/>
    <mergeCell ref="C93:M93"/>
    <mergeCell ref="C94:E94"/>
    <mergeCell ref="F94:F95"/>
    <mergeCell ref="G94:G95"/>
    <mergeCell ref="I94:I95"/>
    <mergeCell ref="K94:K95"/>
    <mergeCell ref="C95:E95"/>
    <mergeCell ref="B96:B98"/>
    <mergeCell ref="G97:M97"/>
    <mergeCell ref="C98:M98"/>
    <mergeCell ref="C99:E99"/>
    <mergeCell ref="F99:F100"/>
    <mergeCell ref="G99:G100"/>
    <mergeCell ref="I99:I100"/>
    <mergeCell ref="K99:K100"/>
    <mergeCell ref="C100:E100"/>
    <mergeCell ref="B101:B103"/>
    <mergeCell ref="G102:M102"/>
    <mergeCell ref="C103:M103"/>
    <mergeCell ref="C104:E104"/>
    <mergeCell ref="F104:F105"/>
    <mergeCell ref="G104:G105"/>
    <mergeCell ref="I104:I105"/>
    <mergeCell ref="K104:K105"/>
    <mergeCell ref="C105:E105"/>
    <mergeCell ref="B106:B108"/>
    <mergeCell ref="G107:M107"/>
    <mergeCell ref="C108:M108"/>
    <mergeCell ref="C109:E109"/>
    <mergeCell ref="F109:F110"/>
    <mergeCell ref="G109:G110"/>
    <mergeCell ref="I109:I110"/>
    <mergeCell ref="K109:K110"/>
    <mergeCell ref="C110:E110"/>
    <mergeCell ref="B111:B113"/>
    <mergeCell ref="G112:M112"/>
    <mergeCell ref="C113:M113"/>
    <mergeCell ref="C114:E114"/>
    <mergeCell ref="F114:F115"/>
    <mergeCell ref="G114:G115"/>
    <mergeCell ref="I114:I115"/>
    <mergeCell ref="K114:K115"/>
    <mergeCell ref="C115:E115"/>
    <mergeCell ref="B116:B118"/>
    <mergeCell ref="G117:M117"/>
    <mergeCell ref="C118:M118"/>
    <mergeCell ref="A121:B125"/>
    <mergeCell ref="D121:F121"/>
    <mergeCell ref="G121:H121"/>
    <mergeCell ref="I121:M121"/>
    <mergeCell ref="D122:F122"/>
    <mergeCell ref="G122:H122"/>
    <mergeCell ref="I122:M122"/>
    <mergeCell ref="D125:F125"/>
    <mergeCell ref="G125:H125"/>
    <mergeCell ref="I125:M125"/>
    <mergeCell ref="D123:F123"/>
    <mergeCell ref="G123:H123"/>
    <mergeCell ref="I123:M123"/>
    <mergeCell ref="D124:F124"/>
    <mergeCell ref="G124:H124"/>
    <mergeCell ref="I124:M124"/>
  </mergeCells>
  <phoneticPr fontId="4"/>
  <conditionalFormatting sqref="F18:M18">
    <cfRule type="expression" dxfId="208" priority="2">
      <formula>$F$18=""</formula>
    </cfRule>
  </conditionalFormatting>
  <conditionalFormatting sqref="F19:M20">
    <cfRule type="expression" dxfId="207" priority="1">
      <formula>$F$19=""</formula>
    </cfRule>
  </conditionalFormatting>
  <dataValidations count="7">
    <dataValidation type="list" allowBlank="1" showInputMessage="1" showErrorMessage="1" sqref="D112 D59 D52 D67 D92 D97 D102 D107 D117" xr:uid="{00000000-0002-0000-0400-000000000000}">
      <formula1>"都,道,府,県"</formula1>
    </dataValidation>
    <dataValidation type="list" allowBlank="1" showInputMessage="1" showErrorMessage="1" sqref="F112 F59 F52 F67 F92 F97 F102 F107 F117" xr:uid="{00000000-0002-0000-0400-000001000000}">
      <formula1>"市,郡,区"</formula1>
    </dataValidation>
    <dataValidation imeMode="fullKatakana" allowBlank="1" showInputMessage="1" showErrorMessage="1" sqref="C6:M6 C13:E13 C21:E21 C89:E89 C94:E94 C99:E99 C104:E104 C109:E109 C114:E114 C49:M49 C56:E56 C64:E64" xr:uid="{00000000-0002-0000-0400-000002000000}"/>
    <dataValidation imeMode="disabled" allowBlank="1" showInputMessage="1" showErrorMessage="1" sqref="D8 F8 D15 F15 D51 F51 D58 F58" xr:uid="{00000000-0002-0000-0400-000003000000}"/>
    <dataValidation type="whole" imeMode="disabled" operator="greaterThanOrEqual" allowBlank="1" showInputMessage="1" showErrorMessage="1" sqref="G13:G14 I64:I65 K64:K65 G64:G65 K56:K57 I56:I57 G89:G90 I89:I90 K89:K90 G94:G95 I94:I95 K94:K95 G99:G100 I99:I100 K99:K100 G104:G105 I104:I105 K104:K105 G109:G110 I109:I110 K109:K110 G114:G115 I114:I115 K114:K115 G56:G57" xr:uid="{00000000-0002-0000-0400-000004000000}">
      <formula1>0</formula1>
    </dataValidation>
    <dataValidation type="list" allowBlank="1" showInputMessage="1" showErrorMessage="1" sqref="C38:M38 D43 C73:M73 D78" xr:uid="{00000000-0002-0000-0400-000005000000}">
      <formula1>"○"</formula1>
    </dataValidation>
    <dataValidation type="whole" operator="greaterThanOrEqual" allowBlank="1" showInputMessage="1" showErrorMessage="1" sqref="C78:E78 C36 C43:E43 C70:M70 C71 C35:M35" xr:uid="{00000000-0002-0000-0400-000006000000}">
      <formula1>0</formula1>
    </dataValidation>
  </dataValidations>
  <printOptions horizontalCentered="1"/>
  <pageMargins left="0.31496062992125984" right="0.31496062992125984" top="0.35433070866141736" bottom="0.35433070866141736" header="0.11811023622047245" footer="0.11811023622047245"/>
  <pageSetup paperSize="9" fitToHeight="3" orientation="portrait" r:id="rId1"/>
  <headerFooter>
    <oddHeader>&amp;R&amp;"BIZ UDPゴシック,標準"&amp;A</oddHeader>
    <oddFooter>&amp;RR8.4月版</oddFooter>
  </headerFooter>
  <rowBreaks count="2" manualBreakCount="2">
    <brk id="47" max="12" man="1"/>
    <brk id="86" max="12"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AA95"/>
  <sheetViews>
    <sheetView topLeftCell="A34" workbookViewId="0">
      <selection activeCell="B7" sqref="B7"/>
    </sheetView>
  </sheetViews>
  <sheetFormatPr defaultRowHeight="18.75"/>
  <cols>
    <col min="1" max="19" width="4.625" customWidth="1"/>
  </cols>
  <sheetData>
    <row r="1" spans="1:27" s="581" customFormat="1" ht="18" customHeight="1">
      <c r="A1" s="580" t="s">
        <v>973</v>
      </c>
      <c r="B1" s="580"/>
      <c r="J1" s="582" t="s">
        <v>974</v>
      </c>
    </row>
    <row r="2" spans="1:27" s="581" customFormat="1" ht="15" customHeight="1"/>
    <row r="3" spans="1:27" s="581" customFormat="1" ht="18" customHeight="1">
      <c r="A3" s="2595" t="s">
        <v>975</v>
      </c>
      <c r="B3" s="2596"/>
      <c r="C3" s="2596"/>
      <c r="D3" s="2596"/>
      <c r="E3" s="2596"/>
      <c r="F3" s="2596"/>
      <c r="G3" s="2596"/>
      <c r="H3" s="2596"/>
      <c r="I3" s="2596"/>
      <c r="J3" s="2596"/>
      <c r="K3" s="2596"/>
      <c r="L3" s="2596"/>
      <c r="M3" s="2596"/>
      <c r="N3" s="2596"/>
      <c r="O3" s="2596"/>
      <c r="P3" s="2596"/>
      <c r="Q3" s="2596"/>
      <c r="R3" s="2596"/>
      <c r="S3" s="2596"/>
    </row>
    <row r="4" spans="1:27" s="581" customFormat="1" ht="15" customHeight="1">
      <c r="A4" s="584"/>
      <c r="B4" s="584"/>
      <c r="C4" s="584"/>
      <c r="D4" s="584"/>
      <c r="E4" s="584"/>
      <c r="F4" s="584"/>
      <c r="G4" s="584"/>
      <c r="H4" s="584"/>
      <c r="I4" s="584"/>
      <c r="J4" s="584"/>
      <c r="K4" s="584"/>
      <c r="L4" s="584"/>
      <c r="M4" s="584"/>
      <c r="N4" s="584"/>
      <c r="O4" s="584"/>
      <c r="P4" s="584"/>
      <c r="Q4" s="584"/>
      <c r="R4" s="584"/>
    </row>
    <row r="5" spans="1:27" s="581" customFormat="1" ht="18" customHeight="1">
      <c r="A5" s="583"/>
      <c r="B5" s="583"/>
      <c r="C5" s="583"/>
      <c r="D5" s="583"/>
      <c r="E5" s="583"/>
      <c r="F5" s="583"/>
      <c r="G5" s="583"/>
      <c r="H5" s="583"/>
      <c r="I5" s="583"/>
      <c r="J5" s="583"/>
      <c r="K5" s="583"/>
      <c r="L5" s="583"/>
      <c r="M5" s="583"/>
      <c r="N5" s="583"/>
      <c r="O5" s="2597" t="s">
        <v>1537</v>
      </c>
      <c r="P5" s="2597"/>
      <c r="Q5" s="2597"/>
      <c r="R5" s="2597"/>
      <c r="S5" s="2597"/>
    </row>
    <row r="6" spans="1:27" s="581" customFormat="1" ht="18" customHeight="1">
      <c r="B6" s="585" t="s">
        <v>1617</v>
      </c>
      <c r="C6" s="583"/>
      <c r="D6" s="583"/>
      <c r="E6" s="583"/>
      <c r="F6" s="583"/>
      <c r="G6" s="583"/>
      <c r="H6" s="583"/>
      <c r="I6" s="583"/>
      <c r="J6" s="583"/>
      <c r="K6" s="583"/>
      <c r="L6" s="583"/>
      <c r="M6" s="583"/>
      <c r="N6" s="583"/>
      <c r="O6" s="583"/>
      <c r="P6" s="583"/>
      <c r="Q6" s="583"/>
      <c r="R6" s="583"/>
      <c r="S6" s="586"/>
    </row>
    <row r="7" spans="1:27" s="581" customFormat="1" ht="13.9" customHeight="1">
      <c r="A7" s="586"/>
      <c r="B7" s="583"/>
      <c r="C7" s="583"/>
      <c r="D7" s="583"/>
      <c r="E7" s="583"/>
      <c r="F7" s="583"/>
      <c r="G7" s="583"/>
      <c r="H7" s="2599" t="s">
        <v>96</v>
      </c>
      <c r="I7" s="2599"/>
      <c r="J7" s="2599" t="s">
        <v>95</v>
      </c>
      <c r="K7" s="2599"/>
      <c r="L7" s="2598" t="str">
        <f>CONCATENATE(TEXT(基本情報入力シート!L15,"000"),"-",TEXT(基本情報入力シート!T15,"0000"))</f>
        <v>000-0000</v>
      </c>
      <c r="M7" s="2598"/>
      <c r="N7" s="2598"/>
      <c r="O7" s="2598"/>
      <c r="P7" s="2598"/>
      <c r="Q7" s="2598"/>
      <c r="R7" s="2598"/>
      <c r="S7" s="2598"/>
    </row>
    <row r="8" spans="1:27" s="581" customFormat="1" ht="13.9" customHeight="1">
      <c r="A8" s="586"/>
      <c r="B8" s="583"/>
      <c r="C8" s="583"/>
      <c r="D8" s="583"/>
      <c r="E8" s="583"/>
      <c r="F8" s="583"/>
      <c r="G8" s="583"/>
      <c r="H8" s="2599"/>
      <c r="I8" s="2599"/>
      <c r="J8" s="2599"/>
      <c r="K8" s="2599"/>
      <c r="L8" s="2598" t="str">
        <f>TEXT(基本情報入力シート!L17,"#")</f>
        <v/>
      </c>
      <c r="M8" s="2598"/>
      <c r="N8" s="2598"/>
      <c r="O8" s="2598"/>
      <c r="P8" s="2598"/>
      <c r="Q8" s="2598"/>
      <c r="R8" s="2598"/>
      <c r="S8" s="2598"/>
    </row>
    <row r="9" spans="1:27" s="581" customFormat="1" ht="13.9" customHeight="1">
      <c r="A9" s="586"/>
      <c r="B9" s="583"/>
      <c r="C9" s="583"/>
      <c r="D9" s="583"/>
      <c r="E9" s="583"/>
      <c r="F9" s="583"/>
      <c r="G9" s="583"/>
      <c r="H9" s="2599"/>
      <c r="I9" s="2599"/>
      <c r="J9" s="2599"/>
      <c r="K9" s="2599"/>
      <c r="L9" s="2598" t="str">
        <f>TEXT(基本情報入力シート!L19,"#")</f>
        <v/>
      </c>
      <c r="M9" s="2598"/>
      <c r="N9" s="2598"/>
      <c r="O9" s="2598"/>
      <c r="P9" s="2598"/>
      <c r="Q9" s="2598"/>
      <c r="R9" s="2598"/>
      <c r="S9" s="2598"/>
    </row>
    <row r="10" spans="1:27" s="581" customFormat="1" ht="18" customHeight="1">
      <c r="A10" s="583"/>
      <c r="B10" s="583"/>
      <c r="C10" s="583"/>
      <c r="D10" s="583"/>
      <c r="E10" s="583"/>
      <c r="F10" s="583"/>
      <c r="G10" s="583"/>
      <c r="H10" s="585"/>
      <c r="I10" s="585"/>
      <c r="J10" s="585" t="s">
        <v>976</v>
      </c>
      <c r="K10" s="587"/>
      <c r="L10" s="2598" t="str">
        <f>TEXT(基本情報入力シート!L21,"#")</f>
        <v/>
      </c>
      <c r="M10" s="2598"/>
      <c r="N10" s="2598"/>
      <c r="O10" s="2598"/>
      <c r="P10" s="2598"/>
      <c r="Q10" s="2598"/>
      <c r="R10" s="2598"/>
      <c r="S10" s="2598"/>
    </row>
    <row r="11" spans="1:27" s="581" customFormat="1" ht="15" customHeight="1">
      <c r="A11" s="583"/>
      <c r="B11" s="583"/>
      <c r="C11" s="583"/>
      <c r="D11" s="583"/>
      <c r="E11" s="583"/>
      <c r="F11" s="583"/>
      <c r="G11" s="583"/>
      <c r="H11" s="2599" t="s">
        <v>977</v>
      </c>
      <c r="I11" s="2599"/>
      <c r="J11" s="2607" t="s">
        <v>978</v>
      </c>
      <c r="K11" s="2607"/>
      <c r="L11" s="2598" t="str">
        <f>CONCATENATE(TEXT(基本情報入力シート!L38,"000"),"-",TEXT(基本情報入力シート!T38,"0000"))</f>
        <v>000-0000</v>
      </c>
      <c r="M11" s="2598"/>
      <c r="N11" s="2598"/>
      <c r="O11" s="2598"/>
      <c r="P11" s="2598"/>
      <c r="Q11" s="2598"/>
      <c r="R11" s="2598"/>
      <c r="S11" s="2598"/>
    </row>
    <row r="12" spans="1:27" s="581" customFormat="1" ht="15" customHeight="1">
      <c r="A12" s="583"/>
      <c r="B12" s="583"/>
      <c r="C12" s="583"/>
      <c r="D12" s="583"/>
      <c r="E12" s="583"/>
      <c r="F12" s="583"/>
      <c r="G12" s="583"/>
      <c r="H12" s="2599"/>
      <c r="I12" s="2599"/>
      <c r="J12" s="2607"/>
      <c r="K12" s="2607"/>
      <c r="L12" s="2598" t="str">
        <f>TEXT(基本情報入力シート!L39,"#")</f>
        <v/>
      </c>
      <c r="M12" s="2598"/>
      <c r="N12" s="2598"/>
      <c r="O12" s="2598"/>
      <c r="P12" s="2598"/>
      <c r="Q12" s="2598"/>
      <c r="R12" s="2598"/>
      <c r="S12" s="2598"/>
    </row>
    <row r="13" spans="1:27" s="581" customFormat="1" ht="15" customHeight="1">
      <c r="A13" s="583"/>
      <c r="B13" s="583"/>
      <c r="C13" s="583"/>
      <c r="D13" s="583"/>
      <c r="E13" s="583"/>
      <c r="F13" s="583"/>
      <c r="G13" s="583"/>
      <c r="H13" s="2599"/>
      <c r="I13" s="2599"/>
      <c r="J13" s="2607"/>
      <c r="K13" s="2607"/>
      <c r="L13" s="2598" t="str">
        <f>TEXT(基本情報入力シート!L40,"#")</f>
        <v/>
      </c>
      <c r="M13" s="2598"/>
      <c r="N13" s="2598"/>
      <c r="O13" s="2598"/>
      <c r="P13" s="2598"/>
      <c r="Q13" s="2598"/>
      <c r="R13" s="2598"/>
      <c r="S13" s="2598"/>
    </row>
    <row r="14" spans="1:27" s="581" customFormat="1" ht="18" customHeight="1">
      <c r="A14" s="586"/>
      <c r="B14" s="586"/>
      <c r="C14" s="586"/>
      <c r="D14" s="586"/>
      <c r="E14" s="586"/>
      <c r="F14" s="586"/>
      <c r="G14" s="586"/>
      <c r="H14" s="461"/>
      <c r="I14" s="461"/>
      <c r="J14" s="585" t="s">
        <v>108</v>
      </c>
      <c r="K14" s="587"/>
      <c r="L14" s="2599" t="str">
        <f>TEXT(基本情報入力シート!L37,"#")</f>
        <v/>
      </c>
      <c r="M14" s="2599"/>
      <c r="N14" s="2599"/>
      <c r="O14" s="2599"/>
      <c r="P14" s="2599"/>
      <c r="Q14" s="2599"/>
      <c r="R14" s="604" t="s">
        <v>979</v>
      </c>
      <c r="S14" s="585"/>
      <c r="AA14" s="588"/>
    </row>
    <row r="15" spans="1:27" s="581" customFormat="1" ht="15" customHeight="1">
      <c r="A15" s="589"/>
      <c r="B15" s="590"/>
      <c r="C15" s="590"/>
      <c r="D15" s="590"/>
      <c r="E15" s="590"/>
      <c r="F15" s="590"/>
      <c r="G15" s="590"/>
      <c r="H15" s="590"/>
      <c r="I15" s="590"/>
      <c r="J15" s="590"/>
      <c r="K15" s="590"/>
      <c r="L15" s="590"/>
      <c r="M15" s="590"/>
      <c r="N15" s="590"/>
      <c r="O15" s="590"/>
      <c r="P15" s="590"/>
      <c r="Q15" s="590"/>
      <c r="R15" s="590"/>
      <c r="S15" s="590"/>
    </row>
    <row r="16" spans="1:27" s="581" customFormat="1" ht="15" customHeight="1">
      <c r="A16" s="586"/>
      <c r="B16" s="586"/>
      <c r="C16" s="586"/>
      <c r="D16" s="591"/>
      <c r="E16" s="591"/>
      <c r="F16" s="591"/>
      <c r="G16" s="591"/>
      <c r="H16" s="591"/>
      <c r="I16" s="591"/>
      <c r="J16" s="591"/>
      <c r="K16" s="586"/>
      <c r="L16" s="586"/>
      <c r="M16" s="586"/>
      <c r="N16" s="586"/>
      <c r="O16" s="586"/>
      <c r="P16" s="586"/>
      <c r="Q16" s="586"/>
      <c r="R16" s="586"/>
      <c r="S16" s="586"/>
    </row>
    <row r="17" spans="1:19" s="581" customFormat="1" ht="18" customHeight="1">
      <c r="A17" s="2603" t="s">
        <v>980</v>
      </c>
      <c r="B17" s="2603"/>
      <c r="C17" s="2603"/>
      <c r="D17" s="2603"/>
      <c r="E17" s="2603"/>
      <c r="F17" s="2603"/>
      <c r="G17" s="2603"/>
      <c r="H17" s="2603"/>
      <c r="I17" s="2603"/>
      <c r="J17" s="2603"/>
      <c r="K17" s="2603"/>
      <c r="L17" s="2603"/>
      <c r="M17" s="2603"/>
      <c r="N17" s="2603"/>
      <c r="O17" s="2603"/>
      <c r="P17" s="2603"/>
      <c r="Q17" s="2603"/>
      <c r="R17" s="2603"/>
      <c r="S17" s="2603"/>
    </row>
    <row r="18" spans="1:19" s="581" customFormat="1" ht="18" customHeight="1">
      <c r="A18" s="2603"/>
      <c r="B18" s="2603"/>
      <c r="C18" s="2603"/>
      <c r="D18" s="2603"/>
      <c r="E18" s="2603"/>
      <c r="F18" s="2603"/>
      <c r="G18" s="2603"/>
      <c r="H18" s="2603"/>
      <c r="I18" s="2603"/>
      <c r="J18" s="2603"/>
      <c r="K18" s="2603"/>
      <c r="L18" s="2603"/>
      <c r="M18" s="2603"/>
      <c r="N18" s="2603"/>
      <c r="O18" s="2603"/>
      <c r="P18" s="2603"/>
      <c r="Q18" s="2603"/>
      <c r="R18" s="2603"/>
      <c r="S18" s="2603"/>
    </row>
    <row r="19" spans="1:19" s="581" customFormat="1" ht="15" customHeight="1">
      <c r="A19" s="590"/>
      <c r="B19" s="590"/>
      <c r="C19" s="590"/>
      <c r="D19" s="590"/>
      <c r="E19" s="590"/>
      <c r="F19" s="590"/>
      <c r="G19" s="590"/>
      <c r="H19" s="590"/>
      <c r="I19" s="590"/>
      <c r="J19" s="590"/>
      <c r="K19" s="590"/>
      <c r="L19" s="590"/>
      <c r="M19" s="590"/>
      <c r="N19" s="590"/>
      <c r="O19" s="590"/>
      <c r="P19" s="590"/>
      <c r="Q19" s="590"/>
      <c r="R19" s="590"/>
      <c r="S19" s="590"/>
    </row>
    <row r="20" spans="1:19" s="581" customFormat="1" ht="18.75" customHeight="1">
      <c r="A20" s="2604" t="s">
        <v>981</v>
      </c>
      <c r="B20" s="2604"/>
      <c r="C20" s="2604"/>
      <c r="D20" s="2604"/>
      <c r="E20" s="2604"/>
      <c r="F20" s="2604"/>
      <c r="G20" s="2604"/>
      <c r="H20" s="2604"/>
      <c r="I20" s="2604"/>
      <c r="J20" s="2604"/>
      <c r="K20" s="2604"/>
      <c r="L20" s="2604"/>
      <c r="M20" s="2604"/>
      <c r="N20" s="2604"/>
      <c r="O20" s="2604"/>
      <c r="P20" s="2604"/>
      <c r="Q20" s="2604"/>
      <c r="R20" s="2604"/>
      <c r="S20" s="2604"/>
    </row>
    <row r="21" spans="1:19" s="581" customFormat="1" ht="12" customHeight="1">
      <c r="A21" s="592"/>
      <c r="B21" s="592"/>
      <c r="C21" s="592"/>
      <c r="D21" s="592"/>
      <c r="E21" s="592"/>
      <c r="F21" s="592"/>
      <c r="G21" s="592"/>
      <c r="H21" s="592"/>
      <c r="I21" s="592"/>
      <c r="J21" s="592"/>
      <c r="K21" s="592"/>
      <c r="L21" s="592"/>
      <c r="M21" s="592"/>
      <c r="N21" s="592"/>
      <c r="O21" s="592"/>
      <c r="P21" s="592"/>
      <c r="Q21" s="592"/>
      <c r="R21" s="592"/>
      <c r="S21" s="592"/>
    </row>
    <row r="22" spans="1:19" s="581" customFormat="1" ht="18" customHeight="1">
      <c r="A22" s="593"/>
      <c r="B22" s="2605" t="s">
        <v>982</v>
      </c>
      <c r="C22" s="2605"/>
      <c r="D22" s="2605"/>
      <c r="E22" s="2605"/>
      <c r="F22" s="2605"/>
      <c r="G22" s="2605"/>
      <c r="H22" s="2605"/>
      <c r="I22" s="2605"/>
      <c r="J22" s="2605"/>
      <c r="K22" s="2605"/>
      <c r="L22" s="2605"/>
      <c r="M22" s="2605"/>
      <c r="N22" s="2605"/>
      <c r="O22" s="2605"/>
      <c r="P22" s="2605"/>
      <c r="Q22" s="2605"/>
      <c r="R22" s="2605"/>
      <c r="S22" s="2606"/>
    </row>
    <row r="23" spans="1:19" s="581" customFormat="1" ht="18" customHeight="1">
      <c r="A23" s="594"/>
      <c r="B23" s="595"/>
      <c r="C23" s="595"/>
      <c r="D23" s="595"/>
      <c r="E23" s="595"/>
      <c r="F23" s="595"/>
      <c r="G23" s="595"/>
      <c r="H23" s="595"/>
      <c r="I23" s="595"/>
      <c r="J23" s="595"/>
      <c r="K23" s="595"/>
      <c r="L23" s="595"/>
      <c r="M23" s="595"/>
      <c r="N23" s="595"/>
      <c r="O23" s="595"/>
      <c r="P23" s="595"/>
      <c r="Q23" s="595"/>
      <c r="R23" s="595"/>
      <c r="S23" s="596"/>
    </row>
    <row r="24" spans="1:19" s="581" customFormat="1" ht="15" customHeight="1">
      <c r="A24" s="594" t="s">
        <v>983</v>
      </c>
      <c r="B24" s="2601" t="s">
        <v>984</v>
      </c>
      <c r="C24" s="2601"/>
      <c r="D24" s="2601"/>
      <c r="E24" s="2601"/>
      <c r="F24" s="2601"/>
      <c r="G24" s="2601"/>
      <c r="H24" s="2601"/>
      <c r="I24" s="2601"/>
      <c r="J24" s="2601"/>
      <c r="K24" s="2601"/>
      <c r="L24" s="2601"/>
      <c r="M24" s="2601"/>
      <c r="N24" s="2601"/>
      <c r="O24" s="2601"/>
      <c r="P24" s="2601"/>
      <c r="Q24" s="2601"/>
      <c r="R24" s="2601"/>
      <c r="S24" s="2602"/>
    </row>
    <row r="25" spans="1:19" s="581" customFormat="1" ht="15" customHeight="1">
      <c r="A25" s="594" t="s">
        <v>985</v>
      </c>
      <c r="B25" s="2601" t="s">
        <v>986</v>
      </c>
      <c r="C25" s="2601"/>
      <c r="D25" s="2601"/>
      <c r="E25" s="2601"/>
      <c r="F25" s="2601"/>
      <c r="G25" s="2601"/>
      <c r="H25" s="2601"/>
      <c r="I25" s="2601"/>
      <c r="J25" s="2601"/>
      <c r="K25" s="2601"/>
      <c r="L25" s="2601"/>
      <c r="M25" s="2601"/>
      <c r="N25" s="2601"/>
      <c r="O25" s="2601"/>
      <c r="P25" s="2601"/>
      <c r="Q25" s="2601"/>
      <c r="R25" s="2601"/>
      <c r="S25" s="2602"/>
    </row>
    <row r="26" spans="1:19" s="581" customFormat="1" ht="15" customHeight="1">
      <c r="A26" s="594"/>
      <c r="B26" s="2601"/>
      <c r="C26" s="2601"/>
      <c r="D26" s="2601"/>
      <c r="E26" s="2601"/>
      <c r="F26" s="2601"/>
      <c r="G26" s="2601"/>
      <c r="H26" s="2601"/>
      <c r="I26" s="2601"/>
      <c r="J26" s="2601"/>
      <c r="K26" s="2601"/>
      <c r="L26" s="2601"/>
      <c r="M26" s="2601"/>
      <c r="N26" s="2601"/>
      <c r="O26" s="2601"/>
      <c r="P26" s="2601"/>
      <c r="Q26" s="2601"/>
      <c r="R26" s="2601"/>
      <c r="S26" s="2602"/>
    </row>
    <row r="27" spans="1:19" s="581" customFormat="1" ht="18" customHeight="1">
      <c r="A27" s="594" t="s">
        <v>987</v>
      </c>
      <c r="B27" s="2601" t="s">
        <v>988</v>
      </c>
      <c r="C27" s="2601"/>
      <c r="D27" s="2601"/>
      <c r="E27" s="2601"/>
      <c r="F27" s="2601"/>
      <c r="G27" s="2601"/>
      <c r="H27" s="2601"/>
      <c r="I27" s="2601"/>
      <c r="J27" s="2601"/>
      <c r="K27" s="2601"/>
      <c r="L27" s="2601"/>
      <c r="M27" s="2601"/>
      <c r="N27" s="2601"/>
      <c r="O27" s="2601"/>
      <c r="P27" s="2601"/>
      <c r="Q27" s="2601"/>
      <c r="R27" s="2601"/>
      <c r="S27" s="2602"/>
    </row>
    <row r="28" spans="1:19" s="581" customFormat="1" ht="18" customHeight="1">
      <c r="A28" s="594"/>
      <c r="B28" s="2601"/>
      <c r="C28" s="2601"/>
      <c r="D28" s="2601"/>
      <c r="E28" s="2601"/>
      <c r="F28" s="2601"/>
      <c r="G28" s="2601"/>
      <c r="H28" s="2601"/>
      <c r="I28" s="2601"/>
      <c r="J28" s="2601"/>
      <c r="K28" s="2601"/>
      <c r="L28" s="2601"/>
      <c r="M28" s="2601"/>
      <c r="N28" s="2601"/>
      <c r="O28" s="2601"/>
      <c r="P28" s="2601"/>
      <c r="Q28" s="2601"/>
      <c r="R28" s="2601"/>
      <c r="S28" s="2602"/>
    </row>
    <row r="29" spans="1:19" s="581" customFormat="1" ht="30" customHeight="1">
      <c r="A29" s="594" t="s">
        <v>989</v>
      </c>
      <c r="B29" s="2601" t="s">
        <v>990</v>
      </c>
      <c r="C29" s="2601"/>
      <c r="D29" s="2601"/>
      <c r="E29" s="2601"/>
      <c r="F29" s="2601"/>
      <c r="G29" s="2601"/>
      <c r="H29" s="2601"/>
      <c r="I29" s="2601"/>
      <c r="J29" s="2601"/>
      <c r="K29" s="2601"/>
      <c r="L29" s="2601"/>
      <c r="M29" s="2601"/>
      <c r="N29" s="2601"/>
      <c r="O29" s="2601"/>
      <c r="P29" s="2601"/>
      <c r="Q29" s="2601"/>
      <c r="R29" s="2601"/>
      <c r="S29" s="2602"/>
    </row>
    <row r="30" spans="1:19" s="581" customFormat="1" ht="30" customHeight="1">
      <c r="A30" s="594" t="s">
        <v>691</v>
      </c>
      <c r="B30" s="2608" t="s">
        <v>991</v>
      </c>
      <c r="C30" s="2608"/>
      <c r="D30" s="2608"/>
      <c r="E30" s="2608"/>
      <c r="F30" s="2608"/>
      <c r="G30" s="2608"/>
      <c r="H30" s="2608"/>
      <c r="I30" s="2608"/>
      <c r="J30" s="2608"/>
      <c r="K30" s="2608"/>
      <c r="L30" s="2608"/>
      <c r="M30" s="2608"/>
      <c r="N30" s="2608"/>
      <c r="O30" s="2608"/>
      <c r="P30" s="2608"/>
      <c r="Q30" s="2608"/>
      <c r="R30" s="2608"/>
      <c r="S30" s="2609"/>
    </row>
    <row r="31" spans="1:19" s="581" customFormat="1" ht="15" customHeight="1">
      <c r="A31" s="594"/>
      <c r="B31" s="2601" t="s">
        <v>992</v>
      </c>
      <c r="C31" s="2601"/>
      <c r="D31" s="2601"/>
      <c r="E31" s="2601"/>
      <c r="F31" s="2601"/>
      <c r="G31" s="2601"/>
      <c r="H31" s="2601"/>
      <c r="I31" s="2601"/>
      <c r="J31" s="2601"/>
      <c r="K31" s="2601"/>
      <c r="L31" s="2601"/>
      <c r="M31" s="2601"/>
      <c r="N31" s="2601"/>
      <c r="O31" s="2601"/>
      <c r="P31" s="2601"/>
      <c r="Q31" s="2601"/>
      <c r="R31" s="2601"/>
      <c r="S31" s="2602"/>
    </row>
    <row r="32" spans="1:19" s="581" customFormat="1" ht="15" customHeight="1">
      <c r="A32" s="594"/>
      <c r="B32" s="2601"/>
      <c r="C32" s="2601"/>
      <c r="D32" s="2601"/>
      <c r="E32" s="2601"/>
      <c r="F32" s="2601"/>
      <c r="G32" s="2601"/>
      <c r="H32" s="2601"/>
      <c r="I32" s="2601"/>
      <c r="J32" s="2601"/>
      <c r="K32" s="2601"/>
      <c r="L32" s="2601"/>
      <c r="M32" s="2601"/>
      <c r="N32" s="2601"/>
      <c r="O32" s="2601"/>
      <c r="P32" s="2601"/>
      <c r="Q32" s="2601"/>
      <c r="R32" s="2601"/>
      <c r="S32" s="2602"/>
    </row>
    <row r="33" spans="1:19" s="581" customFormat="1" ht="15" customHeight="1">
      <c r="A33" s="2600" t="s">
        <v>993</v>
      </c>
      <c r="B33" s="2601" t="s">
        <v>994</v>
      </c>
      <c r="C33" s="2601"/>
      <c r="D33" s="2601"/>
      <c r="E33" s="2601"/>
      <c r="F33" s="2601"/>
      <c r="G33" s="2601"/>
      <c r="H33" s="2601"/>
      <c r="I33" s="2601"/>
      <c r="J33" s="2601"/>
      <c r="K33" s="2601"/>
      <c r="L33" s="2601"/>
      <c r="M33" s="2601"/>
      <c r="N33" s="2601"/>
      <c r="O33" s="2601"/>
      <c r="P33" s="2601"/>
      <c r="Q33" s="2601"/>
      <c r="R33" s="2601"/>
      <c r="S33" s="2602"/>
    </row>
    <row r="34" spans="1:19" s="581" customFormat="1" ht="22.5" customHeight="1">
      <c r="A34" s="2600"/>
      <c r="B34" s="2601"/>
      <c r="C34" s="2601"/>
      <c r="D34" s="2601"/>
      <c r="E34" s="2601"/>
      <c r="F34" s="2601"/>
      <c r="G34" s="2601"/>
      <c r="H34" s="2601"/>
      <c r="I34" s="2601"/>
      <c r="J34" s="2601"/>
      <c r="K34" s="2601"/>
      <c r="L34" s="2601"/>
      <c r="M34" s="2601"/>
      <c r="N34" s="2601"/>
      <c r="O34" s="2601"/>
      <c r="P34" s="2601"/>
      <c r="Q34" s="2601"/>
      <c r="R34" s="2601"/>
      <c r="S34" s="2602"/>
    </row>
    <row r="35" spans="1:19" s="581" customFormat="1" ht="15" customHeight="1">
      <c r="A35" s="597"/>
      <c r="B35" s="2601" t="s">
        <v>995</v>
      </c>
      <c r="C35" s="2601"/>
      <c r="D35" s="2601"/>
      <c r="E35" s="2601"/>
      <c r="F35" s="2601"/>
      <c r="G35" s="2601"/>
      <c r="H35" s="2601"/>
      <c r="I35" s="2601"/>
      <c r="J35" s="2601"/>
      <c r="K35" s="2601"/>
      <c r="L35" s="2601"/>
      <c r="M35" s="2601"/>
      <c r="N35" s="2601"/>
      <c r="O35" s="2601"/>
      <c r="P35" s="2601"/>
      <c r="Q35" s="2601"/>
      <c r="R35" s="2601"/>
      <c r="S35" s="2602"/>
    </row>
    <row r="36" spans="1:19" s="581" customFormat="1" ht="15" customHeight="1">
      <c r="A36" s="594" t="s">
        <v>996</v>
      </c>
      <c r="B36" s="2601" t="s">
        <v>997</v>
      </c>
      <c r="C36" s="2601"/>
      <c r="D36" s="2601"/>
      <c r="E36" s="2601"/>
      <c r="F36" s="2601"/>
      <c r="G36" s="2601"/>
      <c r="H36" s="2601"/>
      <c r="I36" s="2601"/>
      <c r="J36" s="2601"/>
      <c r="K36" s="2601"/>
      <c r="L36" s="2601"/>
      <c r="M36" s="2601"/>
      <c r="N36" s="2601"/>
      <c r="O36" s="2601"/>
      <c r="P36" s="2601"/>
      <c r="Q36" s="2601"/>
      <c r="R36" s="2601"/>
      <c r="S36" s="2602"/>
    </row>
    <row r="37" spans="1:19" s="581" customFormat="1" ht="15" customHeight="1">
      <c r="A37" s="594"/>
      <c r="B37" s="2601"/>
      <c r="C37" s="2601"/>
      <c r="D37" s="2601"/>
      <c r="E37" s="2601"/>
      <c r="F37" s="2601"/>
      <c r="G37" s="2601"/>
      <c r="H37" s="2601"/>
      <c r="I37" s="2601"/>
      <c r="J37" s="2601"/>
      <c r="K37" s="2601"/>
      <c r="L37" s="2601"/>
      <c r="M37" s="2601"/>
      <c r="N37" s="2601"/>
      <c r="O37" s="2601"/>
      <c r="P37" s="2601"/>
      <c r="Q37" s="2601"/>
      <c r="R37" s="2601"/>
      <c r="S37" s="2602"/>
    </row>
    <row r="38" spans="1:19" s="581" customFormat="1" ht="18" customHeight="1">
      <c r="A38" s="594" t="s">
        <v>998</v>
      </c>
      <c r="B38" s="2601" t="s">
        <v>999</v>
      </c>
      <c r="C38" s="2601"/>
      <c r="D38" s="2601"/>
      <c r="E38" s="2601"/>
      <c r="F38" s="2601"/>
      <c r="G38" s="2601"/>
      <c r="H38" s="2601"/>
      <c r="I38" s="2601"/>
      <c r="J38" s="2601"/>
      <c r="K38" s="2601"/>
      <c r="L38" s="2601"/>
      <c r="M38" s="2601"/>
      <c r="N38" s="2601"/>
      <c r="O38" s="2601"/>
      <c r="P38" s="2601"/>
      <c r="Q38" s="2601"/>
      <c r="R38" s="2601"/>
      <c r="S38" s="2602"/>
    </row>
    <row r="39" spans="1:19" s="581" customFormat="1" ht="12" customHeight="1">
      <c r="A39" s="594"/>
      <c r="B39" s="2601"/>
      <c r="C39" s="2601"/>
      <c r="D39" s="2601"/>
      <c r="E39" s="2601"/>
      <c r="F39" s="2601"/>
      <c r="G39" s="2601"/>
      <c r="H39" s="2601"/>
      <c r="I39" s="2601"/>
      <c r="J39" s="2601"/>
      <c r="K39" s="2601"/>
      <c r="L39" s="2601"/>
      <c r="M39" s="2601"/>
      <c r="N39" s="2601"/>
      <c r="O39" s="2601"/>
      <c r="P39" s="2601"/>
      <c r="Q39" s="2601"/>
      <c r="R39" s="2601"/>
      <c r="S39" s="2602"/>
    </row>
    <row r="40" spans="1:19" s="581" customFormat="1" ht="15" customHeight="1">
      <c r="A40" s="594" t="s">
        <v>1000</v>
      </c>
      <c r="B40" s="2601" t="s">
        <v>1001</v>
      </c>
      <c r="C40" s="2601"/>
      <c r="D40" s="2601"/>
      <c r="E40" s="2601"/>
      <c r="F40" s="2601"/>
      <c r="G40" s="2601"/>
      <c r="H40" s="2601"/>
      <c r="I40" s="2601"/>
      <c r="J40" s="2601"/>
      <c r="K40" s="2601"/>
      <c r="L40" s="2601"/>
      <c r="M40" s="2601"/>
      <c r="N40" s="2601"/>
      <c r="O40" s="2601"/>
      <c r="P40" s="2601"/>
      <c r="Q40" s="2601"/>
      <c r="R40" s="2601"/>
      <c r="S40" s="2602"/>
    </row>
    <row r="41" spans="1:19" s="581" customFormat="1" ht="30" customHeight="1">
      <c r="A41" s="594" t="s">
        <v>1002</v>
      </c>
      <c r="B41" s="2601" t="s">
        <v>1003</v>
      </c>
      <c r="C41" s="2601"/>
      <c r="D41" s="2601"/>
      <c r="E41" s="2601"/>
      <c r="F41" s="2601"/>
      <c r="G41" s="2601"/>
      <c r="H41" s="2601"/>
      <c r="I41" s="2601"/>
      <c r="J41" s="2601"/>
      <c r="K41" s="2601"/>
      <c r="L41" s="2601"/>
      <c r="M41" s="2601"/>
      <c r="N41" s="2601"/>
      <c r="O41" s="2601"/>
      <c r="P41" s="2601"/>
      <c r="Q41" s="2601"/>
      <c r="R41" s="2601"/>
      <c r="S41" s="2602"/>
    </row>
    <row r="42" spans="1:19" s="581" customFormat="1" ht="15" customHeight="1">
      <c r="A42" s="594"/>
      <c r="B42" s="2601"/>
      <c r="C42" s="2601"/>
      <c r="D42" s="2601"/>
      <c r="E42" s="2601"/>
      <c r="F42" s="2601"/>
      <c r="G42" s="2601"/>
      <c r="H42" s="2601"/>
      <c r="I42" s="2601"/>
      <c r="J42" s="2601"/>
      <c r="K42" s="2601"/>
      <c r="L42" s="2601"/>
      <c r="M42" s="2601"/>
      <c r="N42" s="2601"/>
      <c r="O42" s="2601"/>
      <c r="P42" s="2601"/>
      <c r="Q42" s="2601"/>
      <c r="R42" s="2601"/>
      <c r="S42" s="2602"/>
    </row>
    <row r="43" spans="1:19" s="581" customFormat="1" ht="15" customHeight="1">
      <c r="A43" s="594"/>
      <c r="B43" s="2601"/>
      <c r="C43" s="2601"/>
      <c r="D43" s="2601"/>
      <c r="E43" s="2601"/>
      <c r="F43" s="2601"/>
      <c r="G43" s="2601"/>
      <c r="H43" s="2601"/>
      <c r="I43" s="2601"/>
      <c r="J43" s="2601"/>
      <c r="K43" s="2601"/>
      <c r="L43" s="2601"/>
      <c r="M43" s="2601"/>
      <c r="N43" s="2601"/>
      <c r="O43" s="2601"/>
      <c r="P43" s="2601"/>
      <c r="Q43" s="2601"/>
      <c r="R43" s="2601"/>
      <c r="S43" s="2602"/>
    </row>
    <row r="44" spans="1:19" s="581" customFormat="1" ht="15" customHeight="1">
      <c r="A44" s="594" t="s">
        <v>1004</v>
      </c>
      <c r="B44" s="2601" t="s">
        <v>1005</v>
      </c>
      <c r="C44" s="2601"/>
      <c r="D44" s="2601"/>
      <c r="E44" s="2601"/>
      <c r="F44" s="2601"/>
      <c r="G44" s="2601"/>
      <c r="H44" s="2601"/>
      <c r="I44" s="2601"/>
      <c r="J44" s="2601"/>
      <c r="K44" s="2601"/>
      <c r="L44" s="2601"/>
      <c r="M44" s="2601"/>
      <c r="N44" s="2601"/>
      <c r="O44" s="2601"/>
      <c r="P44" s="2601"/>
      <c r="Q44" s="2601"/>
      <c r="R44" s="2601"/>
      <c r="S44" s="2602"/>
    </row>
    <row r="45" spans="1:19" s="581" customFormat="1" ht="15" customHeight="1">
      <c r="A45" s="594"/>
      <c r="B45" s="2601"/>
      <c r="C45" s="2601"/>
      <c r="D45" s="2601"/>
      <c r="E45" s="2601"/>
      <c r="F45" s="2601"/>
      <c r="G45" s="2601"/>
      <c r="H45" s="2601"/>
      <c r="I45" s="2601"/>
      <c r="J45" s="2601"/>
      <c r="K45" s="2601"/>
      <c r="L45" s="2601"/>
      <c r="M45" s="2601"/>
      <c r="N45" s="2601"/>
      <c r="O45" s="2601"/>
      <c r="P45" s="2601"/>
      <c r="Q45" s="2601"/>
      <c r="R45" s="2601"/>
      <c r="S45" s="2602"/>
    </row>
    <row r="46" spans="1:19" s="581" customFormat="1" ht="15" customHeight="1">
      <c r="A46" s="594"/>
      <c r="B46" s="2601"/>
      <c r="C46" s="2601"/>
      <c r="D46" s="2601"/>
      <c r="E46" s="2601"/>
      <c r="F46" s="2601"/>
      <c r="G46" s="2601"/>
      <c r="H46" s="2601"/>
      <c r="I46" s="2601"/>
      <c r="J46" s="2601"/>
      <c r="K46" s="2601"/>
      <c r="L46" s="2601"/>
      <c r="M46" s="2601"/>
      <c r="N46" s="2601"/>
      <c r="O46" s="2601"/>
      <c r="P46" s="2601"/>
      <c r="Q46" s="2601"/>
      <c r="R46" s="2601"/>
      <c r="S46" s="2602"/>
    </row>
    <row r="47" spans="1:19" s="581" customFormat="1" ht="22.5" customHeight="1">
      <c r="A47" s="594" t="s">
        <v>1006</v>
      </c>
      <c r="B47" s="2601" t="s">
        <v>1007</v>
      </c>
      <c r="C47" s="2601"/>
      <c r="D47" s="2601"/>
      <c r="E47" s="2601"/>
      <c r="F47" s="2601"/>
      <c r="G47" s="2601"/>
      <c r="H47" s="2601"/>
      <c r="I47" s="2601"/>
      <c r="J47" s="2601"/>
      <c r="K47" s="2601"/>
      <c r="L47" s="2601"/>
      <c r="M47" s="2601"/>
      <c r="N47" s="2601"/>
      <c r="O47" s="2601"/>
      <c r="P47" s="2601"/>
      <c r="Q47" s="2601"/>
      <c r="R47" s="2601"/>
      <c r="S47" s="2602"/>
    </row>
    <row r="48" spans="1:19" s="581" customFormat="1" ht="30" customHeight="1">
      <c r="A48" s="594"/>
      <c r="B48" s="2601"/>
      <c r="C48" s="2601"/>
      <c r="D48" s="2601"/>
      <c r="E48" s="2601"/>
      <c r="F48" s="2601"/>
      <c r="G48" s="2601"/>
      <c r="H48" s="2601"/>
      <c r="I48" s="2601"/>
      <c r="J48" s="2601"/>
      <c r="K48" s="2601"/>
      <c r="L48" s="2601"/>
      <c r="M48" s="2601"/>
      <c r="N48" s="2601"/>
      <c r="O48" s="2601"/>
      <c r="P48" s="2601"/>
      <c r="Q48" s="2601"/>
      <c r="R48" s="2601"/>
      <c r="S48" s="2602"/>
    </row>
    <row r="49" spans="1:19" s="581" customFormat="1" ht="30" customHeight="1">
      <c r="A49" s="594" t="s">
        <v>1008</v>
      </c>
      <c r="B49" s="2601" t="s">
        <v>1009</v>
      </c>
      <c r="C49" s="2601"/>
      <c r="D49" s="2601"/>
      <c r="E49" s="2601"/>
      <c r="F49" s="2601"/>
      <c r="G49" s="2601"/>
      <c r="H49" s="2601"/>
      <c r="I49" s="2601"/>
      <c r="J49" s="2601"/>
      <c r="K49" s="2601"/>
      <c r="L49" s="2601"/>
      <c r="M49" s="2601"/>
      <c r="N49" s="2601"/>
      <c r="O49" s="2601"/>
      <c r="P49" s="2601"/>
      <c r="Q49" s="2601"/>
      <c r="R49" s="2601"/>
      <c r="S49" s="2602"/>
    </row>
    <row r="50" spans="1:19" s="581" customFormat="1" ht="30" customHeight="1">
      <c r="A50" s="594" t="s">
        <v>1010</v>
      </c>
      <c r="B50" s="2601" t="s">
        <v>1011</v>
      </c>
      <c r="C50" s="2601"/>
      <c r="D50" s="2601"/>
      <c r="E50" s="2601"/>
      <c r="F50" s="2601"/>
      <c r="G50" s="2601"/>
      <c r="H50" s="2601"/>
      <c r="I50" s="2601"/>
      <c r="J50" s="2601"/>
      <c r="K50" s="2601"/>
      <c r="L50" s="2601"/>
      <c r="M50" s="2601"/>
      <c r="N50" s="2601"/>
      <c r="O50" s="2601"/>
      <c r="P50" s="2601"/>
      <c r="Q50" s="2601"/>
      <c r="R50" s="2601"/>
      <c r="S50" s="2602"/>
    </row>
    <row r="51" spans="1:19" s="581" customFormat="1" ht="30" customHeight="1">
      <c r="A51" s="598" t="s">
        <v>1012</v>
      </c>
      <c r="B51" s="2620" t="s">
        <v>1013</v>
      </c>
      <c r="C51" s="2620"/>
      <c r="D51" s="2620"/>
      <c r="E51" s="2620"/>
      <c r="F51" s="2620"/>
      <c r="G51" s="2620"/>
      <c r="H51" s="2620"/>
      <c r="I51" s="2620"/>
      <c r="J51" s="2620"/>
      <c r="K51" s="2620"/>
      <c r="L51" s="2620"/>
      <c r="M51" s="2620"/>
      <c r="N51" s="2620"/>
      <c r="O51" s="2620"/>
      <c r="P51" s="2620"/>
      <c r="Q51" s="2620"/>
      <c r="R51" s="2620"/>
      <c r="S51" s="2621"/>
    </row>
    <row r="52" spans="1:19" s="581" customFormat="1" ht="15.75" customHeight="1">
      <c r="A52" s="599"/>
      <c r="B52" s="2622" t="s">
        <v>1014</v>
      </c>
      <c r="C52" s="2622"/>
      <c r="D52" s="2622"/>
      <c r="E52" s="2622"/>
      <c r="F52" s="2622"/>
      <c r="G52" s="2622"/>
      <c r="H52" s="2622"/>
      <c r="I52" s="2622"/>
      <c r="J52" s="2622"/>
      <c r="K52" s="2622"/>
      <c r="L52" s="2622"/>
      <c r="M52" s="2622"/>
      <c r="N52" s="2622"/>
      <c r="O52" s="2622"/>
      <c r="P52" s="2622"/>
      <c r="Q52" s="2622"/>
      <c r="R52" s="2622"/>
      <c r="S52" s="2622"/>
    </row>
    <row r="53" spans="1:19" s="581" customFormat="1" ht="18" customHeight="1">
      <c r="A53" s="2623" t="s">
        <v>1015</v>
      </c>
      <c r="B53" s="2623"/>
      <c r="C53" s="2623"/>
      <c r="D53" s="2623"/>
      <c r="E53" s="2623"/>
      <c r="F53" s="2623"/>
      <c r="G53" s="2623"/>
      <c r="H53" s="2623"/>
      <c r="I53" s="2623"/>
      <c r="J53" s="2623"/>
      <c r="K53" s="2623"/>
      <c r="L53" s="2623"/>
      <c r="M53" s="2623"/>
      <c r="N53" s="2623"/>
      <c r="O53" s="2623"/>
      <c r="P53" s="2623"/>
      <c r="Q53" s="2623"/>
      <c r="R53" s="2623"/>
      <c r="S53" s="2623"/>
    </row>
    <row r="54" spans="1:19" s="581" customFormat="1" ht="18" customHeight="1">
      <c r="A54" s="580"/>
    </row>
    <row r="55" spans="1:19" s="581" customFormat="1" ht="18" customHeight="1">
      <c r="A55" s="2624"/>
      <c r="B55" s="2624"/>
      <c r="C55" s="2624"/>
      <c r="D55" s="2624"/>
      <c r="E55" s="2624"/>
      <c r="F55" s="2624"/>
      <c r="G55" s="2624"/>
      <c r="H55" s="2624"/>
      <c r="I55" s="2624"/>
      <c r="J55" s="2624"/>
      <c r="K55" s="2624"/>
      <c r="L55" s="2624"/>
      <c r="M55" s="2624"/>
      <c r="N55" s="2624"/>
      <c r="O55" s="2624"/>
      <c r="P55" s="2624"/>
      <c r="Q55" s="2624"/>
      <c r="R55" s="2624"/>
      <c r="S55" s="2624"/>
    </row>
    <row r="56" spans="1:19" s="581" customFormat="1" ht="20.25" customHeight="1">
      <c r="A56" s="2624"/>
      <c r="B56" s="2624"/>
      <c r="C56" s="2624"/>
      <c r="D56" s="2624"/>
      <c r="E56" s="2624"/>
      <c r="F56" s="2624"/>
      <c r="G56" s="2624"/>
      <c r="H56" s="2624"/>
      <c r="I56" s="2624"/>
      <c r="J56" s="2624"/>
      <c r="K56" s="2624"/>
      <c r="L56" s="2624"/>
      <c r="M56" s="2624"/>
      <c r="N56" s="2624"/>
      <c r="O56" s="2624"/>
      <c r="P56" s="2624"/>
      <c r="Q56" s="2624"/>
      <c r="R56" s="2624"/>
      <c r="S56" s="2624"/>
    </row>
    <row r="57" spans="1:19" s="581" customFormat="1" ht="21" customHeight="1">
      <c r="B57" s="461"/>
      <c r="C57" s="461"/>
      <c r="D57" s="461"/>
      <c r="E57" s="461"/>
      <c r="F57" s="461"/>
      <c r="G57" s="461"/>
      <c r="H57" s="461" t="s">
        <v>1016</v>
      </c>
      <c r="I57" s="461"/>
      <c r="J57" s="461"/>
      <c r="K57" s="600"/>
      <c r="L57" s="2610" t="str">
        <f>TEXT(基本情報入力シート!L21,"#")</f>
        <v/>
      </c>
      <c r="M57" s="2610"/>
      <c r="N57" s="2610"/>
      <c r="O57" s="2610"/>
      <c r="P57" s="2610"/>
      <c r="Q57" s="2610"/>
      <c r="R57" s="2610"/>
      <c r="S57" s="601" t="s">
        <v>1017</v>
      </c>
    </row>
    <row r="58" spans="1:19" s="581" customFormat="1" ht="21" customHeight="1">
      <c r="A58" s="2611" t="s">
        <v>1018</v>
      </c>
      <c r="B58" s="2612"/>
      <c r="C58" s="2612"/>
      <c r="D58" s="2612"/>
      <c r="E58" s="2613"/>
      <c r="F58" s="2614" t="s">
        <v>1019</v>
      </c>
      <c r="G58" s="2615"/>
      <c r="H58" s="2615"/>
      <c r="I58" s="2616"/>
      <c r="J58" s="2614" t="s">
        <v>1020</v>
      </c>
      <c r="K58" s="2615"/>
      <c r="L58" s="2615"/>
      <c r="M58" s="2615"/>
      <c r="N58" s="2615"/>
      <c r="O58" s="2615"/>
      <c r="P58" s="2615"/>
      <c r="Q58" s="2615"/>
      <c r="R58" s="2615"/>
      <c r="S58" s="2616"/>
    </row>
    <row r="59" spans="1:19" s="581" customFormat="1" ht="21" customHeight="1">
      <c r="A59" s="2611" t="s">
        <v>736</v>
      </c>
      <c r="B59" s="2612"/>
      <c r="C59" s="2612"/>
      <c r="D59" s="2612"/>
      <c r="E59" s="2613"/>
      <c r="F59" s="2617" t="s">
        <v>1021</v>
      </c>
      <c r="G59" s="2618"/>
      <c r="H59" s="2618"/>
      <c r="I59" s="2619"/>
      <c r="J59" s="2617"/>
      <c r="K59" s="2618"/>
      <c r="L59" s="2618"/>
      <c r="M59" s="2618"/>
      <c r="N59" s="2618"/>
      <c r="O59" s="2618"/>
      <c r="P59" s="2618"/>
      <c r="Q59" s="2618"/>
      <c r="R59" s="2618"/>
      <c r="S59" s="2619"/>
    </row>
    <row r="60" spans="1:19" s="581" customFormat="1" ht="21" customHeight="1">
      <c r="A60" s="2625" t="str">
        <f>TEXT(基本情報入力シート!L36,"#")</f>
        <v/>
      </c>
      <c r="B60" s="2626" ph="1"/>
      <c r="C60" s="2626" ph="1"/>
      <c r="D60" s="2626" ph="1"/>
      <c r="E60" s="2627" ph="1"/>
      <c r="F60" s="2628" t="str">
        <f>TEXT(基本情報入力シート!L35,"#")</f>
        <v/>
      </c>
      <c r="G60" s="2629"/>
      <c r="H60" s="2629"/>
      <c r="I60" s="2630"/>
      <c r="J60" s="2631" t="str">
        <f>IF(TEXT(基本情報入力シート!L39,"#")="","",CONCATENATE(TEXT(基本情報入力シート!L39,"#"),CHAR(10),TEXT(基本情報入力シート!L40,"#")))</f>
        <v/>
      </c>
      <c r="K60" s="2632"/>
      <c r="L60" s="2632"/>
      <c r="M60" s="2632"/>
      <c r="N60" s="2632"/>
      <c r="O60" s="2632"/>
      <c r="P60" s="2632"/>
      <c r="Q60" s="2632"/>
      <c r="R60" s="2632"/>
      <c r="S60" s="2633"/>
    </row>
    <row r="61" spans="1:19" s="581" customFormat="1" ht="21" customHeight="1">
      <c r="A61" s="2637" t="str">
        <f>TEXT(基本情報入力シート!L37,"#")</f>
        <v/>
      </c>
      <c r="B61" s="2638"/>
      <c r="C61" s="2638"/>
      <c r="D61" s="2638"/>
      <c r="E61" s="2639"/>
      <c r="F61" s="2640" t="str">
        <f>IF(基本情報入力シート!L41&lt;&gt;"",TEXT(基本情報入力シート!L41,"ggge年m月d日"),"")</f>
        <v/>
      </c>
      <c r="G61" s="2641"/>
      <c r="H61" s="2641"/>
      <c r="I61" s="2642"/>
      <c r="J61" s="2634"/>
      <c r="K61" s="2635"/>
      <c r="L61" s="2635"/>
      <c r="M61" s="2635"/>
      <c r="N61" s="2635"/>
      <c r="O61" s="2635"/>
      <c r="P61" s="2635"/>
      <c r="Q61" s="2635"/>
      <c r="R61" s="2635"/>
      <c r="S61" s="2636"/>
    </row>
    <row r="62" spans="1:19" s="581" customFormat="1" ht="21" customHeight="1">
      <c r="A62" s="2625" t="str">
        <f>TEXT(基本情報入力シート!L60,"#")</f>
        <v/>
      </c>
      <c r="B62" s="2626"/>
      <c r="C62" s="2626"/>
      <c r="D62" s="2626"/>
      <c r="E62" s="2627"/>
      <c r="F62" s="2628" t="s">
        <v>1022</v>
      </c>
      <c r="G62" s="2629"/>
      <c r="H62" s="2629"/>
      <c r="I62" s="2630"/>
      <c r="J62" s="2643" t="str">
        <f>TEXT(基本情報入力シート!L62,"#")</f>
        <v/>
      </c>
      <c r="K62" s="2644"/>
      <c r="L62" s="2644"/>
      <c r="M62" s="2644"/>
      <c r="N62" s="2644"/>
      <c r="O62" s="2644"/>
      <c r="P62" s="2644"/>
      <c r="Q62" s="2644"/>
      <c r="R62" s="2644"/>
      <c r="S62" s="2645"/>
    </row>
    <row r="63" spans="1:19" s="581" customFormat="1" ht="21" customHeight="1">
      <c r="A63" s="2637" t="str">
        <f>TEXT(基本情報入力シート!L59,"#")</f>
        <v/>
      </c>
      <c r="B63" s="2638"/>
      <c r="C63" s="2638"/>
      <c r="D63" s="2638"/>
      <c r="E63" s="2639"/>
      <c r="F63" s="2640" t="str">
        <f>IF(基本情報入力シート!L65&lt;&gt;"",TEXT(基本情報入力シート!L65,"ggge年m月d日"),"")</f>
        <v/>
      </c>
      <c r="G63" s="2641"/>
      <c r="H63" s="2641"/>
      <c r="I63" s="2642"/>
      <c r="J63" s="2646"/>
      <c r="K63" s="2647"/>
      <c r="L63" s="2647"/>
      <c r="M63" s="2647"/>
      <c r="N63" s="2647"/>
      <c r="O63" s="2647"/>
      <c r="P63" s="2647"/>
      <c r="Q63" s="2647"/>
      <c r="R63" s="2647"/>
      <c r="S63" s="2648"/>
    </row>
    <row r="64" spans="1:19" s="581" customFormat="1" ht="21" customHeight="1">
      <c r="A64" s="2625"/>
      <c r="B64" s="2626"/>
      <c r="C64" s="2626"/>
      <c r="D64" s="2626"/>
      <c r="E64" s="2627"/>
      <c r="F64" s="2628"/>
      <c r="G64" s="2629"/>
      <c r="H64" s="2629"/>
      <c r="I64" s="2630"/>
      <c r="J64" s="2631"/>
      <c r="K64" s="2632"/>
      <c r="L64" s="2632"/>
      <c r="M64" s="2632"/>
      <c r="N64" s="2632"/>
      <c r="O64" s="2632"/>
      <c r="P64" s="2632"/>
      <c r="Q64" s="2632"/>
      <c r="R64" s="2632"/>
      <c r="S64" s="2633"/>
    </row>
    <row r="65" spans="1:19" s="581" customFormat="1" ht="21" customHeight="1">
      <c r="A65" s="2637"/>
      <c r="B65" s="2638"/>
      <c r="C65" s="2638"/>
      <c r="D65" s="2638"/>
      <c r="E65" s="2639"/>
      <c r="F65" s="2640"/>
      <c r="G65" s="2641"/>
      <c r="H65" s="2641"/>
      <c r="I65" s="2642"/>
      <c r="J65" s="2634"/>
      <c r="K65" s="2635"/>
      <c r="L65" s="2635"/>
      <c r="M65" s="2635"/>
      <c r="N65" s="2635"/>
      <c r="O65" s="2635"/>
      <c r="P65" s="2635"/>
      <c r="Q65" s="2635"/>
      <c r="R65" s="2635"/>
      <c r="S65" s="2636"/>
    </row>
    <row r="66" spans="1:19" s="581" customFormat="1" ht="21" customHeight="1">
      <c r="A66" s="2625"/>
      <c r="B66" s="2626"/>
      <c r="C66" s="2626"/>
      <c r="D66" s="2626"/>
      <c r="E66" s="2627"/>
      <c r="F66" s="2628"/>
      <c r="G66" s="2629"/>
      <c r="H66" s="2629"/>
      <c r="I66" s="2630"/>
      <c r="J66" s="2631"/>
      <c r="K66" s="2632"/>
      <c r="L66" s="2632"/>
      <c r="M66" s="2632"/>
      <c r="N66" s="2632"/>
      <c r="O66" s="2632"/>
      <c r="P66" s="2632"/>
      <c r="Q66" s="2632"/>
      <c r="R66" s="2632"/>
      <c r="S66" s="2633"/>
    </row>
    <row r="67" spans="1:19" s="581" customFormat="1" ht="21" customHeight="1">
      <c r="A67" s="2637"/>
      <c r="B67" s="2638"/>
      <c r="C67" s="2638"/>
      <c r="D67" s="2638"/>
      <c r="E67" s="2639"/>
      <c r="F67" s="2640"/>
      <c r="G67" s="2641"/>
      <c r="H67" s="2641"/>
      <c r="I67" s="2642"/>
      <c r="J67" s="2634"/>
      <c r="K67" s="2635"/>
      <c r="L67" s="2635"/>
      <c r="M67" s="2635"/>
      <c r="N67" s="2635"/>
      <c r="O67" s="2635"/>
      <c r="P67" s="2635"/>
      <c r="Q67" s="2635"/>
      <c r="R67" s="2635"/>
      <c r="S67" s="2636"/>
    </row>
    <row r="68" spans="1:19" s="581" customFormat="1" ht="21" customHeight="1">
      <c r="A68" s="2625"/>
      <c r="B68" s="2626"/>
      <c r="C68" s="2626"/>
      <c r="D68" s="2626"/>
      <c r="E68" s="2627"/>
      <c r="F68" s="2628"/>
      <c r="G68" s="2629"/>
      <c r="H68" s="2629"/>
      <c r="I68" s="2630"/>
      <c r="J68" s="2631"/>
      <c r="K68" s="2632"/>
      <c r="L68" s="2632"/>
      <c r="M68" s="2632"/>
      <c r="N68" s="2632"/>
      <c r="O68" s="2632"/>
      <c r="P68" s="2632"/>
      <c r="Q68" s="2632"/>
      <c r="R68" s="2632"/>
      <c r="S68" s="2633"/>
    </row>
    <row r="69" spans="1:19" s="581" customFormat="1" ht="21" customHeight="1">
      <c r="A69" s="2637"/>
      <c r="B69" s="2638"/>
      <c r="C69" s="2638"/>
      <c r="D69" s="2638"/>
      <c r="E69" s="2639"/>
      <c r="F69" s="2640"/>
      <c r="G69" s="2641"/>
      <c r="H69" s="2641"/>
      <c r="I69" s="2642"/>
      <c r="J69" s="2634"/>
      <c r="K69" s="2635"/>
      <c r="L69" s="2635"/>
      <c r="M69" s="2635"/>
      <c r="N69" s="2635"/>
      <c r="O69" s="2635"/>
      <c r="P69" s="2635"/>
      <c r="Q69" s="2635"/>
      <c r="R69" s="2635"/>
      <c r="S69" s="2636"/>
    </row>
    <row r="70" spans="1:19" s="581" customFormat="1" ht="21" customHeight="1">
      <c r="A70" s="2625"/>
      <c r="B70" s="2626"/>
      <c r="C70" s="2626"/>
      <c r="D70" s="2626"/>
      <c r="E70" s="2627"/>
      <c r="F70" s="2628"/>
      <c r="G70" s="2629"/>
      <c r="H70" s="2629"/>
      <c r="I70" s="2630"/>
      <c r="J70" s="2631"/>
      <c r="K70" s="2632"/>
      <c r="L70" s="2632"/>
      <c r="M70" s="2632"/>
      <c r="N70" s="2632"/>
      <c r="O70" s="2632"/>
      <c r="P70" s="2632"/>
      <c r="Q70" s="2632"/>
      <c r="R70" s="2632"/>
      <c r="S70" s="2633"/>
    </row>
    <row r="71" spans="1:19" s="581" customFormat="1" ht="21" customHeight="1">
      <c r="A71" s="2637"/>
      <c r="B71" s="2638"/>
      <c r="C71" s="2638"/>
      <c r="D71" s="2638"/>
      <c r="E71" s="2639"/>
      <c r="F71" s="2640"/>
      <c r="G71" s="2641"/>
      <c r="H71" s="2641"/>
      <c r="I71" s="2642"/>
      <c r="J71" s="2634"/>
      <c r="K71" s="2635"/>
      <c r="L71" s="2635"/>
      <c r="M71" s="2635"/>
      <c r="N71" s="2635"/>
      <c r="O71" s="2635"/>
      <c r="P71" s="2635"/>
      <c r="Q71" s="2635"/>
      <c r="R71" s="2635"/>
      <c r="S71" s="2636"/>
    </row>
    <row r="72" spans="1:19" s="581" customFormat="1" ht="21" customHeight="1">
      <c r="A72" s="2625"/>
      <c r="B72" s="2626"/>
      <c r="C72" s="2626"/>
      <c r="D72" s="2626"/>
      <c r="E72" s="2627"/>
      <c r="F72" s="2628"/>
      <c r="G72" s="2629"/>
      <c r="H72" s="2629"/>
      <c r="I72" s="2630"/>
      <c r="J72" s="2631"/>
      <c r="K72" s="2632"/>
      <c r="L72" s="2632"/>
      <c r="M72" s="2632"/>
      <c r="N72" s="2632"/>
      <c r="O72" s="2632"/>
      <c r="P72" s="2632"/>
      <c r="Q72" s="2632"/>
      <c r="R72" s="2632"/>
      <c r="S72" s="2633"/>
    </row>
    <row r="73" spans="1:19" s="581" customFormat="1" ht="21" customHeight="1">
      <c r="A73" s="2637"/>
      <c r="B73" s="2638"/>
      <c r="C73" s="2638"/>
      <c r="D73" s="2638"/>
      <c r="E73" s="2639"/>
      <c r="F73" s="2640"/>
      <c r="G73" s="2641"/>
      <c r="H73" s="2641"/>
      <c r="I73" s="2642"/>
      <c r="J73" s="2634"/>
      <c r="K73" s="2635"/>
      <c r="L73" s="2635"/>
      <c r="M73" s="2635"/>
      <c r="N73" s="2635"/>
      <c r="O73" s="2635"/>
      <c r="P73" s="2635"/>
      <c r="Q73" s="2635"/>
      <c r="R73" s="2635"/>
      <c r="S73" s="2636"/>
    </row>
    <row r="74" spans="1:19" s="581" customFormat="1" ht="21" customHeight="1">
      <c r="A74" s="2625"/>
      <c r="B74" s="2626"/>
      <c r="C74" s="2626"/>
      <c r="D74" s="2626"/>
      <c r="E74" s="2627"/>
      <c r="F74" s="2628"/>
      <c r="G74" s="2629"/>
      <c r="H74" s="2629"/>
      <c r="I74" s="2630"/>
      <c r="J74" s="2631"/>
      <c r="K74" s="2632"/>
      <c r="L74" s="2632"/>
      <c r="M74" s="2632"/>
      <c r="N74" s="2632"/>
      <c r="O74" s="2632"/>
      <c r="P74" s="2632"/>
      <c r="Q74" s="2632"/>
      <c r="R74" s="2632"/>
      <c r="S74" s="2633"/>
    </row>
    <row r="75" spans="1:19" s="581" customFormat="1" ht="21" customHeight="1">
      <c r="A75" s="2637"/>
      <c r="B75" s="2638"/>
      <c r="C75" s="2638"/>
      <c r="D75" s="2638"/>
      <c r="E75" s="2639"/>
      <c r="F75" s="2640"/>
      <c r="G75" s="2641"/>
      <c r="H75" s="2641"/>
      <c r="I75" s="2642"/>
      <c r="J75" s="2634"/>
      <c r="K75" s="2635"/>
      <c r="L75" s="2635"/>
      <c r="M75" s="2635"/>
      <c r="N75" s="2635"/>
      <c r="O75" s="2635"/>
      <c r="P75" s="2635"/>
      <c r="Q75" s="2635"/>
      <c r="R75" s="2635"/>
      <c r="S75" s="2636"/>
    </row>
    <row r="76" spans="1:19" s="581" customFormat="1" ht="21" customHeight="1">
      <c r="A76" s="2625"/>
      <c r="B76" s="2626"/>
      <c r="C76" s="2626"/>
      <c r="D76" s="2626"/>
      <c r="E76" s="2627"/>
      <c r="F76" s="2628"/>
      <c r="G76" s="2629"/>
      <c r="H76" s="2629"/>
      <c r="I76" s="2630"/>
      <c r="J76" s="2631"/>
      <c r="K76" s="2632"/>
      <c r="L76" s="2632"/>
      <c r="M76" s="2632"/>
      <c r="N76" s="2632"/>
      <c r="O76" s="2632"/>
      <c r="P76" s="2632"/>
      <c r="Q76" s="2632"/>
      <c r="R76" s="2632"/>
      <c r="S76" s="2633"/>
    </row>
    <row r="77" spans="1:19" s="581" customFormat="1" ht="21" customHeight="1">
      <c r="A77" s="2637"/>
      <c r="B77" s="2638"/>
      <c r="C77" s="2638"/>
      <c r="D77" s="2638"/>
      <c r="E77" s="2639"/>
      <c r="F77" s="2640"/>
      <c r="G77" s="2641"/>
      <c r="H77" s="2641"/>
      <c r="I77" s="2642"/>
      <c r="J77" s="2634"/>
      <c r="K77" s="2635"/>
      <c r="L77" s="2635"/>
      <c r="M77" s="2635"/>
      <c r="N77" s="2635"/>
      <c r="O77" s="2635"/>
      <c r="P77" s="2635"/>
      <c r="Q77" s="2635"/>
      <c r="R77" s="2635"/>
      <c r="S77" s="2636"/>
    </row>
    <row r="78" spans="1:19" s="581" customFormat="1" ht="21" customHeight="1">
      <c r="A78" s="2625"/>
      <c r="B78" s="2626"/>
      <c r="C78" s="2626"/>
      <c r="D78" s="2626"/>
      <c r="E78" s="2627"/>
      <c r="F78" s="2628"/>
      <c r="G78" s="2629"/>
      <c r="H78" s="2629"/>
      <c r="I78" s="2630"/>
      <c r="J78" s="2631"/>
      <c r="K78" s="2632"/>
      <c r="L78" s="2632"/>
      <c r="M78" s="2632"/>
      <c r="N78" s="2632"/>
      <c r="O78" s="2632"/>
      <c r="P78" s="2632"/>
      <c r="Q78" s="2632"/>
      <c r="R78" s="2632"/>
      <c r="S78" s="2633"/>
    </row>
    <row r="79" spans="1:19" s="581" customFormat="1" ht="21" customHeight="1">
      <c r="A79" s="2637"/>
      <c r="B79" s="2638"/>
      <c r="C79" s="2638"/>
      <c r="D79" s="2638"/>
      <c r="E79" s="2639"/>
      <c r="F79" s="2640"/>
      <c r="G79" s="2641"/>
      <c r="H79" s="2641"/>
      <c r="I79" s="2642"/>
      <c r="J79" s="2634"/>
      <c r="K79" s="2635"/>
      <c r="L79" s="2635"/>
      <c r="M79" s="2635"/>
      <c r="N79" s="2635"/>
      <c r="O79" s="2635"/>
      <c r="P79" s="2635"/>
      <c r="Q79" s="2635"/>
      <c r="R79" s="2635"/>
      <c r="S79" s="2636"/>
    </row>
    <row r="80" spans="1:19" s="581" customFormat="1" ht="21" customHeight="1">
      <c r="A80" s="2625"/>
      <c r="B80" s="2626"/>
      <c r="C80" s="2626"/>
      <c r="D80" s="2626"/>
      <c r="E80" s="2627"/>
      <c r="F80" s="2628"/>
      <c r="G80" s="2629"/>
      <c r="H80" s="2629"/>
      <c r="I80" s="2630"/>
      <c r="J80" s="2631"/>
      <c r="K80" s="2632"/>
      <c r="L80" s="2632"/>
      <c r="M80" s="2632"/>
      <c r="N80" s="2632"/>
      <c r="O80" s="2632"/>
      <c r="P80" s="2632"/>
      <c r="Q80" s="2632"/>
      <c r="R80" s="2632"/>
      <c r="S80" s="2633"/>
    </row>
    <row r="81" spans="1:22" s="581" customFormat="1" ht="21" customHeight="1">
      <c r="A81" s="2637"/>
      <c r="B81" s="2638"/>
      <c r="C81" s="2638"/>
      <c r="D81" s="2638"/>
      <c r="E81" s="2639"/>
      <c r="F81" s="2640"/>
      <c r="G81" s="2641"/>
      <c r="H81" s="2641"/>
      <c r="I81" s="2642"/>
      <c r="J81" s="2634"/>
      <c r="K81" s="2635"/>
      <c r="L81" s="2635"/>
      <c r="M81" s="2635"/>
      <c r="N81" s="2635"/>
      <c r="O81" s="2635"/>
      <c r="P81" s="2635"/>
      <c r="Q81" s="2635"/>
      <c r="R81" s="2635"/>
      <c r="S81" s="2636"/>
    </row>
    <row r="82" spans="1:22" s="581" customFormat="1" ht="21" customHeight="1">
      <c r="A82" s="2625"/>
      <c r="B82" s="2626"/>
      <c r="C82" s="2626"/>
      <c r="D82" s="2626"/>
      <c r="E82" s="2627"/>
      <c r="F82" s="2628"/>
      <c r="G82" s="2629"/>
      <c r="H82" s="2629"/>
      <c r="I82" s="2630"/>
      <c r="J82" s="2631"/>
      <c r="K82" s="2632"/>
      <c r="L82" s="2632"/>
      <c r="M82" s="2632"/>
      <c r="N82" s="2632"/>
      <c r="O82" s="2632"/>
      <c r="P82" s="2632"/>
      <c r="Q82" s="2632"/>
      <c r="R82" s="2632"/>
      <c r="S82" s="2633"/>
    </row>
    <row r="83" spans="1:22" s="581" customFormat="1" ht="21" customHeight="1">
      <c r="A83" s="2637"/>
      <c r="B83" s="2638"/>
      <c r="C83" s="2638"/>
      <c r="D83" s="2638"/>
      <c r="E83" s="2639"/>
      <c r="F83" s="2640"/>
      <c r="G83" s="2641"/>
      <c r="H83" s="2641"/>
      <c r="I83" s="2642"/>
      <c r="J83" s="2634"/>
      <c r="K83" s="2635"/>
      <c r="L83" s="2635"/>
      <c r="M83" s="2635"/>
      <c r="N83" s="2635"/>
      <c r="O83" s="2635"/>
      <c r="P83" s="2635"/>
      <c r="Q83" s="2635"/>
      <c r="R83" s="2635"/>
      <c r="S83" s="2636"/>
    </row>
    <row r="84" spans="1:22" s="581" customFormat="1" ht="21" customHeight="1">
      <c r="A84" s="2625"/>
      <c r="B84" s="2626"/>
      <c r="C84" s="2626"/>
      <c r="D84" s="2626"/>
      <c r="E84" s="2627"/>
      <c r="F84" s="2628"/>
      <c r="G84" s="2629"/>
      <c r="H84" s="2629"/>
      <c r="I84" s="2630"/>
      <c r="J84" s="2631"/>
      <c r="K84" s="2632"/>
      <c r="L84" s="2632"/>
      <c r="M84" s="2632"/>
      <c r="N84" s="2632"/>
      <c r="O84" s="2632"/>
      <c r="P84" s="2632"/>
      <c r="Q84" s="2632"/>
      <c r="R84" s="2632"/>
      <c r="S84" s="2633"/>
    </row>
    <row r="85" spans="1:22" s="581" customFormat="1" ht="21" customHeight="1">
      <c r="A85" s="2637"/>
      <c r="B85" s="2638"/>
      <c r="C85" s="2638"/>
      <c r="D85" s="2638"/>
      <c r="E85" s="2639"/>
      <c r="F85" s="2640"/>
      <c r="G85" s="2641"/>
      <c r="H85" s="2641"/>
      <c r="I85" s="2642"/>
      <c r="J85" s="2634"/>
      <c r="K85" s="2635"/>
      <c r="L85" s="2635"/>
      <c r="M85" s="2635"/>
      <c r="N85" s="2635"/>
      <c r="O85" s="2635"/>
      <c r="P85" s="2635"/>
      <c r="Q85" s="2635"/>
      <c r="R85" s="2635"/>
      <c r="S85" s="2636"/>
    </row>
    <row r="86" spans="1:22" s="581" customFormat="1" ht="21" customHeight="1">
      <c r="A86" s="2625"/>
      <c r="B86" s="2626"/>
      <c r="C86" s="2626"/>
      <c r="D86" s="2626"/>
      <c r="E86" s="2627"/>
      <c r="F86" s="2628"/>
      <c r="G86" s="2629"/>
      <c r="H86" s="2629"/>
      <c r="I86" s="2630"/>
      <c r="J86" s="2631"/>
      <c r="K86" s="2632"/>
      <c r="L86" s="2632"/>
      <c r="M86" s="2632"/>
      <c r="N86" s="2632"/>
      <c r="O86" s="2632"/>
      <c r="P86" s="2632"/>
      <c r="Q86" s="2632"/>
      <c r="R86" s="2632"/>
      <c r="S86" s="2633"/>
    </row>
    <row r="87" spans="1:22" s="581" customFormat="1" ht="21" customHeight="1">
      <c r="A87" s="2637"/>
      <c r="B87" s="2638"/>
      <c r="C87" s="2638"/>
      <c r="D87" s="2638"/>
      <c r="E87" s="2639"/>
      <c r="F87" s="2640"/>
      <c r="G87" s="2641"/>
      <c r="H87" s="2641"/>
      <c r="I87" s="2642"/>
      <c r="J87" s="2634"/>
      <c r="K87" s="2635"/>
      <c r="L87" s="2635"/>
      <c r="M87" s="2635"/>
      <c r="N87" s="2635"/>
      <c r="O87" s="2635"/>
      <c r="P87" s="2635"/>
      <c r="Q87" s="2635"/>
      <c r="R87" s="2635"/>
      <c r="S87" s="2636"/>
    </row>
    <row r="88" spans="1:22" s="581" customFormat="1" ht="21" customHeight="1">
      <c r="A88" s="2625"/>
      <c r="B88" s="2626"/>
      <c r="C88" s="2626"/>
      <c r="D88" s="2626"/>
      <c r="E88" s="2627"/>
      <c r="F88" s="2628"/>
      <c r="G88" s="2629"/>
      <c r="H88" s="2629"/>
      <c r="I88" s="2630"/>
      <c r="J88" s="2631"/>
      <c r="K88" s="2632"/>
      <c r="L88" s="2632"/>
      <c r="M88" s="2632"/>
      <c r="N88" s="2632"/>
      <c r="O88" s="2632"/>
      <c r="P88" s="2632"/>
      <c r="Q88" s="2632"/>
      <c r="R88" s="2632"/>
      <c r="S88" s="2633"/>
    </row>
    <row r="89" spans="1:22" s="581" customFormat="1" ht="21" customHeight="1">
      <c r="A89" s="2637"/>
      <c r="B89" s="2638"/>
      <c r="C89" s="2638"/>
      <c r="D89" s="2638"/>
      <c r="E89" s="2639"/>
      <c r="F89" s="2640"/>
      <c r="G89" s="2641"/>
      <c r="H89" s="2641"/>
      <c r="I89" s="2642"/>
      <c r="J89" s="2634"/>
      <c r="K89" s="2635"/>
      <c r="L89" s="2635"/>
      <c r="M89" s="2635"/>
      <c r="N89" s="2635"/>
      <c r="O89" s="2635"/>
      <c r="P89" s="2635"/>
      <c r="Q89" s="2635"/>
      <c r="R89" s="2635"/>
      <c r="S89" s="2636"/>
      <c r="V89" s="581" ph="1"/>
    </row>
    <row r="90" spans="1:22" s="581" customFormat="1" ht="21" customHeight="1">
      <c r="A90" s="2625"/>
      <c r="B90" s="2626"/>
      <c r="C90" s="2626"/>
      <c r="D90" s="2626"/>
      <c r="E90" s="2627"/>
      <c r="F90" s="2628"/>
      <c r="G90" s="2629"/>
      <c r="H90" s="2629"/>
      <c r="I90" s="2630"/>
      <c r="J90" s="2631"/>
      <c r="K90" s="2632"/>
      <c r="L90" s="2632"/>
      <c r="M90" s="2632"/>
      <c r="N90" s="2632"/>
      <c r="O90" s="2632"/>
      <c r="P90" s="2632"/>
      <c r="Q90" s="2632"/>
      <c r="R90" s="2632"/>
      <c r="S90" s="2633"/>
    </row>
    <row r="91" spans="1:22" s="581" customFormat="1" ht="21" customHeight="1">
      <c r="A91" s="2637"/>
      <c r="B91" s="2638"/>
      <c r="C91" s="2638"/>
      <c r="D91" s="2638"/>
      <c r="E91" s="2639"/>
      <c r="F91" s="2640"/>
      <c r="G91" s="2641"/>
      <c r="H91" s="2641"/>
      <c r="I91" s="2642"/>
      <c r="J91" s="2634"/>
      <c r="K91" s="2635"/>
      <c r="L91" s="2635"/>
      <c r="M91" s="2635"/>
      <c r="N91" s="2635"/>
      <c r="O91" s="2635"/>
      <c r="P91" s="2635"/>
      <c r="Q91" s="2635"/>
      <c r="R91" s="2635"/>
      <c r="S91" s="2636"/>
    </row>
    <row r="92" spans="1:22" s="581" customFormat="1" ht="12" customHeight="1">
      <c r="A92" s="587" ph="1"/>
      <c r="B92" s="587" ph="1"/>
      <c r="C92" s="587" ph="1"/>
      <c r="D92" s="587" ph="1"/>
      <c r="E92" s="602"/>
      <c r="F92" s="602"/>
      <c r="G92" s="602"/>
      <c r="H92" s="602"/>
      <c r="I92" s="602"/>
      <c r="J92" s="603"/>
      <c r="K92" s="603"/>
      <c r="L92" s="603"/>
      <c r="M92" s="603"/>
      <c r="N92" s="603"/>
      <c r="O92" s="603"/>
      <c r="P92" s="603"/>
      <c r="Q92" s="603"/>
      <c r="R92" s="604"/>
      <c r="S92" s="604"/>
    </row>
    <row r="93" spans="1:22" s="581" customFormat="1" ht="20.25" customHeight="1">
      <c r="A93" s="605" t="s">
        <v>1023</v>
      </c>
      <c r="B93" s="2601" t="s">
        <v>1024</v>
      </c>
      <c r="C93" s="2601"/>
      <c r="D93" s="2601"/>
      <c r="E93" s="2601"/>
      <c r="F93" s="2601"/>
      <c r="G93" s="2601"/>
      <c r="H93" s="2601"/>
      <c r="I93" s="2601"/>
      <c r="J93" s="2601"/>
      <c r="K93" s="2601"/>
      <c r="L93" s="2601"/>
      <c r="M93" s="2601"/>
      <c r="N93" s="2601"/>
      <c r="O93" s="2601"/>
      <c r="P93" s="2601"/>
      <c r="Q93" s="2601"/>
      <c r="R93" s="2601"/>
      <c r="S93" s="2601"/>
    </row>
    <row r="94" spans="1:22" s="581" customFormat="1" ht="20.25" customHeight="1">
      <c r="A94" s="606"/>
      <c r="B94" s="2601"/>
      <c r="C94" s="2601"/>
      <c r="D94" s="2601"/>
      <c r="E94" s="2601"/>
      <c r="F94" s="2601"/>
      <c r="G94" s="2601"/>
      <c r="H94" s="2601"/>
      <c r="I94" s="2601"/>
      <c r="J94" s="2601"/>
      <c r="K94" s="2601"/>
      <c r="L94" s="2601"/>
      <c r="M94" s="2601"/>
      <c r="N94" s="2601"/>
      <c r="O94" s="2601"/>
      <c r="P94" s="2601"/>
      <c r="Q94" s="2601"/>
      <c r="R94" s="2601"/>
      <c r="S94" s="2601"/>
    </row>
    <row r="95" spans="1:22" s="581" customFormat="1" ht="20.25" customHeight="1">
      <c r="A95" s="606"/>
      <c r="B95" s="2601"/>
      <c r="C95" s="2601"/>
      <c r="D95" s="2601"/>
      <c r="E95" s="2601"/>
      <c r="F95" s="2601"/>
      <c r="G95" s="2601"/>
      <c r="H95" s="2601"/>
      <c r="I95" s="2601"/>
      <c r="J95" s="2601"/>
      <c r="K95" s="2601"/>
      <c r="L95" s="2601"/>
      <c r="M95" s="2601"/>
      <c r="N95" s="2601"/>
      <c r="O95" s="2601"/>
      <c r="P95" s="2601"/>
      <c r="Q95" s="2601"/>
      <c r="R95" s="2601"/>
      <c r="S95" s="2601"/>
    </row>
  </sheetData>
  <mergeCells count="125">
    <mergeCell ref="B93:S95"/>
    <mergeCell ref="A88:E88"/>
    <mergeCell ref="F88:I88"/>
    <mergeCell ref="J88:S89"/>
    <mergeCell ref="A89:E89"/>
    <mergeCell ref="F89:I89"/>
    <mergeCell ref="A90:E90"/>
    <mergeCell ref="F90:I90"/>
    <mergeCell ref="J90:S91"/>
    <mergeCell ref="A91:E91"/>
    <mergeCell ref="F91:I91"/>
    <mergeCell ref="A84:E84"/>
    <mergeCell ref="F84:I84"/>
    <mergeCell ref="J84:S85"/>
    <mergeCell ref="A85:E85"/>
    <mergeCell ref="F85:I85"/>
    <mergeCell ref="A86:E86"/>
    <mergeCell ref="F86:I86"/>
    <mergeCell ref="J86:S87"/>
    <mergeCell ref="A87:E87"/>
    <mergeCell ref="F87:I87"/>
    <mergeCell ref="A80:E80"/>
    <mergeCell ref="F80:I80"/>
    <mergeCell ref="J80:S81"/>
    <mergeCell ref="A81:E81"/>
    <mergeCell ref="F81:I81"/>
    <mergeCell ref="A82:E82"/>
    <mergeCell ref="F82:I82"/>
    <mergeCell ref="J82:S83"/>
    <mergeCell ref="A83:E83"/>
    <mergeCell ref="F83:I83"/>
    <mergeCell ref="A76:E76"/>
    <mergeCell ref="F76:I76"/>
    <mergeCell ref="J76:S77"/>
    <mergeCell ref="A77:E77"/>
    <mergeCell ref="F77:I77"/>
    <mergeCell ref="A78:E78"/>
    <mergeCell ref="F78:I78"/>
    <mergeCell ref="J78:S79"/>
    <mergeCell ref="A79:E79"/>
    <mergeCell ref="F79:I79"/>
    <mergeCell ref="A72:E72"/>
    <mergeCell ref="F72:I72"/>
    <mergeCell ref="J72:S73"/>
    <mergeCell ref="A73:E73"/>
    <mergeCell ref="F73:I73"/>
    <mergeCell ref="A74:E74"/>
    <mergeCell ref="F74:I74"/>
    <mergeCell ref="J74:S75"/>
    <mergeCell ref="A75:E75"/>
    <mergeCell ref="F75:I75"/>
    <mergeCell ref="A68:E68"/>
    <mergeCell ref="F68:I68"/>
    <mergeCell ref="J68:S69"/>
    <mergeCell ref="A69:E69"/>
    <mergeCell ref="F69:I69"/>
    <mergeCell ref="A70:E70"/>
    <mergeCell ref="F70:I70"/>
    <mergeCell ref="J70:S71"/>
    <mergeCell ref="A71:E71"/>
    <mergeCell ref="F71:I71"/>
    <mergeCell ref="A64:E64"/>
    <mergeCell ref="F64:I64"/>
    <mergeCell ref="J64:S65"/>
    <mergeCell ref="A65:E65"/>
    <mergeCell ref="F65:I65"/>
    <mergeCell ref="A66:E66"/>
    <mergeCell ref="F66:I66"/>
    <mergeCell ref="J66:S67"/>
    <mergeCell ref="A67:E67"/>
    <mergeCell ref="F67:I67"/>
    <mergeCell ref="A60:E60"/>
    <mergeCell ref="F60:I60"/>
    <mergeCell ref="J60:S61"/>
    <mergeCell ref="A61:E61"/>
    <mergeCell ref="F61:I61"/>
    <mergeCell ref="A62:E62"/>
    <mergeCell ref="F62:I62"/>
    <mergeCell ref="J62:S63"/>
    <mergeCell ref="A63:E63"/>
    <mergeCell ref="F63:I63"/>
    <mergeCell ref="L57:R57"/>
    <mergeCell ref="A58:E58"/>
    <mergeCell ref="F58:I58"/>
    <mergeCell ref="J58:S59"/>
    <mergeCell ref="A59:E59"/>
    <mergeCell ref="F59:I59"/>
    <mergeCell ref="B49:S49"/>
    <mergeCell ref="B50:S50"/>
    <mergeCell ref="B51:S51"/>
    <mergeCell ref="B52:S52"/>
    <mergeCell ref="A53:S53"/>
    <mergeCell ref="A55:S56"/>
    <mergeCell ref="B36:S37"/>
    <mergeCell ref="B38:S39"/>
    <mergeCell ref="B40:S40"/>
    <mergeCell ref="B41:S43"/>
    <mergeCell ref="B44:S46"/>
    <mergeCell ref="B47:S48"/>
    <mergeCell ref="B29:S29"/>
    <mergeCell ref="B30:S30"/>
    <mergeCell ref="B31:S32"/>
    <mergeCell ref="A3:S3"/>
    <mergeCell ref="O5:S5"/>
    <mergeCell ref="L7:S7"/>
    <mergeCell ref="L10:S10"/>
    <mergeCell ref="L11:S11"/>
    <mergeCell ref="L14:Q14"/>
    <mergeCell ref="A33:A34"/>
    <mergeCell ref="B33:S34"/>
    <mergeCell ref="B35:S35"/>
    <mergeCell ref="A17:S18"/>
    <mergeCell ref="A20:S20"/>
    <mergeCell ref="B22:S22"/>
    <mergeCell ref="B24:S24"/>
    <mergeCell ref="B25:S26"/>
    <mergeCell ref="B27:S28"/>
    <mergeCell ref="H7:I9"/>
    <mergeCell ref="J7:K9"/>
    <mergeCell ref="L8:S8"/>
    <mergeCell ref="L9:S9"/>
    <mergeCell ref="H11:I13"/>
    <mergeCell ref="J11:K13"/>
    <mergeCell ref="L12:S12"/>
    <mergeCell ref="L13:S13"/>
  </mergeCells>
  <phoneticPr fontId="4"/>
  <conditionalFormatting sqref="A64:S91">
    <cfRule type="expression" dxfId="58" priority="2">
      <formula>A64=""</formula>
    </cfRule>
  </conditionalFormatting>
  <conditionalFormatting sqref="F61:I61 F63:I63">
    <cfRule type="expression" dxfId="57" priority="1">
      <formula>F61=""</formula>
    </cfRule>
  </conditionalFormatting>
  <printOptions horizontalCentered="1"/>
  <pageMargins left="0.31496062992125984" right="0.31496062992125984" top="0.35433070866141736" bottom="0.35433070866141736" header="0.11811023622047245" footer="0.11811023622047245"/>
  <pageSetup paperSize="9" scale="42" orientation="portrait"/>
  <headerFooter>
    <oddHeader>&amp;R&amp;"BIZ UDPゴシック,標準"&amp;A</oddHeader>
    <oddFooter>&amp;RR8.4月版</oddFooter>
  </headerFooter>
  <rowBreaks count="1" manualBreakCount="1">
    <brk id="52"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AD45"/>
  <sheetViews>
    <sheetView workbookViewId="0"/>
  </sheetViews>
  <sheetFormatPr defaultColWidth="8.125" defaultRowHeight="13.5"/>
  <cols>
    <col min="1" max="1" width="1.25" style="607" customWidth="1"/>
    <col min="2" max="2" width="2.875" style="607" customWidth="1"/>
    <col min="3" max="3" width="13.625" style="607" customWidth="1"/>
    <col min="4" max="27" width="3.75" style="607" customWidth="1"/>
    <col min="28" max="28" width="7.25" style="607" customWidth="1"/>
    <col min="29" max="29" width="1.25" style="607" customWidth="1"/>
    <col min="30" max="16384" width="8.125" style="607"/>
  </cols>
  <sheetData>
    <row r="1" spans="1:30" ht="14.25">
      <c r="A1" s="149"/>
      <c r="B1" s="149"/>
      <c r="C1" s="150"/>
      <c r="D1" s="2649" t="s">
        <v>1025</v>
      </c>
      <c r="E1" s="2649"/>
      <c r="F1" s="2649"/>
      <c r="G1" s="2649"/>
      <c r="H1" s="2649"/>
      <c r="I1" s="2649"/>
      <c r="J1" s="2649"/>
      <c r="K1" s="2649"/>
      <c r="L1" s="2649"/>
      <c r="M1" s="2649"/>
      <c r="N1" s="2649"/>
      <c r="O1" s="2649"/>
      <c r="P1" s="2649"/>
      <c r="Q1" s="2649"/>
      <c r="R1" s="2649"/>
      <c r="S1" s="2649"/>
      <c r="T1" s="2649"/>
      <c r="U1" s="2649"/>
      <c r="V1" s="2649"/>
      <c r="W1" s="2649"/>
      <c r="X1" s="2649"/>
      <c r="Y1" s="2649"/>
      <c r="Z1" s="149"/>
      <c r="AA1" s="149"/>
      <c r="AB1" s="151" t="s">
        <v>1026</v>
      </c>
      <c r="AC1" s="149"/>
      <c r="AD1" s="149"/>
    </row>
    <row r="2" spans="1:30" ht="14.25">
      <c r="A2" s="149"/>
      <c r="B2" s="149"/>
      <c r="C2" s="276"/>
      <c r="D2" s="277"/>
      <c r="E2" s="150"/>
      <c r="F2" s="149"/>
      <c r="G2" s="149"/>
      <c r="H2" s="149"/>
      <c r="I2" s="149"/>
      <c r="J2" s="149"/>
      <c r="K2" s="149"/>
      <c r="L2" s="149"/>
      <c r="M2" s="149"/>
      <c r="N2" s="149"/>
      <c r="O2" s="149"/>
      <c r="P2" s="149"/>
      <c r="Q2" s="149"/>
      <c r="R2" s="149"/>
      <c r="S2" s="149"/>
      <c r="T2" s="278"/>
      <c r="U2" s="149"/>
      <c r="V2" s="149"/>
      <c r="W2" s="149"/>
      <c r="X2" s="149"/>
      <c r="Y2" s="149"/>
      <c r="Z2" s="149"/>
      <c r="AA2" s="149"/>
      <c r="AB2" s="151"/>
      <c r="AC2" s="149"/>
      <c r="AD2" s="149"/>
    </row>
    <row r="3" spans="1:30" ht="18" customHeight="1">
      <c r="A3" s="153"/>
      <c r="B3" s="152"/>
      <c r="C3" s="152"/>
      <c r="D3" s="2650" t="str">
        <f>IF(基本情報入力シート!L49="","",MONTH(基本情報入力シート!L49))</f>
        <v/>
      </c>
      <c r="E3" s="2651"/>
      <c r="F3" s="2650" t="str">
        <f>IF($D$3="","",MOD(D3,12)+1)</f>
        <v/>
      </c>
      <c r="G3" s="2651"/>
      <c r="H3" s="2650" t="str">
        <f t="shared" ref="H3" si="0">IF($D$3="","",MOD(F3,12)+1)</f>
        <v/>
      </c>
      <c r="I3" s="2651"/>
      <c r="J3" s="2650" t="str">
        <f t="shared" ref="J3" si="1">IF($D$3="","",MOD(H3,12)+1)</f>
        <v/>
      </c>
      <c r="K3" s="2651"/>
      <c r="L3" s="2650" t="str">
        <f t="shared" ref="L3" si="2">IF($D$3="","",MOD(J3,12)+1)</f>
        <v/>
      </c>
      <c r="M3" s="2651"/>
      <c r="N3" s="2650" t="str">
        <f t="shared" ref="N3" si="3">IF($D$3="","",MOD(L3,12)+1)</f>
        <v/>
      </c>
      <c r="O3" s="2651"/>
      <c r="P3" s="2650" t="str">
        <f t="shared" ref="P3" si="4">IF($D$3="","",MOD(N3,12)+1)</f>
        <v/>
      </c>
      <c r="Q3" s="2651"/>
      <c r="R3" s="2650" t="str">
        <f t="shared" ref="R3" si="5">IF($D$3="","",MOD(P3,12)+1)</f>
        <v/>
      </c>
      <c r="S3" s="2651"/>
      <c r="T3" s="2650" t="str">
        <f t="shared" ref="T3" si="6">IF($D$3="","",MOD(R3,12)+1)</f>
        <v/>
      </c>
      <c r="U3" s="2651"/>
      <c r="V3" s="2650" t="str">
        <f t="shared" ref="V3" si="7">IF($D$3="","",MOD(T3,12)+1)</f>
        <v/>
      </c>
      <c r="W3" s="2651"/>
      <c r="X3" s="2650" t="str">
        <f t="shared" ref="X3" si="8">IF($D$3="","",MOD(V3,12)+1)</f>
        <v/>
      </c>
      <c r="Y3" s="2651"/>
      <c r="Z3" s="2650" t="str">
        <f t="shared" ref="Z3" si="9">IF($D$3="","",MOD(X3,12)+1)</f>
        <v/>
      </c>
      <c r="AA3" s="2651"/>
      <c r="AB3" s="152" t="s">
        <v>1027</v>
      </c>
      <c r="AC3" s="153"/>
      <c r="AD3" s="153"/>
    </row>
    <row r="4" spans="1:30" ht="24">
      <c r="A4" s="149"/>
      <c r="B4" s="2665" t="s">
        <v>1028</v>
      </c>
      <c r="C4" s="156" t="s">
        <v>1029</v>
      </c>
      <c r="D4" s="781"/>
      <c r="E4" s="279" t="s">
        <v>1030</v>
      </c>
      <c r="F4" s="781"/>
      <c r="G4" s="279" t="s">
        <v>1030</v>
      </c>
      <c r="H4" s="781"/>
      <c r="I4" s="279" t="s">
        <v>1030</v>
      </c>
      <c r="J4" s="781"/>
      <c r="K4" s="279" t="s">
        <v>1030</v>
      </c>
      <c r="L4" s="781"/>
      <c r="M4" s="279" t="s">
        <v>1030</v>
      </c>
      <c r="N4" s="781"/>
      <c r="O4" s="279" t="s">
        <v>1030</v>
      </c>
      <c r="P4" s="781"/>
      <c r="Q4" s="279" t="s">
        <v>1030</v>
      </c>
      <c r="R4" s="781"/>
      <c r="S4" s="279" t="s">
        <v>1030</v>
      </c>
      <c r="T4" s="781"/>
      <c r="U4" s="279" t="s">
        <v>1030</v>
      </c>
      <c r="V4" s="781"/>
      <c r="W4" s="279" t="s">
        <v>1030</v>
      </c>
      <c r="X4" s="781"/>
      <c r="Y4" s="279" t="s">
        <v>1030</v>
      </c>
      <c r="Z4" s="781"/>
      <c r="AA4" s="279" t="s">
        <v>1030</v>
      </c>
      <c r="AB4" s="292" t="str">
        <f>IF(COUNT(D4:AA4)&gt;0,SUM(D4:AA4),"")</f>
        <v/>
      </c>
      <c r="AC4" s="149"/>
      <c r="AD4" s="149"/>
    </row>
    <row r="5" spans="1:30" ht="18" customHeight="1">
      <c r="A5" s="149"/>
      <c r="B5" s="2666"/>
      <c r="C5" s="164" t="s">
        <v>1031</v>
      </c>
      <c r="D5" s="2652"/>
      <c r="E5" s="2653"/>
      <c r="F5" s="2652"/>
      <c r="G5" s="2653"/>
      <c r="H5" s="2652"/>
      <c r="I5" s="2653"/>
      <c r="J5" s="2652"/>
      <c r="K5" s="2653"/>
      <c r="L5" s="2652"/>
      <c r="M5" s="2653"/>
      <c r="N5" s="2652"/>
      <c r="O5" s="2653"/>
      <c r="P5" s="2652"/>
      <c r="Q5" s="2653"/>
      <c r="R5" s="2652"/>
      <c r="S5" s="2653"/>
      <c r="T5" s="2652"/>
      <c r="U5" s="2653"/>
      <c r="V5" s="2652"/>
      <c r="W5" s="2653"/>
      <c r="X5" s="2652"/>
      <c r="Y5" s="2653"/>
      <c r="Z5" s="2652"/>
      <c r="AA5" s="2653"/>
      <c r="AB5" s="292" t="str">
        <f>IF(COUNT(D5:AA5)&gt;0,SUM(D5:AA5),"")</f>
        <v/>
      </c>
      <c r="AC5" s="149"/>
      <c r="AD5" s="149"/>
    </row>
    <row r="6" spans="1:30" ht="18" customHeight="1">
      <c r="A6" s="149"/>
      <c r="B6" s="2666"/>
      <c r="C6" s="164" t="s">
        <v>1032</v>
      </c>
      <c r="D6" s="2652" t="str">
        <f t="shared" ref="D6:F6" si="10">IF(D4="","",D4*D5)</f>
        <v/>
      </c>
      <c r="E6" s="2653"/>
      <c r="F6" s="2652" t="str">
        <f t="shared" si="10"/>
        <v/>
      </c>
      <c r="G6" s="2653"/>
      <c r="H6" s="2652" t="str">
        <f t="shared" ref="H6" si="11">IF(H4="","",H4*H5)</f>
        <v/>
      </c>
      <c r="I6" s="2653"/>
      <c r="J6" s="2652" t="str">
        <f t="shared" ref="J6" si="12">IF(J4="","",J4*J5)</f>
        <v/>
      </c>
      <c r="K6" s="2653"/>
      <c r="L6" s="2652" t="str">
        <f t="shared" ref="L6" si="13">IF(L4="","",L4*L5)</f>
        <v/>
      </c>
      <c r="M6" s="2653"/>
      <c r="N6" s="2652" t="str">
        <f t="shared" ref="N6" si="14">IF(N4="","",N4*N5)</f>
        <v/>
      </c>
      <c r="O6" s="2653"/>
      <c r="P6" s="2652" t="str">
        <f t="shared" ref="P6" si="15">IF(P4="","",P4*P5)</f>
        <v/>
      </c>
      <c r="Q6" s="2653"/>
      <c r="R6" s="2652" t="str">
        <f t="shared" ref="R6" si="16">IF(R4="","",R4*R5)</f>
        <v/>
      </c>
      <c r="S6" s="2653"/>
      <c r="T6" s="2652" t="str">
        <f t="shared" ref="T6" si="17">IF(T4="","",T4*T5)</f>
        <v/>
      </c>
      <c r="U6" s="2653"/>
      <c r="V6" s="2652" t="str">
        <f t="shared" ref="V6" si="18">IF(V4="","",V4*V5)</f>
        <v/>
      </c>
      <c r="W6" s="2653"/>
      <c r="X6" s="2652" t="str">
        <f t="shared" ref="X6" si="19">IF(X4="","",X4*X5)</f>
        <v/>
      </c>
      <c r="Y6" s="2653"/>
      <c r="Z6" s="2652" t="str">
        <f t="shared" ref="Z6" si="20">IF(Z4="","",Z4*Z5)</f>
        <v/>
      </c>
      <c r="AA6" s="2653"/>
      <c r="AB6" s="292" t="str">
        <f t="shared" ref="AB6:AB16" si="21">IF(COUNT(D6:AA6)&gt;0,SUM(D6:AA6),"")</f>
        <v/>
      </c>
      <c r="AC6" s="149"/>
      <c r="AD6" s="149"/>
    </row>
    <row r="7" spans="1:30" ht="37.5" customHeight="1" thickBot="1">
      <c r="A7" s="149"/>
      <c r="B7" s="2666"/>
      <c r="C7" s="155" t="s">
        <v>1033</v>
      </c>
      <c r="D7" s="2654"/>
      <c r="E7" s="2655"/>
      <c r="F7" s="2654"/>
      <c r="G7" s="2655"/>
      <c r="H7" s="2654"/>
      <c r="I7" s="2655"/>
      <c r="J7" s="2654"/>
      <c r="K7" s="2655"/>
      <c r="L7" s="2654"/>
      <c r="M7" s="2655"/>
      <c r="N7" s="2654"/>
      <c r="O7" s="2655"/>
      <c r="P7" s="2654"/>
      <c r="Q7" s="2655"/>
      <c r="R7" s="2654"/>
      <c r="S7" s="2655"/>
      <c r="T7" s="2654"/>
      <c r="U7" s="2655"/>
      <c r="V7" s="2654"/>
      <c r="W7" s="2655"/>
      <c r="X7" s="2654"/>
      <c r="Y7" s="2655"/>
      <c r="Z7" s="2654"/>
      <c r="AA7" s="2655"/>
      <c r="AB7" s="292"/>
      <c r="AC7" s="149"/>
      <c r="AD7" s="149"/>
    </row>
    <row r="8" spans="1:30" ht="45" customHeight="1" thickTop="1">
      <c r="A8" s="149"/>
      <c r="B8" s="2666"/>
      <c r="C8" s="156" t="s">
        <v>1034</v>
      </c>
      <c r="D8" s="2658"/>
      <c r="E8" s="2659"/>
      <c r="F8" s="2658"/>
      <c r="G8" s="2659"/>
      <c r="H8" s="2656" t="str">
        <f t="shared" ref="H8" si="22">IF(COUNT(D4:E5)&lt;&gt;2,"",D6*D7)</f>
        <v/>
      </c>
      <c r="I8" s="2657"/>
      <c r="J8" s="2656" t="str">
        <f t="shared" ref="J8" si="23">IF(COUNT(F4:G5)&lt;&gt;2,"",F6*F7)</f>
        <v/>
      </c>
      <c r="K8" s="2657"/>
      <c r="L8" s="2656" t="str">
        <f t="shared" ref="L8" si="24">IF(COUNT(H4:I5)&lt;&gt;2,"",H6*H7)</f>
        <v/>
      </c>
      <c r="M8" s="2657"/>
      <c r="N8" s="2656" t="str">
        <f t="shared" ref="N8" si="25">IF(COUNT(J4:K5)&lt;&gt;2,"",J6*J7)</f>
        <v/>
      </c>
      <c r="O8" s="2657"/>
      <c r="P8" s="2656" t="str">
        <f t="shared" ref="P8" si="26">IF(COUNT(L4:M5)&lt;&gt;2,"",L6*L7)</f>
        <v/>
      </c>
      <c r="Q8" s="2657"/>
      <c r="R8" s="2656" t="str">
        <f t="shared" ref="R8" si="27">IF(COUNT(N4:O5)&lt;&gt;2,"",N6*N7)</f>
        <v/>
      </c>
      <c r="S8" s="2657"/>
      <c r="T8" s="2656" t="str">
        <f t="shared" ref="T8" si="28">IF(COUNT(P4:Q5)&lt;&gt;2,"",P6*P7)</f>
        <v/>
      </c>
      <c r="U8" s="2657"/>
      <c r="V8" s="2656" t="str">
        <f t="shared" ref="V8" si="29">IF(COUNT(R4:S5)&lt;&gt;2,"",R6*R7)</f>
        <v/>
      </c>
      <c r="W8" s="2657"/>
      <c r="X8" s="2656" t="str">
        <f t="shared" ref="X8" si="30">IF(COUNT(T4:U5)&lt;&gt;2,"",T6*T7)</f>
        <v/>
      </c>
      <c r="Y8" s="2657"/>
      <c r="Z8" s="2656" t="str">
        <f t="shared" ref="Z8" si="31">IF(COUNT(V4:W5)&lt;&gt;2,"",V6*V7)</f>
        <v/>
      </c>
      <c r="AA8" s="2657"/>
      <c r="AB8" s="292" t="str">
        <f t="shared" si="21"/>
        <v/>
      </c>
      <c r="AC8" s="149"/>
      <c r="AD8" s="149"/>
    </row>
    <row r="9" spans="1:30" ht="18" customHeight="1">
      <c r="A9" s="149"/>
      <c r="B9" s="2667"/>
      <c r="C9" s="152" t="s">
        <v>1035</v>
      </c>
      <c r="D9" s="2662"/>
      <c r="E9" s="2663"/>
      <c r="F9" s="2662"/>
      <c r="G9" s="2663"/>
      <c r="H9" s="2660" t="str">
        <f>IF(H8="","",H8)</f>
        <v/>
      </c>
      <c r="I9" s="2661"/>
      <c r="J9" s="2660" t="str">
        <f t="shared" ref="J9" si="32">IF(J8="","",J8)</f>
        <v/>
      </c>
      <c r="K9" s="2661"/>
      <c r="L9" s="2660" t="str">
        <f t="shared" ref="L9" si="33">IF(L8="","",L8)</f>
        <v/>
      </c>
      <c r="M9" s="2661"/>
      <c r="N9" s="2660" t="str">
        <f t="shared" ref="N9" si="34">IF(N8="","",N8)</f>
        <v/>
      </c>
      <c r="O9" s="2661"/>
      <c r="P9" s="2660" t="str">
        <f t="shared" ref="P9" si="35">IF(P8="","",P8)</f>
        <v/>
      </c>
      <c r="Q9" s="2661"/>
      <c r="R9" s="2660" t="str">
        <f t="shared" ref="R9" si="36">IF(R8="","",R8)</f>
        <v/>
      </c>
      <c r="S9" s="2661"/>
      <c r="T9" s="2660" t="str">
        <f t="shared" ref="T9" si="37">IF(T8="","",T8)</f>
        <v/>
      </c>
      <c r="U9" s="2661"/>
      <c r="V9" s="2660" t="str">
        <f t="shared" ref="V9" si="38">IF(V8="","",V8)</f>
        <v/>
      </c>
      <c r="W9" s="2661"/>
      <c r="X9" s="2660" t="str">
        <f t="shared" ref="X9" si="39">IF(X8="","",X8)</f>
        <v/>
      </c>
      <c r="Y9" s="2661"/>
      <c r="Z9" s="2660" t="str">
        <f t="shared" ref="Z9" si="40">IF(Z8="","",Z8)</f>
        <v/>
      </c>
      <c r="AA9" s="2661"/>
      <c r="AB9" s="292" t="str">
        <f t="shared" si="21"/>
        <v/>
      </c>
      <c r="AC9" s="149"/>
      <c r="AD9" s="149"/>
    </row>
    <row r="10" spans="1:30" ht="18" customHeight="1">
      <c r="A10" s="149"/>
      <c r="B10" s="2664" t="s">
        <v>1036</v>
      </c>
      <c r="C10" s="154" t="s">
        <v>1037</v>
      </c>
      <c r="D10" s="2660"/>
      <c r="E10" s="2661"/>
      <c r="F10" s="2660"/>
      <c r="G10" s="2661"/>
      <c r="H10" s="2660"/>
      <c r="I10" s="2661"/>
      <c r="J10" s="2660"/>
      <c r="K10" s="2661"/>
      <c r="L10" s="2660"/>
      <c r="M10" s="2661"/>
      <c r="N10" s="2660"/>
      <c r="O10" s="2661"/>
      <c r="P10" s="2660"/>
      <c r="Q10" s="2661"/>
      <c r="R10" s="2660"/>
      <c r="S10" s="2661"/>
      <c r="T10" s="2660"/>
      <c r="U10" s="2661"/>
      <c r="V10" s="2660"/>
      <c r="W10" s="2661"/>
      <c r="X10" s="2660"/>
      <c r="Y10" s="2661"/>
      <c r="Z10" s="2660"/>
      <c r="AA10" s="2661"/>
      <c r="AB10" s="292" t="str">
        <f t="shared" si="21"/>
        <v/>
      </c>
      <c r="AC10" s="149"/>
      <c r="AD10" s="149"/>
    </row>
    <row r="11" spans="1:30" ht="18" customHeight="1">
      <c r="A11" s="149"/>
      <c r="B11" s="2664"/>
      <c r="C11" s="154" t="s">
        <v>1038</v>
      </c>
      <c r="D11" s="2660"/>
      <c r="E11" s="2661"/>
      <c r="F11" s="2660"/>
      <c r="G11" s="2661"/>
      <c r="H11" s="2660"/>
      <c r="I11" s="2661"/>
      <c r="J11" s="2660"/>
      <c r="K11" s="2661"/>
      <c r="L11" s="2660"/>
      <c r="M11" s="2661"/>
      <c r="N11" s="2660"/>
      <c r="O11" s="2661"/>
      <c r="P11" s="2660"/>
      <c r="Q11" s="2661"/>
      <c r="R11" s="2660"/>
      <c r="S11" s="2661"/>
      <c r="T11" s="2660"/>
      <c r="U11" s="2661"/>
      <c r="V11" s="2660"/>
      <c r="W11" s="2661"/>
      <c r="X11" s="2660"/>
      <c r="Y11" s="2661"/>
      <c r="Z11" s="2660"/>
      <c r="AA11" s="2661"/>
      <c r="AB11" s="292" t="str">
        <f t="shared" si="21"/>
        <v/>
      </c>
      <c r="AC11" s="149"/>
      <c r="AD11" s="149"/>
    </row>
    <row r="12" spans="1:30" ht="18" customHeight="1">
      <c r="A12" s="149"/>
      <c r="B12" s="2664"/>
      <c r="C12" s="154" t="s">
        <v>1039</v>
      </c>
      <c r="D12" s="2660"/>
      <c r="E12" s="2661"/>
      <c r="F12" s="2660"/>
      <c r="G12" s="2661"/>
      <c r="H12" s="2660"/>
      <c r="I12" s="2661"/>
      <c r="J12" s="2660"/>
      <c r="K12" s="2661"/>
      <c r="L12" s="2660"/>
      <c r="M12" s="2661"/>
      <c r="N12" s="2660"/>
      <c r="O12" s="2661"/>
      <c r="P12" s="2660"/>
      <c r="Q12" s="2661"/>
      <c r="R12" s="2660"/>
      <c r="S12" s="2661"/>
      <c r="T12" s="2660"/>
      <c r="U12" s="2661"/>
      <c r="V12" s="2660"/>
      <c r="W12" s="2661"/>
      <c r="X12" s="2660"/>
      <c r="Y12" s="2661"/>
      <c r="Z12" s="2660"/>
      <c r="AA12" s="2661"/>
      <c r="AB12" s="292" t="str">
        <f t="shared" si="21"/>
        <v/>
      </c>
      <c r="AC12" s="149"/>
      <c r="AD12" s="149"/>
    </row>
    <row r="13" spans="1:30" ht="18" customHeight="1">
      <c r="A13" s="149"/>
      <c r="B13" s="2664"/>
      <c r="C13" s="154" t="s">
        <v>1040</v>
      </c>
      <c r="D13" s="2660"/>
      <c r="E13" s="2661"/>
      <c r="F13" s="2660"/>
      <c r="G13" s="2661"/>
      <c r="H13" s="2660"/>
      <c r="I13" s="2661"/>
      <c r="J13" s="2660"/>
      <c r="K13" s="2661"/>
      <c r="L13" s="2660"/>
      <c r="M13" s="2661"/>
      <c r="N13" s="2660"/>
      <c r="O13" s="2661"/>
      <c r="P13" s="2660"/>
      <c r="Q13" s="2661"/>
      <c r="R13" s="2660"/>
      <c r="S13" s="2661"/>
      <c r="T13" s="2660"/>
      <c r="U13" s="2661"/>
      <c r="V13" s="2660"/>
      <c r="W13" s="2661"/>
      <c r="X13" s="2660"/>
      <c r="Y13" s="2661"/>
      <c r="Z13" s="2660"/>
      <c r="AA13" s="2661"/>
      <c r="AB13" s="292" t="str">
        <f t="shared" si="21"/>
        <v/>
      </c>
      <c r="AC13" s="149"/>
      <c r="AD13" s="149"/>
    </row>
    <row r="14" spans="1:30" ht="18" customHeight="1">
      <c r="A14" s="149"/>
      <c r="B14" s="2664"/>
      <c r="C14" s="154" t="s">
        <v>1041</v>
      </c>
      <c r="D14" s="2660"/>
      <c r="E14" s="2661"/>
      <c r="F14" s="2660"/>
      <c r="G14" s="2661"/>
      <c r="H14" s="2660"/>
      <c r="I14" s="2661"/>
      <c r="J14" s="2660"/>
      <c r="K14" s="2661"/>
      <c r="L14" s="2660"/>
      <c r="M14" s="2661"/>
      <c r="N14" s="2660"/>
      <c r="O14" s="2661"/>
      <c r="P14" s="2660"/>
      <c r="Q14" s="2661"/>
      <c r="R14" s="2660"/>
      <c r="S14" s="2661"/>
      <c r="T14" s="2660"/>
      <c r="U14" s="2661"/>
      <c r="V14" s="2660"/>
      <c r="W14" s="2661"/>
      <c r="X14" s="2660"/>
      <c r="Y14" s="2661"/>
      <c r="Z14" s="2660"/>
      <c r="AA14" s="2661"/>
      <c r="AB14" s="292" t="str">
        <f t="shared" si="21"/>
        <v/>
      </c>
      <c r="AC14" s="149"/>
      <c r="AD14" s="149"/>
    </row>
    <row r="15" spans="1:30" ht="18" customHeight="1">
      <c r="A15" s="149"/>
      <c r="B15" s="2664"/>
      <c r="C15" s="152" t="s">
        <v>1042</v>
      </c>
      <c r="D15" s="2660" t="str">
        <f>IF(COUNT(D10:E14)&lt;&gt;0,SUM(D10:E14),"")</f>
        <v/>
      </c>
      <c r="E15" s="2661"/>
      <c r="F15" s="2660" t="str">
        <f t="shared" ref="F15" si="41">IF(COUNT(F10:G14)&lt;&gt;0,SUM(F10:G14),"")</f>
        <v/>
      </c>
      <c r="G15" s="2661"/>
      <c r="H15" s="2660" t="str">
        <f t="shared" ref="H15" si="42">IF(COUNT(H10:I14)&lt;&gt;0,SUM(H10:I14),"")</f>
        <v/>
      </c>
      <c r="I15" s="2661"/>
      <c r="J15" s="2660" t="str">
        <f t="shared" ref="J15" si="43">IF(COUNT(J10:K14)&lt;&gt;0,SUM(J10:K14),"")</f>
        <v/>
      </c>
      <c r="K15" s="2661"/>
      <c r="L15" s="2660" t="str">
        <f t="shared" ref="L15" si="44">IF(COUNT(L10:M14)&lt;&gt;0,SUM(L10:M14),"")</f>
        <v/>
      </c>
      <c r="M15" s="2661"/>
      <c r="N15" s="2660" t="str">
        <f t="shared" ref="N15" si="45">IF(COUNT(N10:O14)&lt;&gt;0,SUM(N10:O14),"")</f>
        <v/>
      </c>
      <c r="O15" s="2661"/>
      <c r="P15" s="2660" t="str">
        <f t="shared" ref="P15" si="46">IF(COUNT(P10:Q14)&lt;&gt;0,SUM(P10:Q14),"")</f>
        <v/>
      </c>
      <c r="Q15" s="2661"/>
      <c r="R15" s="2660" t="str">
        <f t="shared" ref="R15" si="47">IF(COUNT(R10:S14)&lt;&gt;0,SUM(R10:S14),"")</f>
        <v/>
      </c>
      <c r="S15" s="2661"/>
      <c r="T15" s="2660" t="str">
        <f t="shared" ref="T15" si="48">IF(COUNT(T10:U14)&lt;&gt;0,SUM(T10:U14),"")</f>
        <v/>
      </c>
      <c r="U15" s="2661"/>
      <c r="V15" s="2660" t="str">
        <f t="shared" ref="V15" si="49">IF(COUNT(V10:W14)&lt;&gt;0,SUM(V10:W14),"")</f>
        <v/>
      </c>
      <c r="W15" s="2661"/>
      <c r="X15" s="2660" t="str">
        <f t="shared" ref="X15" si="50">IF(COUNT(X10:Y14)&lt;&gt;0,SUM(X10:Y14),"")</f>
        <v/>
      </c>
      <c r="Y15" s="2661"/>
      <c r="Z15" s="2660" t="str">
        <f t="shared" ref="Z15" si="51">IF(COUNT(Z10:AA14)&lt;&gt;0,SUM(Z10:AA14),"")</f>
        <v/>
      </c>
      <c r="AA15" s="2661"/>
      <c r="AB15" s="292" t="str">
        <f t="shared" si="21"/>
        <v/>
      </c>
      <c r="AC15" s="149"/>
      <c r="AD15" s="149"/>
    </row>
    <row r="16" spans="1:30" ht="18" customHeight="1">
      <c r="A16" s="149"/>
      <c r="B16" s="154"/>
      <c r="C16" s="152" t="s">
        <v>1043</v>
      </c>
      <c r="D16" s="2660" t="str">
        <f>IFERROR(IF(AND(D9="",D15=""),"",D9-D15),"")</f>
        <v/>
      </c>
      <c r="E16" s="2661"/>
      <c r="F16" s="2660" t="str">
        <f t="shared" ref="F16" si="52">IFERROR(IF(AND(F9="",F15=""),"",F9-F15),"")</f>
        <v/>
      </c>
      <c r="G16" s="2661"/>
      <c r="H16" s="2660" t="str">
        <f t="shared" ref="H16" si="53">IFERROR(IF(AND(H9="",H15=""),"",H9-H15),"")</f>
        <v/>
      </c>
      <c r="I16" s="2661"/>
      <c r="J16" s="2660" t="str">
        <f t="shared" ref="J16" si="54">IFERROR(IF(AND(J9="",J15=""),"",J9-J15),"")</f>
        <v/>
      </c>
      <c r="K16" s="2661"/>
      <c r="L16" s="2660" t="str">
        <f t="shared" ref="L16" si="55">IFERROR(IF(AND(L9="",L15=""),"",L9-L15),"")</f>
        <v/>
      </c>
      <c r="M16" s="2661"/>
      <c r="N16" s="2660" t="str">
        <f t="shared" ref="N16" si="56">IFERROR(IF(AND(N9="",N15=""),"",N9-N15),"")</f>
        <v/>
      </c>
      <c r="O16" s="2661"/>
      <c r="P16" s="2660" t="str">
        <f t="shared" ref="P16" si="57">IFERROR(IF(AND(P9="",P15=""),"",P9-P15),"")</f>
        <v/>
      </c>
      <c r="Q16" s="2661"/>
      <c r="R16" s="2660" t="str">
        <f t="shared" ref="R16" si="58">IFERROR(IF(AND(R9="",R15=""),"",R9-R15),"")</f>
        <v/>
      </c>
      <c r="S16" s="2661"/>
      <c r="T16" s="2660" t="str">
        <f t="shared" ref="T16" si="59">IFERROR(IF(AND(T9="",T15=""),"",T9-T15),"")</f>
        <v/>
      </c>
      <c r="U16" s="2661"/>
      <c r="V16" s="2660" t="str">
        <f t="shared" ref="V16" si="60">IFERROR(IF(AND(V9="",V15=""),"",V9-V15),"")</f>
        <v/>
      </c>
      <c r="W16" s="2661"/>
      <c r="X16" s="2660" t="str">
        <f t="shared" ref="X16" si="61">IFERROR(IF(AND(X9="",X15=""),"",X9-X15),"")</f>
        <v/>
      </c>
      <c r="Y16" s="2661"/>
      <c r="Z16" s="2660" t="str">
        <f t="shared" ref="Z16" si="62">IFERROR(IF(AND(Z9="",Z15=""),"",Z9-Z15),"")</f>
        <v/>
      </c>
      <c r="AA16" s="2661"/>
      <c r="AB16" s="292" t="str">
        <f t="shared" si="21"/>
        <v/>
      </c>
      <c r="AC16" s="149"/>
      <c r="AD16" s="149"/>
    </row>
    <row r="17" spans="1:30">
      <c r="A17" s="149"/>
      <c r="B17" s="149"/>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row>
    <row r="18" spans="1:30" ht="18" customHeight="1">
      <c r="A18" s="149"/>
      <c r="B18" s="149"/>
      <c r="C18" s="149" t="s">
        <v>1044</v>
      </c>
      <c r="D18" s="149"/>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c r="AC18" s="149"/>
      <c r="AD18" s="149"/>
    </row>
    <row r="19" spans="1:30" ht="18" customHeight="1">
      <c r="A19" s="149"/>
      <c r="B19" s="149"/>
      <c r="C19" s="149" t="s">
        <v>1045</v>
      </c>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row>
    <row r="20" spans="1:30" ht="18" customHeight="1">
      <c r="A20" s="149"/>
      <c r="B20" s="149"/>
      <c r="C20" s="149" t="s">
        <v>1046</v>
      </c>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49"/>
      <c r="AC20" s="149"/>
      <c r="AD20" s="149"/>
    </row>
    <row r="21" spans="1:30" ht="18" customHeight="1">
      <c r="A21" s="149"/>
      <c r="B21" s="149"/>
      <c r="C21" s="149" t="s">
        <v>1047</v>
      </c>
      <c r="D21" s="149"/>
      <c r="E21" s="149"/>
      <c r="F21" s="149"/>
      <c r="G21" s="149"/>
      <c r="H21" s="149"/>
      <c r="I21" s="149"/>
      <c r="J21" s="149"/>
      <c r="K21" s="149"/>
      <c r="L21" s="149"/>
      <c r="M21" s="149"/>
      <c r="N21" s="149"/>
      <c r="O21" s="149"/>
      <c r="P21" s="149"/>
      <c r="Q21" s="149"/>
      <c r="R21" s="149"/>
      <c r="S21" s="149"/>
      <c r="T21" s="149"/>
      <c r="U21" s="149"/>
      <c r="V21" s="149"/>
      <c r="W21" s="149"/>
      <c r="X21" s="149"/>
      <c r="Y21" s="149"/>
      <c r="Z21" s="149"/>
      <c r="AA21" s="149"/>
      <c r="AB21" s="149"/>
      <c r="AC21" s="149"/>
      <c r="AD21" s="149"/>
    </row>
    <row r="22" spans="1:30" ht="18" customHeight="1">
      <c r="A22" s="149"/>
      <c r="B22" s="149"/>
      <c r="C22" s="2670" t="s">
        <v>1048</v>
      </c>
      <c r="D22" s="2670"/>
      <c r="E22" s="2670"/>
      <c r="F22" s="2670"/>
      <c r="G22" s="2670"/>
      <c r="H22" s="2670"/>
      <c r="I22" s="2670"/>
      <c r="J22" s="2670"/>
      <c r="K22" s="2670"/>
      <c r="L22" s="2670"/>
      <c r="M22" s="2670"/>
      <c r="N22" s="2670"/>
      <c r="O22" s="2670"/>
      <c r="P22" s="2670"/>
      <c r="Q22" s="2670"/>
      <c r="R22" s="2670"/>
      <c r="S22" s="2670"/>
      <c r="T22" s="2670"/>
      <c r="U22" s="2670"/>
      <c r="V22" s="2670"/>
      <c r="W22" s="2670"/>
      <c r="X22" s="2670"/>
      <c r="Y22" s="2670"/>
      <c r="Z22" s="2670"/>
      <c r="AA22" s="2670"/>
      <c r="AB22" s="2670"/>
      <c r="AC22" s="149"/>
      <c r="AD22" s="149"/>
    </row>
    <row r="23" spans="1:30">
      <c r="A23" s="149"/>
      <c r="B23" s="149"/>
      <c r="C23" s="149"/>
      <c r="D23" s="149"/>
      <c r="E23" s="149"/>
      <c r="F23" s="149"/>
      <c r="G23" s="149"/>
      <c r="H23" s="149"/>
      <c r="I23" s="149"/>
      <c r="J23" s="149"/>
      <c r="K23" s="149"/>
      <c r="L23" s="149"/>
      <c r="M23" s="149"/>
      <c r="N23" s="149"/>
      <c r="O23" s="149"/>
      <c r="P23" s="149"/>
      <c r="Q23" s="149"/>
      <c r="R23" s="149"/>
      <c r="S23" s="149"/>
      <c r="T23" s="149"/>
      <c r="U23" s="149"/>
      <c r="V23" s="149"/>
      <c r="W23" s="149"/>
      <c r="X23" s="149"/>
      <c r="Y23" s="149"/>
      <c r="Z23" s="149"/>
      <c r="AA23" s="149"/>
      <c r="AB23" s="149"/>
      <c r="AC23" s="149"/>
      <c r="AD23" s="149"/>
    </row>
    <row r="24" spans="1:30">
      <c r="A24" s="149"/>
      <c r="B24" s="149"/>
      <c r="C24" s="149"/>
      <c r="D24" s="149"/>
      <c r="E24" s="149"/>
      <c r="F24" s="149"/>
      <c r="G24" s="149"/>
      <c r="H24" s="149"/>
      <c r="I24" s="149"/>
      <c r="J24" s="149"/>
      <c r="K24" s="149"/>
      <c r="L24" s="149"/>
      <c r="M24" s="149"/>
      <c r="N24" s="149"/>
      <c r="O24" s="149"/>
      <c r="P24" s="149"/>
      <c r="Q24" s="149"/>
      <c r="R24" s="149"/>
      <c r="S24" s="149"/>
      <c r="T24" s="149"/>
      <c r="U24" s="149"/>
      <c r="V24" s="149"/>
      <c r="W24" s="149"/>
      <c r="X24" s="149"/>
      <c r="Y24" s="149"/>
      <c r="Z24" s="149"/>
      <c r="AA24" s="149"/>
      <c r="AB24" s="149"/>
      <c r="AC24" s="149"/>
      <c r="AD24" s="149"/>
    </row>
    <row r="25" spans="1:30" ht="19.5" customHeight="1">
      <c r="A25" s="149"/>
      <c r="B25" s="149"/>
      <c r="C25" s="149" t="s">
        <v>1049</v>
      </c>
      <c r="D25" s="149"/>
      <c r="E25" s="149"/>
      <c r="F25" s="149"/>
      <c r="G25" s="149"/>
      <c r="H25" s="149"/>
      <c r="I25" s="149"/>
      <c r="J25" s="149"/>
      <c r="K25" s="149"/>
      <c r="L25" s="149"/>
      <c r="M25" s="149"/>
      <c r="N25" s="149"/>
      <c r="O25" s="149"/>
      <c r="P25" s="149"/>
      <c r="Q25" s="149"/>
      <c r="R25" s="149"/>
      <c r="S25" s="149"/>
      <c r="T25" s="149"/>
      <c r="U25" s="149"/>
      <c r="V25" s="149"/>
      <c r="W25" s="149"/>
      <c r="X25" s="149"/>
      <c r="Y25" s="149"/>
      <c r="Z25" s="149"/>
      <c r="AA25" s="149"/>
      <c r="AB25" s="149"/>
      <c r="AC25" s="149"/>
      <c r="AD25" s="149"/>
    </row>
    <row r="26" spans="1:30" ht="19.5" customHeight="1">
      <c r="A26" s="149"/>
      <c r="B26" s="149"/>
      <c r="C26" s="149"/>
      <c r="D26" s="149"/>
      <c r="E26" s="149"/>
      <c r="F26" s="149"/>
      <c r="G26" s="149"/>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row>
    <row r="27" spans="1:30" ht="19.5" customHeight="1">
      <c r="A27" s="149"/>
      <c r="B27" s="149"/>
      <c r="C27" s="149" t="s">
        <v>1050</v>
      </c>
      <c r="D27" s="149"/>
      <c r="E27" s="149"/>
      <c r="F27" s="149"/>
      <c r="G27" s="149"/>
      <c r="H27" s="149"/>
      <c r="I27" s="149"/>
      <c r="J27" s="149"/>
      <c r="K27" s="149"/>
      <c r="L27" s="149"/>
      <c r="M27" s="149"/>
      <c r="N27" s="149"/>
      <c r="O27" s="149"/>
      <c r="P27" s="149"/>
      <c r="Q27" s="149"/>
      <c r="R27" s="149"/>
      <c r="S27" s="149"/>
      <c r="T27" s="149"/>
      <c r="U27" s="149"/>
      <c r="V27" s="149"/>
      <c r="W27" s="149"/>
      <c r="X27" s="149"/>
      <c r="Y27" s="149"/>
      <c r="Z27" s="149"/>
      <c r="AA27" s="149"/>
      <c r="AB27" s="149"/>
      <c r="AC27" s="149"/>
      <c r="AD27" s="149"/>
    </row>
    <row r="28" spans="1:30" ht="19.5" customHeight="1">
      <c r="A28" s="149"/>
      <c r="B28" s="149"/>
      <c r="C28" s="608" t="s">
        <v>1051</v>
      </c>
      <c r="D28" s="2668"/>
      <c r="E28" s="2668"/>
      <c r="F28" s="2668"/>
      <c r="G28" s="2671" t="s">
        <v>1052</v>
      </c>
      <c r="H28" s="2671"/>
      <c r="I28" s="2671"/>
      <c r="J28" s="2671"/>
      <c r="K28" s="2669"/>
      <c r="L28" s="2669"/>
      <c r="M28" s="2669"/>
      <c r="N28" s="280"/>
      <c r="O28" s="280"/>
      <c r="P28" s="280"/>
      <c r="Q28" s="280"/>
      <c r="R28" s="280"/>
      <c r="S28" s="280"/>
      <c r="T28" s="280"/>
      <c r="U28" s="280"/>
      <c r="V28" s="280"/>
      <c r="W28" s="280"/>
      <c r="X28" s="280"/>
      <c r="Y28" s="280"/>
      <c r="Z28" s="280"/>
      <c r="AA28" s="280"/>
      <c r="AB28" s="280"/>
      <c r="AC28" s="149"/>
      <c r="AD28" s="149"/>
    </row>
    <row r="29" spans="1:30" ht="19.5" customHeight="1">
      <c r="A29" s="149"/>
      <c r="B29" s="149"/>
      <c r="C29" s="782" t="s">
        <v>1053</v>
      </c>
      <c r="D29" s="2668"/>
      <c r="E29" s="2668"/>
      <c r="F29" s="2668"/>
      <c r="G29" s="2672"/>
      <c r="H29" s="2672"/>
      <c r="I29" s="2672"/>
      <c r="J29" s="280"/>
      <c r="K29" s="280"/>
      <c r="L29" s="280"/>
      <c r="M29" s="280"/>
      <c r="N29" s="280"/>
      <c r="O29" s="280"/>
      <c r="P29" s="280"/>
      <c r="Q29" s="280"/>
      <c r="R29" s="280"/>
      <c r="S29" s="280"/>
      <c r="T29" s="280"/>
      <c r="U29" s="280"/>
      <c r="V29" s="280"/>
      <c r="W29" s="280"/>
      <c r="X29" s="280"/>
      <c r="Y29" s="280"/>
      <c r="Z29" s="280"/>
      <c r="AA29" s="280"/>
      <c r="AB29" s="280"/>
      <c r="AC29" s="149"/>
      <c r="AD29" s="149"/>
    </row>
    <row r="30" spans="1:30" ht="19.5" customHeight="1">
      <c r="A30" s="149"/>
      <c r="B30" s="149"/>
      <c r="C30" s="782" t="s">
        <v>1054</v>
      </c>
      <c r="D30" s="2669"/>
      <c r="E30" s="2669"/>
      <c r="F30" s="2669"/>
      <c r="G30" s="2669"/>
      <c r="H30" s="2669"/>
      <c r="I30" s="2669"/>
      <c r="J30" s="280"/>
      <c r="K30" s="280"/>
      <c r="L30" s="280"/>
      <c r="M30" s="280"/>
      <c r="N30" s="280"/>
      <c r="O30" s="280"/>
      <c r="P30" s="280"/>
      <c r="Q30" s="280"/>
      <c r="R30" s="280"/>
      <c r="S30" s="280"/>
      <c r="T30" s="280"/>
      <c r="U30" s="280"/>
      <c r="V30" s="280"/>
      <c r="W30" s="280"/>
      <c r="X30" s="280"/>
      <c r="Y30" s="280"/>
      <c r="Z30" s="280"/>
      <c r="AA30" s="280"/>
      <c r="AB30" s="280"/>
      <c r="AC30" s="149"/>
      <c r="AD30" s="149"/>
    </row>
    <row r="31" spans="1:30" ht="19.5" customHeight="1">
      <c r="A31" s="149"/>
      <c r="B31" s="149"/>
      <c r="C31" s="782" t="s">
        <v>1055</v>
      </c>
      <c r="D31" s="2669"/>
      <c r="E31" s="2669"/>
      <c r="F31" s="2669"/>
      <c r="G31" s="2669"/>
      <c r="H31" s="2669"/>
      <c r="I31" s="2669"/>
      <c r="J31" s="280"/>
      <c r="K31" s="280"/>
      <c r="L31" s="280"/>
      <c r="M31" s="280"/>
      <c r="N31" s="280"/>
      <c r="O31" s="280"/>
      <c r="P31" s="280"/>
      <c r="Q31" s="280"/>
      <c r="R31" s="280"/>
      <c r="S31" s="280"/>
      <c r="T31" s="280"/>
      <c r="U31" s="280"/>
      <c r="V31" s="280"/>
      <c r="W31" s="280"/>
      <c r="X31" s="280"/>
      <c r="Y31" s="280"/>
      <c r="Z31" s="280"/>
      <c r="AA31" s="280"/>
      <c r="AB31" s="280"/>
      <c r="AC31" s="149"/>
      <c r="AD31" s="149"/>
    </row>
    <row r="32" spans="1:30" ht="19.5" customHeight="1">
      <c r="A32" s="149"/>
      <c r="B32" s="149"/>
      <c r="C32" s="280"/>
      <c r="D32" s="280"/>
      <c r="E32" s="280"/>
      <c r="F32" s="280"/>
      <c r="G32" s="280"/>
      <c r="H32" s="280"/>
      <c r="I32" s="280"/>
      <c r="J32" s="280"/>
      <c r="K32" s="280"/>
      <c r="L32" s="280"/>
      <c r="M32" s="280"/>
      <c r="N32" s="280"/>
      <c r="O32" s="280"/>
      <c r="P32" s="280"/>
      <c r="Q32" s="280"/>
      <c r="R32" s="280"/>
      <c r="S32" s="280"/>
      <c r="T32" s="280"/>
      <c r="U32" s="280"/>
      <c r="V32" s="280"/>
      <c r="W32" s="280"/>
      <c r="X32" s="280"/>
      <c r="Y32" s="280"/>
      <c r="Z32" s="280"/>
      <c r="AA32" s="280"/>
      <c r="AB32" s="280"/>
      <c r="AC32" s="149"/>
      <c r="AD32" s="149"/>
    </row>
    <row r="33" spans="1:30" ht="19.5" customHeight="1">
      <c r="A33" s="149"/>
      <c r="B33" s="149"/>
      <c r="C33" s="609" t="s">
        <v>1056</v>
      </c>
      <c r="D33" s="280"/>
      <c r="E33" s="280"/>
      <c r="F33" s="280"/>
      <c r="G33" s="280"/>
      <c r="H33" s="280"/>
      <c r="I33" s="280"/>
      <c r="J33" s="280"/>
      <c r="K33" s="280"/>
      <c r="L33" s="280"/>
      <c r="M33" s="280"/>
      <c r="N33" s="280"/>
      <c r="O33" s="280"/>
      <c r="P33" s="280"/>
      <c r="Q33" s="280"/>
      <c r="R33" s="280"/>
      <c r="S33" s="280"/>
      <c r="T33" s="280"/>
      <c r="U33" s="280"/>
      <c r="V33" s="280"/>
      <c r="W33" s="280"/>
      <c r="X33" s="280"/>
      <c r="Y33" s="280"/>
      <c r="Z33" s="280"/>
      <c r="AA33" s="280"/>
      <c r="AB33" s="280"/>
      <c r="AC33" s="149"/>
      <c r="AD33" s="149"/>
    </row>
    <row r="34" spans="1:30" ht="19.5" customHeight="1">
      <c r="A34" s="149"/>
      <c r="B34" s="149"/>
      <c r="C34" s="2668"/>
      <c r="D34" s="2668"/>
      <c r="E34" s="2668"/>
      <c r="F34" s="2668"/>
      <c r="G34" s="2669"/>
      <c r="H34" s="2669"/>
      <c r="I34" s="2669"/>
      <c r="J34" s="280"/>
      <c r="K34" s="280"/>
      <c r="L34" s="280"/>
      <c r="M34" s="280"/>
      <c r="N34" s="280"/>
      <c r="O34" s="280"/>
      <c r="P34" s="280"/>
      <c r="Q34" s="280"/>
      <c r="R34" s="280"/>
      <c r="S34" s="280"/>
      <c r="T34" s="280"/>
      <c r="U34" s="280"/>
      <c r="V34" s="280"/>
      <c r="W34" s="280"/>
      <c r="X34" s="280"/>
      <c r="Y34" s="280"/>
      <c r="Z34" s="280"/>
      <c r="AA34" s="280"/>
      <c r="AB34" s="280"/>
      <c r="AC34" s="149"/>
      <c r="AD34" s="149"/>
    </row>
    <row r="35" spans="1:30" ht="19.5" customHeight="1">
      <c r="A35" s="149"/>
      <c r="B35" s="149"/>
      <c r="C35" s="2669"/>
      <c r="D35" s="2669"/>
      <c r="E35" s="2669"/>
      <c r="F35" s="2669"/>
      <c r="G35" s="2669"/>
      <c r="H35" s="2669"/>
      <c r="I35" s="2669"/>
      <c r="J35" s="280"/>
      <c r="K35" s="280"/>
      <c r="L35" s="280"/>
      <c r="M35" s="280"/>
      <c r="N35" s="280"/>
      <c r="O35" s="280"/>
      <c r="P35" s="280"/>
      <c r="Q35" s="280"/>
      <c r="R35" s="280"/>
      <c r="S35" s="280"/>
      <c r="T35" s="280"/>
      <c r="U35" s="280"/>
      <c r="V35" s="280"/>
      <c r="W35" s="280"/>
      <c r="X35" s="280"/>
      <c r="Y35" s="280"/>
      <c r="Z35" s="280"/>
      <c r="AA35" s="280"/>
      <c r="AB35" s="280"/>
      <c r="AC35" s="149"/>
      <c r="AD35" s="149"/>
    </row>
    <row r="36" spans="1:30" ht="19.5" customHeight="1">
      <c r="A36" s="149"/>
      <c r="B36" s="149"/>
      <c r="C36" s="2668"/>
      <c r="D36" s="2668"/>
      <c r="E36" s="2668"/>
      <c r="F36" s="2668"/>
      <c r="G36" s="2669"/>
      <c r="H36" s="2669"/>
      <c r="I36" s="2669"/>
      <c r="J36" s="280"/>
      <c r="K36" s="280"/>
      <c r="L36" s="280"/>
      <c r="M36" s="280"/>
      <c r="N36" s="280"/>
      <c r="O36" s="280"/>
      <c r="P36" s="280"/>
      <c r="Q36" s="280"/>
      <c r="R36" s="280"/>
      <c r="S36" s="280"/>
      <c r="T36" s="280"/>
      <c r="U36" s="280"/>
      <c r="V36" s="280"/>
      <c r="W36" s="280"/>
      <c r="X36" s="280"/>
      <c r="Y36" s="280"/>
      <c r="Z36" s="280"/>
      <c r="AA36" s="280"/>
      <c r="AB36" s="280"/>
      <c r="AC36" s="149"/>
      <c r="AD36" s="149"/>
    </row>
    <row r="37" spans="1:30" ht="19.5" customHeight="1">
      <c r="A37" s="149"/>
      <c r="B37" s="149"/>
      <c r="C37" s="2668"/>
      <c r="D37" s="2668"/>
      <c r="E37" s="2668"/>
      <c r="F37" s="2668"/>
      <c r="G37" s="2669"/>
      <c r="H37" s="2669"/>
      <c r="I37" s="2669"/>
      <c r="J37" s="280"/>
      <c r="K37" s="280"/>
      <c r="L37" s="280"/>
      <c r="M37" s="280"/>
      <c r="N37" s="280"/>
      <c r="O37" s="280"/>
      <c r="P37" s="280"/>
      <c r="Q37" s="280"/>
      <c r="R37" s="280"/>
      <c r="S37" s="280"/>
      <c r="T37" s="280"/>
      <c r="U37" s="280"/>
      <c r="V37" s="280"/>
      <c r="W37" s="280"/>
      <c r="X37" s="280"/>
      <c r="Y37" s="280"/>
      <c r="Z37" s="280"/>
      <c r="AA37" s="280"/>
      <c r="AB37" s="280"/>
      <c r="AC37" s="149"/>
      <c r="AD37" s="149"/>
    </row>
    <row r="38" spans="1:30" ht="19.5" customHeight="1">
      <c r="A38" s="149"/>
      <c r="B38" s="149"/>
      <c r="C38" s="280"/>
      <c r="D38" s="280"/>
      <c r="E38" s="280"/>
      <c r="F38" s="280"/>
      <c r="G38" s="280"/>
      <c r="H38" s="280"/>
      <c r="I38" s="280"/>
      <c r="J38" s="280"/>
      <c r="K38" s="280"/>
      <c r="L38" s="280"/>
      <c r="M38" s="280"/>
      <c r="N38" s="280"/>
      <c r="O38" s="280"/>
      <c r="P38" s="280"/>
      <c r="Q38" s="280"/>
      <c r="R38" s="280"/>
      <c r="S38" s="280"/>
      <c r="T38" s="280"/>
      <c r="U38" s="280"/>
      <c r="V38" s="280"/>
      <c r="W38" s="280"/>
      <c r="X38" s="280"/>
      <c r="Y38" s="280"/>
      <c r="Z38" s="280"/>
      <c r="AA38" s="280"/>
      <c r="AB38" s="280"/>
      <c r="AC38" s="149"/>
      <c r="AD38" s="149"/>
    </row>
    <row r="39" spans="1:30" ht="19.5" customHeight="1">
      <c r="A39" s="149"/>
      <c r="B39" s="149"/>
      <c r="C39" s="280"/>
      <c r="D39" s="280"/>
      <c r="E39" s="280"/>
      <c r="F39" s="280"/>
      <c r="G39" s="280"/>
      <c r="H39" s="280"/>
      <c r="I39" s="280"/>
      <c r="J39" s="280"/>
      <c r="K39" s="280"/>
      <c r="L39" s="280"/>
      <c r="M39" s="280"/>
      <c r="N39" s="280"/>
      <c r="O39" s="280"/>
      <c r="P39" s="280"/>
      <c r="Q39" s="280"/>
      <c r="R39" s="280"/>
      <c r="S39" s="280"/>
      <c r="T39" s="280"/>
      <c r="U39" s="280"/>
      <c r="V39" s="280"/>
      <c r="W39" s="280"/>
      <c r="X39" s="280"/>
      <c r="Y39" s="280"/>
      <c r="Z39" s="280"/>
      <c r="AA39" s="280"/>
      <c r="AB39" s="280"/>
      <c r="AC39" s="149"/>
      <c r="AD39" s="149"/>
    </row>
    <row r="40" spans="1:30" ht="19.5" customHeight="1">
      <c r="A40" s="149"/>
      <c r="B40" s="149"/>
      <c r="C40" s="609" t="s">
        <v>1057</v>
      </c>
      <c r="D40" s="280"/>
      <c r="E40" s="280"/>
      <c r="F40" s="280"/>
      <c r="G40" s="280"/>
      <c r="H40" s="280"/>
      <c r="I40" s="280"/>
      <c r="J40" s="280"/>
      <c r="K40" s="280"/>
      <c r="L40" s="280"/>
      <c r="M40" s="280"/>
      <c r="N40" s="280"/>
      <c r="O40" s="280"/>
      <c r="P40" s="280"/>
      <c r="Q40" s="280"/>
      <c r="R40" s="280"/>
      <c r="S40" s="280"/>
      <c r="T40" s="280"/>
      <c r="U40" s="280"/>
      <c r="V40" s="280"/>
      <c r="W40" s="280"/>
      <c r="X40" s="280"/>
      <c r="Y40" s="280"/>
      <c r="Z40" s="280"/>
      <c r="AA40" s="280"/>
      <c r="AB40" s="280"/>
      <c r="AC40" s="149"/>
      <c r="AD40" s="149"/>
    </row>
    <row r="41" spans="1:30" ht="19.5" customHeight="1">
      <c r="A41" s="149"/>
      <c r="B41" s="149"/>
      <c r="C41" s="2668"/>
      <c r="D41" s="2668"/>
      <c r="E41" s="2668"/>
      <c r="F41" s="2668"/>
      <c r="G41" s="2669"/>
      <c r="H41" s="2669"/>
      <c r="I41" s="2669"/>
      <c r="J41" s="280"/>
      <c r="K41" s="280"/>
      <c r="L41" s="280"/>
      <c r="M41" s="280"/>
      <c r="N41" s="280"/>
      <c r="O41" s="280"/>
      <c r="P41" s="280"/>
      <c r="Q41" s="280"/>
      <c r="R41" s="280"/>
      <c r="S41" s="280"/>
      <c r="T41" s="280"/>
      <c r="U41" s="280"/>
      <c r="V41" s="280"/>
      <c r="W41" s="280"/>
      <c r="X41" s="280"/>
      <c r="Y41" s="280"/>
      <c r="Z41" s="280"/>
      <c r="AA41" s="280"/>
      <c r="AB41" s="280"/>
      <c r="AC41" s="149"/>
      <c r="AD41" s="149"/>
    </row>
    <row r="42" spans="1:30" ht="19.5" customHeight="1">
      <c r="A42" s="149"/>
      <c r="B42" s="149"/>
      <c r="C42" s="2668"/>
      <c r="D42" s="2668"/>
      <c r="E42" s="2668"/>
      <c r="F42" s="2668"/>
      <c r="G42" s="2669"/>
      <c r="H42" s="2669"/>
      <c r="I42" s="2669"/>
      <c r="J42" s="280"/>
      <c r="K42" s="280"/>
      <c r="L42" s="280"/>
      <c r="M42" s="280"/>
      <c r="N42" s="280"/>
      <c r="O42" s="280"/>
      <c r="P42" s="280"/>
      <c r="Q42" s="280"/>
      <c r="R42" s="280"/>
      <c r="S42" s="280"/>
      <c r="T42" s="280"/>
      <c r="U42" s="280"/>
      <c r="V42" s="280"/>
      <c r="W42" s="280"/>
      <c r="X42" s="280"/>
      <c r="Y42" s="280"/>
      <c r="Z42" s="280"/>
      <c r="AA42" s="280"/>
      <c r="AB42" s="280"/>
      <c r="AC42" s="149"/>
      <c r="AD42" s="149"/>
    </row>
    <row r="43" spans="1:30">
      <c r="C43" s="610"/>
      <c r="D43" s="610"/>
      <c r="E43" s="610"/>
      <c r="F43" s="610"/>
      <c r="G43" s="610"/>
      <c r="H43" s="610"/>
      <c r="I43" s="610"/>
      <c r="J43" s="610"/>
      <c r="K43" s="610"/>
      <c r="L43" s="610"/>
      <c r="M43" s="610"/>
      <c r="N43" s="610"/>
      <c r="O43" s="610"/>
      <c r="P43" s="610"/>
      <c r="Q43" s="610"/>
      <c r="R43" s="610"/>
      <c r="S43" s="610"/>
      <c r="T43" s="610"/>
      <c r="U43" s="610"/>
      <c r="V43" s="610"/>
      <c r="W43" s="610"/>
      <c r="X43" s="610"/>
      <c r="Y43" s="610"/>
      <c r="Z43" s="610"/>
      <c r="AA43" s="610"/>
      <c r="AB43" s="610"/>
    </row>
    <row r="44" spans="1:30">
      <c r="C44" s="610"/>
      <c r="D44" s="610"/>
      <c r="E44" s="610"/>
      <c r="F44" s="610"/>
      <c r="G44" s="610"/>
      <c r="H44" s="610"/>
      <c r="I44" s="610"/>
      <c r="J44" s="610"/>
      <c r="K44" s="610"/>
      <c r="L44" s="610"/>
      <c r="M44" s="610"/>
      <c r="N44" s="610"/>
      <c r="O44" s="610"/>
      <c r="P44" s="610"/>
      <c r="Q44" s="610"/>
      <c r="R44" s="610"/>
      <c r="S44" s="610"/>
      <c r="T44" s="610"/>
      <c r="U44" s="610"/>
      <c r="V44" s="610"/>
      <c r="W44" s="610"/>
      <c r="X44" s="610"/>
      <c r="Y44" s="610"/>
      <c r="Z44" s="610"/>
      <c r="AA44" s="610"/>
      <c r="AB44" s="610"/>
    </row>
    <row r="45" spans="1:30">
      <c r="C45" s="610"/>
      <c r="D45" s="610"/>
      <c r="E45" s="610"/>
      <c r="F45" s="610"/>
      <c r="G45" s="610"/>
      <c r="H45" s="610"/>
      <c r="I45" s="610"/>
      <c r="J45" s="610"/>
      <c r="K45" s="610"/>
      <c r="L45" s="610"/>
      <c r="M45" s="610"/>
      <c r="N45" s="610"/>
      <c r="O45" s="610"/>
      <c r="P45" s="610"/>
      <c r="Q45" s="610"/>
      <c r="R45" s="610"/>
      <c r="S45" s="610"/>
      <c r="T45" s="610"/>
      <c r="U45" s="610"/>
      <c r="V45" s="610"/>
      <c r="W45" s="610"/>
      <c r="X45" s="610"/>
      <c r="Y45" s="610"/>
      <c r="Z45" s="610"/>
      <c r="AA45" s="610"/>
      <c r="AB45" s="610"/>
    </row>
  </sheetData>
  <mergeCells count="181">
    <mergeCell ref="C41:F41"/>
    <mergeCell ref="G41:I41"/>
    <mergeCell ref="C42:F42"/>
    <mergeCell ref="G42:I42"/>
    <mergeCell ref="C35:F35"/>
    <mergeCell ref="G35:I35"/>
    <mergeCell ref="C36:F36"/>
    <mergeCell ref="G36:I36"/>
    <mergeCell ref="C37:F37"/>
    <mergeCell ref="G37:I37"/>
    <mergeCell ref="C34:F34"/>
    <mergeCell ref="G34:I34"/>
    <mergeCell ref="Z16:AA16"/>
    <mergeCell ref="C22:AB22"/>
    <mergeCell ref="D28:F28"/>
    <mergeCell ref="G28:J28"/>
    <mergeCell ref="K28:M28"/>
    <mergeCell ref="D29:F29"/>
    <mergeCell ref="G29:I29"/>
    <mergeCell ref="N16:O16"/>
    <mergeCell ref="P16:Q16"/>
    <mergeCell ref="R16:S16"/>
    <mergeCell ref="T16:U16"/>
    <mergeCell ref="V16:W16"/>
    <mergeCell ref="X16:Y16"/>
    <mergeCell ref="D16:E16"/>
    <mergeCell ref="F16:G16"/>
    <mergeCell ref="H16:I16"/>
    <mergeCell ref="J16:K16"/>
    <mergeCell ref="L16:M16"/>
    <mergeCell ref="D30:F30"/>
    <mergeCell ref="G30:I30"/>
    <mergeCell ref="D31:F31"/>
    <mergeCell ref="G31:I31"/>
    <mergeCell ref="V14:W14"/>
    <mergeCell ref="X14:Y14"/>
    <mergeCell ref="Z14:AA14"/>
    <mergeCell ref="D15:E15"/>
    <mergeCell ref="F15:G15"/>
    <mergeCell ref="H15:I15"/>
    <mergeCell ref="J15:K15"/>
    <mergeCell ref="L15:M15"/>
    <mergeCell ref="N15:O15"/>
    <mergeCell ref="P15:Q15"/>
    <mergeCell ref="R15:S15"/>
    <mergeCell ref="T15:U15"/>
    <mergeCell ref="V15:W15"/>
    <mergeCell ref="X15:Y15"/>
    <mergeCell ref="Z15:AA15"/>
    <mergeCell ref="D14:E14"/>
    <mergeCell ref="F14:G14"/>
    <mergeCell ref="H14:I14"/>
    <mergeCell ref="J14:K14"/>
    <mergeCell ref="L14:M14"/>
    <mergeCell ref="N14:O14"/>
    <mergeCell ref="P14:Q14"/>
    <mergeCell ref="R14:S14"/>
    <mergeCell ref="T14:U14"/>
    <mergeCell ref="T12:U12"/>
    <mergeCell ref="V12:W12"/>
    <mergeCell ref="X12:Y12"/>
    <mergeCell ref="Z12:AA12"/>
    <mergeCell ref="D13:E13"/>
    <mergeCell ref="F13:G13"/>
    <mergeCell ref="H13:I13"/>
    <mergeCell ref="J13:K13"/>
    <mergeCell ref="L13:M13"/>
    <mergeCell ref="Z13:AA13"/>
    <mergeCell ref="N13:O13"/>
    <mergeCell ref="P13:Q13"/>
    <mergeCell ref="R13:S13"/>
    <mergeCell ref="T13:U13"/>
    <mergeCell ref="V13:W13"/>
    <mergeCell ref="X13:Y13"/>
    <mergeCell ref="Z10:AA10"/>
    <mergeCell ref="D11:E11"/>
    <mergeCell ref="F11:G11"/>
    <mergeCell ref="H11:I11"/>
    <mergeCell ref="J11:K11"/>
    <mergeCell ref="L11:M11"/>
    <mergeCell ref="N11:O11"/>
    <mergeCell ref="P11:Q11"/>
    <mergeCell ref="R11:S11"/>
    <mergeCell ref="T11:U11"/>
    <mergeCell ref="N10:O10"/>
    <mergeCell ref="P10:Q10"/>
    <mergeCell ref="R10:S10"/>
    <mergeCell ref="T10:U10"/>
    <mergeCell ref="V10:W10"/>
    <mergeCell ref="X10:Y10"/>
    <mergeCell ref="V11:W11"/>
    <mergeCell ref="X11:Y11"/>
    <mergeCell ref="Z11:AA11"/>
    <mergeCell ref="B10:B15"/>
    <mergeCell ref="D10:E10"/>
    <mergeCell ref="F10:G10"/>
    <mergeCell ref="H10:I10"/>
    <mergeCell ref="J10:K10"/>
    <mergeCell ref="L10:M10"/>
    <mergeCell ref="P9:Q9"/>
    <mergeCell ref="R9:S9"/>
    <mergeCell ref="T9:U9"/>
    <mergeCell ref="B4:B9"/>
    <mergeCell ref="D5:E5"/>
    <mergeCell ref="F5:G5"/>
    <mergeCell ref="H5:I5"/>
    <mergeCell ref="J5:K5"/>
    <mergeCell ref="L5:M5"/>
    <mergeCell ref="N5:O5"/>
    <mergeCell ref="D12:E12"/>
    <mergeCell ref="F12:G12"/>
    <mergeCell ref="H12:I12"/>
    <mergeCell ref="J12:K12"/>
    <mergeCell ref="L12:M12"/>
    <mergeCell ref="N12:O12"/>
    <mergeCell ref="P12:Q12"/>
    <mergeCell ref="R12:S12"/>
    <mergeCell ref="V9:W9"/>
    <mergeCell ref="X9:Y9"/>
    <mergeCell ref="Z9:AA9"/>
    <mergeCell ref="D9:E9"/>
    <mergeCell ref="F9:G9"/>
    <mergeCell ref="H9:I9"/>
    <mergeCell ref="J9:K9"/>
    <mergeCell ref="L9:M9"/>
    <mergeCell ref="N9:O9"/>
    <mergeCell ref="P8:Q8"/>
    <mergeCell ref="R8:S8"/>
    <mergeCell ref="T8:U8"/>
    <mergeCell ref="V8:W8"/>
    <mergeCell ref="X8:Y8"/>
    <mergeCell ref="Z8:AA8"/>
    <mergeCell ref="D8:E8"/>
    <mergeCell ref="F8:G8"/>
    <mergeCell ref="H8:I8"/>
    <mergeCell ref="J8:K8"/>
    <mergeCell ref="L8:M8"/>
    <mergeCell ref="N8:O8"/>
    <mergeCell ref="P7:Q7"/>
    <mergeCell ref="R7:S7"/>
    <mergeCell ref="T7:U7"/>
    <mergeCell ref="V7:W7"/>
    <mergeCell ref="X7:Y7"/>
    <mergeCell ref="Z7:AA7"/>
    <mergeCell ref="D7:E7"/>
    <mergeCell ref="F7:G7"/>
    <mergeCell ref="H7:I7"/>
    <mergeCell ref="J7:K7"/>
    <mergeCell ref="L7:M7"/>
    <mergeCell ref="N7:O7"/>
    <mergeCell ref="P6:Q6"/>
    <mergeCell ref="R6:S6"/>
    <mergeCell ref="T6:U6"/>
    <mergeCell ref="V6:W6"/>
    <mergeCell ref="X6:Y6"/>
    <mergeCell ref="Z6:AA6"/>
    <mergeCell ref="D6:E6"/>
    <mergeCell ref="F6:G6"/>
    <mergeCell ref="H6:I6"/>
    <mergeCell ref="J6:K6"/>
    <mergeCell ref="L6:M6"/>
    <mergeCell ref="N6:O6"/>
    <mergeCell ref="P5:Q5"/>
    <mergeCell ref="R5:S5"/>
    <mergeCell ref="T5:U5"/>
    <mergeCell ref="V5:W5"/>
    <mergeCell ref="X5:Y5"/>
    <mergeCell ref="Z5:AA5"/>
    <mergeCell ref="V3:W3"/>
    <mergeCell ref="X3:Y3"/>
    <mergeCell ref="Z3:AA3"/>
    <mergeCell ref="D1:Y1"/>
    <mergeCell ref="D3:E3"/>
    <mergeCell ref="F3:G3"/>
    <mergeCell ref="H3:I3"/>
    <mergeCell ref="J3:K3"/>
    <mergeCell ref="L3:M3"/>
    <mergeCell ref="N3:O3"/>
    <mergeCell ref="P3:Q3"/>
    <mergeCell ref="R3:S3"/>
    <mergeCell ref="T3:U3"/>
  </mergeCells>
  <phoneticPr fontId="4"/>
  <conditionalFormatting sqref="D4 F4 H4 J4 L4 N4 P4 R4 T4 V4 X4 Z4">
    <cfRule type="expression" dxfId="56" priority="6">
      <formula>D4=""</formula>
    </cfRule>
  </conditionalFormatting>
  <conditionalFormatting sqref="D28:F28">
    <cfRule type="expression" dxfId="55" priority="2">
      <formula>OR($D$28="",$D$28="選択してください。")</formula>
    </cfRule>
  </conditionalFormatting>
  <conditionalFormatting sqref="D5:AA5">
    <cfRule type="expression" dxfId="54" priority="5">
      <formula>D5=""</formula>
    </cfRule>
  </conditionalFormatting>
  <conditionalFormatting sqref="D7:AA7">
    <cfRule type="expression" dxfId="53" priority="4">
      <formula>D7=""</formula>
    </cfRule>
  </conditionalFormatting>
  <conditionalFormatting sqref="D10:AA14">
    <cfRule type="expression" dxfId="52" priority="3">
      <formula>D10=""</formula>
    </cfRule>
  </conditionalFormatting>
  <conditionalFormatting sqref="K28:M28 D29:I31 C34:I37 C41:I42">
    <cfRule type="expression" dxfId="51" priority="1">
      <formula>C28=""</formula>
    </cfRule>
  </conditionalFormatting>
  <dataValidations count="3">
    <dataValidation type="whole" operator="greaterThanOrEqual" allowBlank="1" showInputMessage="1" showErrorMessage="1" errorTitle="数値が正しくありません。" error="整数を入力してください。" sqref="D4 F4 H4 J4 L4 N4 P4 R4 T4 V4 X4 Z4 D5:AA5" xr:uid="{00000000-0002-0000-3200-000000000000}">
      <formula1>0</formula1>
    </dataValidation>
    <dataValidation type="decimal" operator="greaterThanOrEqual" allowBlank="1" showInputMessage="1" showErrorMessage="1" errorTitle="数値が正しくありません。" error="数字を入力してください。" sqref="D7:AA7 D10:AA14" xr:uid="{00000000-0002-0000-3200-000001000000}">
      <formula1>0</formula1>
    </dataValidation>
    <dataValidation type="list" allowBlank="1" showInputMessage="1" showErrorMessage="1" sqref="D28:F28" xr:uid="{00000000-0002-0000-3200-000002000000}">
      <formula1>"選択してください。,１級地,２級地,３級地,４級地,５級地,６級地,７級地"</formula1>
    </dataValidation>
  </dataValidations>
  <printOptions horizontalCentered="1"/>
  <pageMargins left="0.31496062992125984" right="0.31496062992125984" top="0.35433070866141736" bottom="0.35433070866141736" header="0.11811023622047245" footer="0.11811023622047245"/>
  <pageSetup paperSize="9" scale="78" orientation="portrait"/>
  <headerFooter>
    <oddHeader>&amp;R&amp;"BIZ UDPゴシック,標準"&amp;A</oddHeader>
    <oddFooter>&amp;RR8.4月版</oddFooter>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AM117"/>
  <sheetViews>
    <sheetView topLeftCell="A9" workbookViewId="0">
      <selection activeCell="Q17" sqref="Q17:Z17"/>
    </sheetView>
  </sheetViews>
  <sheetFormatPr defaultColWidth="2.25" defaultRowHeight="13.5"/>
  <cols>
    <col min="1" max="18" width="2.625" style="169" customWidth="1"/>
    <col min="19" max="26" width="3.25" style="169" customWidth="1"/>
    <col min="27" max="36" width="2.375" style="169" customWidth="1"/>
    <col min="37" max="37" width="4.625" style="169" customWidth="1"/>
    <col min="38" max="39" width="7.125" style="169" hidden="1" customWidth="1"/>
    <col min="40" max="45" width="2.375" style="169" customWidth="1"/>
    <col min="46" max="16384" width="2.25" style="169"/>
  </cols>
  <sheetData>
    <row r="1" spans="1:37" ht="31.5" customHeight="1">
      <c r="AI1" s="2673" t="s">
        <v>1058</v>
      </c>
      <c r="AJ1" s="2673"/>
      <c r="AK1" s="2673"/>
    </row>
    <row r="2" spans="1:37" ht="24" customHeight="1">
      <c r="A2" s="2674" t="s">
        <v>1059</v>
      </c>
      <c r="B2" s="2674"/>
      <c r="C2" s="2674"/>
      <c r="D2" s="2674"/>
      <c r="E2" s="2674"/>
      <c r="F2" s="2674"/>
      <c r="G2" s="2674"/>
      <c r="H2" s="2674"/>
      <c r="I2" s="2674"/>
      <c r="J2" s="2674"/>
      <c r="K2" s="2674"/>
      <c r="L2" s="2674"/>
      <c r="M2" s="2674"/>
      <c r="N2" s="2674"/>
      <c r="O2" s="2674"/>
      <c r="P2" s="2674"/>
      <c r="Q2" s="2674"/>
      <c r="R2" s="2674"/>
      <c r="S2" s="2674"/>
      <c r="T2" s="2674"/>
      <c r="U2" s="2674"/>
      <c r="V2" s="2674"/>
      <c r="W2" s="2674"/>
      <c r="X2" s="2674"/>
      <c r="Y2" s="2674"/>
      <c r="Z2" s="2674"/>
      <c r="AA2" s="2674"/>
      <c r="AB2" s="2674"/>
      <c r="AC2" s="2674"/>
      <c r="AD2" s="2674"/>
      <c r="AE2" s="2674"/>
      <c r="AF2" s="2674"/>
      <c r="AG2" s="2674"/>
      <c r="AH2" s="2674"/>
      <c r="AI2" s="2674"/>
      <c r="AJ2" s="2674"/>
      <c r="AK2" s="2674"/>
    </row>
    <row r="3" spans="1:37" ht="15.75" customHeight="1">
      <c r="A3" s="170"/>
      <c r="B3" s="171"/>
      <c r="C3" s="171"/>
      <c r="D3" s="171"/>
      <c r="E3" s="171"/>
      <c r="F3" s="171"/>
      <c r="G3" s="171"/>
      <c r="H3" s="171"/>
      <c r="I3" s="171"/>
      <c r="J3" s="171"/>
      <c r="K3" s="171"/>
      <c r="L3" s="171"/>
      <c r="M3" s="171"/>
      <c r="N3" s="171"/>
      <c r="O3" s="171"/>
      <c r="P3" s="171"/>
      <c r="Q3" s="171"/>
      <c r="R3" s="171"/>
      <c r="S3" s="171"/>
      <c r="T3" s="171"/>
    </row>
    <row r="4" spans="1:37" ht="15.75" customHeight="1">
      <c r="A4" s="170" t="s">
        <v>1060</v>
      </c>
      <c r="B4" s="171"/>
      <c r="C4" s="171"/>
      <c r="D4" s="171"/>
      <c r="E4" s="171"/>
      <c r="F4" s="171"/>
      <c r="G4" s="171"/>
      <c r="H4" s="171"/>
      <c r="I4" s="171"/>
      <c r="J4" s="171"/>
      <c r="K4" s="171"/>
      <c r="L4" s="171"/>
      <c r="M4" s="171"/>
      <c r="N4" s="171"/>
      <c r="O4" s="171"/>
      <c r="P4" s="171"/>
      <c r="Q4" s="171"/>
      <c r="R4" s="171"/>
      <c r="S4" s="171"/>
      <c r="T4" s="171"/>
    </row>
    <row r="5" spans="1:37" ht="15.75" customHeight="1">
      <c r="A5" s="611"/>
      <c r="B5" s="612"/>
      <c r="C5" s="612"/>
      <c r="D5" s="612"/>
      <c r="E5" s="612"/>
      <c r="F5" s="612"/>
      <c r="G5" s="612"/>
      <c r="H5" s="612"/>
      <c r="I5" s="612"/>
      <c r="J5" s="612"/>
      <c r="K5" s="612"/>
      <c r="L5" s="612"/>
      <c r="M5" s="612"/>
      <c r="N5" s="612"/>
      <c r="O5" s="612"/>
      <c r="P5" s="612"/>
      <c r="Q5" s="612"/>
      <c r="R5" s="612"/>
      <c r="S5" s="612"/>
      <c r="T5" s="612"/>
      <c r="U5" s="613"/>
      <c r="V5" s="613"/>
      <c r="W5" s="613"/>
      <c r="X5" s="613"/>
      <c r="Y5" s="613"/>
      <c r="Z5" s="613"/>
      <c r="AA5" s="613"/>
      <c r="AB5" s="613"/>
    </row>
    <row r="6" spans="1:37" ht="15.75" customHeight="1">
      <c r="A6" s="170" t="s">
        <v>1061</v>
      </c>
      <c r="B6" s="171"/>
      <c r="C6" s="171"/>
      <c r="D6" s="171"/>
      <c r="E6" s="171"/>
      <c r="F6" s="171"/>
      <c r="G6" s="171"/>
      <c r="H6" s="171"/>
      <c r="I6" s="171"/>
      <c r="J6" s="171"/>
      <c r="K6" s="171"/>
      <c r="L6" s="171"/>
      <c r="M6" s="171"/>
      <c r="N6" s="171"/>
      <c r="O6" s="171"/>
      <c r="P6" s="171"/>
      <c r="Q6" s="171"/>
      <c r="R6" s="171"/>
      <c r="S6" s="171"/>
      <c r="T6" s="171"/>
    </row>
    <row r="7" spans="1:37" ht="15.75" customHeight="1" thickBot="1">
      <c r="A7" s="170"/>
      <c r="B7" s="171"/>
      <c r="C7" s="171"/>
      <c r="D7" s="171"/>
      <c r="E7" s="171"/>
      <c r="F7" s="171"/>
      <c r="G7" s="171"/>
      <c r="H7" s="171"/>
      <c r="I7" s="171"/>
      <c r="J7" s="171"/>
      <c r="K7" s="171"/>
      <c r="L7" s="171"/>
      <c r="M7" s="171"/>
      <c r="N7" s="171"/>
      <c r="O7" s="171"/>
      <c r="P7" s="171"/>
      <c r="Q7" s="171"/>
      <c r="R7" s="171"/>
      <c r="S7" s="171"/>
      <c r="T7" s="171"/>
    </row>
    <row r="8" spans="1:37" ht="33" customHeight="1">
      <c r="A8" s="2675" t="s">
        <v>1062</v>
      </c>
      <c r="B8" s="2678" t="s">
        <v>976</v>
      </c>
      <c r="C8" s="2679"/>
      <c r="D8" s="2680"/>
      <c r="E8" s="2681" t="str">
        <f>TEXT(基本情報入力シート!L21,"#")</f>
        <v/>
      </c>
      <c r="F8" s="2682"/>
      <c r="G8" s="2682"/>
      <c r="H8" s="2682"/>
      <c r="I8" s="2682"/>
      <c r="J8" s="2682"/>
      <c r="K8" s="2682"/>
      <c r="L8" s="2682"/>
      <c r="M8" s="2682"/>
      <c r="N8" s="2682"/>
      <c r="O8" s="2682"/>
      <c r="P8" s="2682"/>
      <c r="Q8" s="2682"/>
      <c r="R8" s="2683"/>
      <c r="S8" s="174"/>
      <c r="T8" s="2684" t="s">
        <v>1063</v>
      </c>
      <c r="U8" s="2678" t="s">
        <v>976</v>
      </c>
      <c r="V8" s="2679"/>
      <c r="W8" s="2680"/>
      <c r="X8" s="2681" t="str">
        <f>TEXT(基本情報入力シート!L45,"#")</f>
        <v/>
      </c>
      <c r="Y8" s="2682"/>
      <c r="Z8" s="2682"/>
      <c r="AA8" s="2682"/>
      <c r="AB8" s="2682"/>
      <c r="AC8" s="2682"/>
      <c r="AD8" s="2682"/>
      <c r="AE8" s="2687"/>
      <c r="AF8" s="2688" t="s">
        <v>1398</v>
      </c>
      <c r="AG8" s="2689"/>
      <c r="AH8" s="2678"/>
      <c r="AI8" s="2679"/>
      <c r="AJ8" s="2679"/>
      <c r="AK8" s="2690"/>
    </row>
    <row r="9" spans="1:37" ht="45" customHeight="1">
      <c r="A9" s="2676"/>
      <c r="B9" s="2691" t="s">
        <v>95</v>
      </c>
      <c r="C9" s="2692"/>
      <c r="D9" s="2693"/>
      <c r="E9" s="2694" t="str">
        <f>CONCATENATE(TEXT(基本情報入力シート!L15,"000"),"-",TEXT(基本情報入力シート!T15,"0000"),CHAR(10),TEXT(基本情報入力シート!L17,"#"),CHAR(10),TEXT(基本情報入力シート!L19,"#"))</f>
        <v xml:space="preserve">000-0000
</v>
      </c>
      <c r="F9" s="2695"/>
      <c r="G9" s="2695"/>
      <c r="H9" s="2695"/>
      <c r="I9" s="2695"/>
      <c r="J9" s="2695"/>
      <c r="K9" s="2695"/>
      <c r="L9" s="2695"/>
      <c r="M9" s="2695"/>
      <c r="N9" s="2695"/>
      <c r="O9" s="2695"/>
      <c r="P9" s="2695"/>
      <c r="Q9" s="2695"/>
      <c r="R9" s="2696"/>
      <c r="S9" s="174"/>
      <c r="T9" s="2685"/>
      <c r="U9" s="2691" t="s">
        <v>95</v>
      </c>
      <c r="V9" s="2692"/>
      <c r="W9" s="2693"/>
      <c r="X9" s="2694" t="str">
        <f>CONCATENATE(TEXT(基本情報入力シート!L47,"#"),CHAR(10),TEXT(基本情報入力シート!L48,"#"))</f>
        <v>No★横の、赤の網掛け部分を選択願います
No★横の、赤の網掛け部分を選択願います</v>
      </c>
      <c r="Y9" s="2695"/>
      <c r="Z9" s="2695"/>
      <c r="AA9" s="2695"/>
      <c r="AB9" s="2695"/>
      <c r="AC9" s="2695"/>
      <c r="AD9" s="2695"/>
      <c r="AE9" s="2695"/>
      <c r="AF9" s="2695"/>
      <c r="AG9" s="2695"/>
      <c r="AH9" s="2695"/>
      <c r="AI9" s="2695"/>
      <c r="AJ9" s="2695"/>
      <c r="AK9" s="2696"/>
    </row>
    <row r="10" spans="1:37" ht="19.5" customHeight="1">
      <c r="A10" s="2676"/>
      <c r="B10" s="2691" t="s">
        <v>216</v>
      </c>
      <c r="C10" s="2692"/>
      <c r="D10" s="2693"/>
      <c r="E10" s="2697"/>
      <c r="F10" s="2698"/>
      <c r="G10" s="2698"/>
      <c r="H10" s="2698"/>
      <c r="I10" s="2698"/>
      <c r="J10" s="2698"/>
      <c r="K10" s="2698"/>
      <c r="L10" s="2698"/>
      <c r="M10" s="2698"/>
      <c r="N10" s="2698"/>
      <c r="O10" s="2698"/>
      <c r="P10" s="2698"/>
      <c r="Q10" s="2698"/>
      <c r="R10" s="2699"/>
      <c r="T10" s="2685"/>
      <c r="U10" s="2691" t="s">
        <v>216</v>
      </c>
      <c r="V10" s="2692"/>
      <c r="W10" s="2693"/>
      <c r="X10" s="2697"/>
      <c r="Y10" s="2698"/>
      <c r="Z10" s="2698"/>
      <c r="AA10" s="2698"/>
      <c r="AB10" s="2698"/>
      <c r="AC10" s="2698"/>
      <c r="AD10" s="2698"/>
      <c r="AE10" s="2698"/>
      <c r="AF10" s="2698"/>
      <c r="AG10" s="2698"/>
      <c r="AH10" s="2698"/>
      <c r="AI10" s="2698"/>
      <c r="AJ10" s="2698"/>
      <c r="AK10" s="2699"/>
    </row>
    <row r="11" spans="1:37" ht="19.5" customHeight="1" thickBot="1">
      <c r="A11" s="2677"/>
      <c r="B11" s="2700" t="s">
        <v>1064</v>
      </c>
      <c r="C11" s="2701"/>
      <c r="D11" s="2702"/>
      <c r="E11" s="2703" t="str">
        <f>TEXT(基本情報入力シート!L29,"#")</f>
        <v/>
      </c>
      <c r="F11" s="2704"/>
      <c r="G11" s="2704"/>
      <c r="H11" s="2704"/>
      <c r="I11" s="2704"/>
      <c r="J11" s="2704"/>
      <c r="K11" s="2704"/>
      <c r="L11" s="2704"/>
      <c r="M11" s="2704"/>
      <c r="N11" s="2704"/>
      <c r="O11" s="2704"/>
      <c r="P11" s="2704"/>
      <c r="Q11" s="2704"/>
      <c r="R11" s="2705"/>
      <c r="T11" s="2686"/>
      <c r="U11" s="2700" t="s">
        <v>1064</v>
      </c>
      <c r="V11" s="2701"/>
      <c r="W11" s="2702"/>
      <c r="X11" s="2703" t="str">
        <f>TEXT(基本情報入力シート!L56,"#")</f>
        <v/>
      </c>
      <c r="Y11" s="2704"/>
      <c r="Z11" s="2704"/>
      <c r="AA11" s="2704"/>
      <c r="AB11" s="2704"/>
      <c r="AC11" s="2704"/>
      <c r="AD11" s="2704"/>
      <c r="AE11" s="2704"/>
      <c r="AF11" s="2704"/>
      <c r="AG11" s="2704"/>
      <c r="AH11" s="2704"/>
      <c r="AI11" s="2704"/>
      <c r="AJ11" s="2704"/>
      <c r="AK11" s="2705"/>
    </row>
    <row r="12" spans="1:37" ht="9.9499999999999993" customHeight="1" thickBot="1"/>
    <row r="13" spans="1:37" ht="19.5" customHeight="1">
      <c r="A13" s="2706" t="s">
        <v>484</v>
      </c>
      <c r="B13" s="2708" t="s">
        <v>1065</v>
      </c>
      <c r="C13" s="2709"/>
      <c r="D13" s="2709"/>
      <c r="E13" s="2709"/>
      <c r="F13" s="2709"/>
      <c r="G13" s="2709"/>
      <c r="H13" s="2709"/>
      <c r="I13" s="2710"/>
      <c r="J13" s="2714" t="s">
        <v>1066</v>
      </c>
      <c r="K13" s="2715"/>
      <c r="L13" s="2715"/>
      <c r="M13" s="2715"/>
      <c r="N13" s="2715"/>
      <c r="O13" s="2715"/>
      <c r="P13" s="2715"/>
      <c r="Q13" s="2715"/>
      <c r="R13" s="2715"/>
      <c r="S13" s="2715"/>
      <c r="T13" s="2715"/>
      <c r="U13" s="2715"/>
      <c r="V13" s="2715"/>
      <c r="W13" s="2715"/>
      <c r="X13" s="2715"/>
      <c r="Y13" s="2715"/>
      <c r="Z13" s="2716"/>
      <c r="AA13" s="2714" t="s">
        <v>1067</v>
      </c>
      <c r="AB13" s="2715"/>
      <c r="AC13" s="2715"/>
      <c r="AD13" s="2715"/>
      <c r="AE13" s="2715"/>
      <c r="AF13" s="2715"/>
      <c r="AG13" s="2715"/>
      <c r="AH13" s="2715"/>
      <c r="AI13" s="2715"/>
      <c r="AJ13" s="2715"/>
      <c r="AK13" s="2717"/>
    </row>
    <row r="14" spans="1:37" ht="51" customHeight="1" thickBot="1">
      <c r="A14" s="2707"/>
      <c r="B14" s="2711"/>
      <c r="C14" s="2712"/>
      <c r="D14" s="2712"/>
      <c r="E14" s="2712"/>
      <c r="F14" s="2712"/>
      <c r="G14" s="2712"/>
      <c r="H14" s="2712"/>
      <c r="I14" s="2713"/>
      <c r="J14" s="2718" t="str">
        <f>IF(OR(COUNTIF(基本情報入力シート!L50:Z55,"児童発達支援センター")&gt;0,(COUNTIF(基本情報入力シート!L50:Z55,"*児童発達支援*")&gt;0)),"（２－１２）","")&amp;IF(COUNTIF(基本情報入力シート!L50:Z55,"*放課後等デイサービス*")&gt;0,"（２－１３）","")</f>
        <v/>
      </c>
      <c r="K14" s="2719"/>
      <c r="L14" s="2719"/>
      <c r="M14" s="2719"/>
      <c r="N14" s="2719"/>
      <c r="O14" s="2719"/>
      <c r="P14" s="2720"/>
      <c r="Q14" s="2721" t="str">
        <f>IF(COUNTIF(基本情報入力シート!L50:Z55,"児童発達支援センター")&gt;0,"児童発達支援センター","")&amp;IF(AND(COUNTIF(基本情報入力シート!L50:Z55,"児童発達支援センター")&gt;0,OR(OR(COUNTIF(基本情報入力シート!L50:Z55,"児童発達支援（重心外）")&gt;0,COUNTIF(基本情報入力シート!L50:Z55,"児童発達支援（重心）")&gt;0),COUNTIF(基本情報入力シート!L50:Z55,"*放課後等デイサービス*")&gt;0,COUNTIF(基本情報入力シート!L50:Z55,"居宅訪問型児童発達支援")&gt;0,COUNTIF(基本情報入力シート!L50:Z55,"保育所等訪問支援")&gt;0)),", ","")&amp;IF(OR(COUNTIF(基本情報入力シート!L50:Z55,"児童発達支援（重心外）")&gt;0,COUNTIF(基本情報入力シート!L50:Z55,"児童発達支援（重心）")&gt;0),"児童発達支援","")&amp;IF(AND(OR(COUNTIF(基本情報入力シート!L50:Z55,"児童発達支援（重心外）")&gt;0,COUNTIF(基本情報入力シート!L50:Z55,"児童発達支援（重心）")&gt;0),OR(COUNTIF(基本情報入力シート!L50:Z55,"*放課後等デイサービス*")&gt;0,COUNTIF(基本情報入力シート!L50:Z55,"居宅訪問型児童発達支援")&gt;0,COUNTIF(基本情報入力シート!L50:Z55,"保育所等訪問支援")&gt;0)),", ","")&amp;IF(COUNTIF(基本情報入力シート!L50:Z55,"*放課後等デイサービス*")&gt;0,"放課後等デイサービス","")&amp;IF(AND(COUNTIF(基本情報入力シート!L50:Z55,"*放課後等デイサービス*")&gt;0,OR(COUNTIF(基本情報入力シート!L50:Z55,"居宅訪問型児童発達支援")&gt;0,COUNTIF(基本情報入力シート!L50:Z55,"保育所等訪問支援")&gt;0)),", ","")&amp;IF(COUNTIF(基本情報入力シート!L50:Z55,"居宅訪問型児童発達支援")&gt;0,"居宅訪問型児童発達支援","")&amp;IF(AND(COUNTIF(基本情報入力シート!L50:Z55,"*居宅訪問型児童発達支援*")&gt;0,COUNTIF(基本情報入力シート!L50:Z55,"保育所等訪問支援")&gt;0),", ","")&amp;IF(COUNTIF(基本情報入力シート!L50:Z55,"保育所等訪問支援")&gt;0,"保育所等訪問支援","")</f>
        <v/>
      </c>
      <c r="R14" s="2722"/>
      <c r="S14" s="2722"/>
      <c r="T14" s="2722"/>
      <c r="U14" s="2722"/>
      <c r="V14" s="2722"/>
      <c r="W14" s="2722"/>
      <c r="X14" s="2722"/>
      <c r="Y14" s="2722"/>
      <c r="Z14" s="2723"/>
      <c r="AA14" s="2724"/>
      <c r="AB14" s="2725"/>
      <c r="AC14" s="2725"/>
      <c r="AD14" s="2725"/>
      <c r="AE14" s="2725"/>
      <c r="AF14" s="2725"/>
      <c r="AG14" s="2725"/>
      <c r="AH14" s="2725"/>
      <c r="AI14" s="2725"/>
      <c r="AJ14" s="2725"/>
      <c r="AK14" s="2726"/>
    </row>
    <row r="15" spans="1:37" ht="19.5" customHeight="1">
      <c r="A15" s="2706" t="s">
        <v>487</v>
      </c>
      <c r="B15" s="2728" t="s">
        <v>1068</v>
      </c>
      <c r="C15" s="2729"/>
      <c r="D15" s="2729"/>
      <c r="E15" s="2729"/>
      <c r="F15" s="2729"/>
      <c r="G15" s="2729"/>
      <c r="H15" s="2729"/>
      <c r="I15" s="2730"/>
      <c r="J15" s="2714" t="s">
        <v>1066</v>
      </c>
      <c r="K15" s="2715"/>
      <c r="L15" s="2715"/>
      <c r="M15" s="2715"/>
      <c r="N15" s="2715"/>
      <c r="O15" s="2715"/>
      <c r="P15" s="2715"/>
      <c r="Q15" s="2715"/>
      <c r="R15" s="2715"/>
      <c r="S15" s="2715"/>
      <c r="T15" s="2715"/>
      <c r="U15" s="2715"/>
      <c r="V15" s="2715"/>
      <c r="W15" s="2715"/>
      <c r="X15" s="2715"/>
      <c r="Y15" s="2715"/>
      <c r="Z15" s="2716"/>
      <c r="AA15" s="2714" t="s">
        <v>1069</v>
      </c>
      <c r="AB15" s="2715"/>
      <c r="AC15" s="2715"/>
      <c r="AD15" s="2715"/>
      <c r="AE15" s="2715"/>
      <c r="AF15" s="2715"/>
      <c r="AG15" s="2715"/>
      <c r="AH15" s="2715"/>
      <c r="AI15" s="2715"/>
      <c r="AJ15" s="2715"/>
      <c r="AK15" s="2717"/>
    </row>
    <row r="16" spans="1:37" ht="19.5" customHeight="1">
      <c r="A16" s="2727"/>
      <c r="B16" s="2731"/>
      <c r="C16" s="2732"/>
      <c r="D16" s="2732"/>
      <c r="E16" s="2732"/>
      <c r="F16" s="2732"/>
      <c r="G16" s="2732"/>
      <c r="H16" s="2732"/>
      <c r="I16" s="2733"/>
      <c r="J16" s="2734" t="s">
        <v>1070</v>
      </c>
      <c r="K16" s="2735"/>
      <c r="L16" s="2735"/>
      <c r="M16" s="2735"/>
      <c r="N16" s="2735"/>
      <c r="O16" s="2735"/>
      <c r="P16" s="2736"/>
      <c r="Q16" s="2737" t="str">
        <f>IF(AND(J16&lt;&gt;"",J16&lt;&gt;"―"),VLOOKUP(J16,$B$90:$E$117,4,FALSE),"")</f>
        <v/>
      </c>
      <c r="R16" s="2738"/>
      <c r="S16" s="2738"/>
      <c r="T16" s="2738"/>
      <c r="U16" s="2738"/>
      <c r="V16" s="2738"/>
      <c r="W16" s="2738"/>
      <c r="X16" s="2738"/>
      <c r="Y16" s="2738"/>
      <c r="Z16" s="2739"/>
      <c r="AA16" s="2691"/>
      <c r="AB16" s="2692"/>
      <c r="AC16" s="2692"/>
      <c r="AD16" s="2692"/>
      <c r="AE16" s="2692"/>
      <c r="AF16" s="2692"/>
      <c r="AG16" s="2692"/>
      <c r="AH16" s="2692"/>
      <c r="AI16" s="2692"/>
      <c r="AJ16" s="2692"/>
      <c r="AK16" s="2740"/>
    </row>
    <row r="17" spans="1:38" ht="19.5" customHeight="1">
      <c r="A17" s="2727"/>
      <c r="B17" s="2731"/>
      <c r="C17" s="2732"/>
      <c r="D17" s="2732"/>
      <c r="E17" s="2732"/>
      <c r="F17" s="2732"/>
      <c r="G17" s="2732"/>
      <c r="H17" s="2732"/>
      <c r="I17" s="2733"/>
      <c r="J17" s="2734" t="s">
        <v>1070</v>
      </c>
      <c r="K17" s="2735"/>
      <c r="L17" s="2735"/>
      <c r="M17" s="2735"/>
      <c r="N17" s="2735"/>
      <c r="O17" s="2735"/>
      <c r="P17" s="2736"/>
      <c r="Q17" s="2737" t="str">
        <f t="shared" ref="Q17:Q19" si="0">IF(AND(J17&lt;&gt;"",J17&lt;&gt;"―"),VLOOKUP(J17,$B$90:$E$117,4,FALSE),"")</f>
        <v/>
      </c>
      <c r="R17" s="2738"/>
      <c r="S17" s="2738"/>
      <c r="T17" s="2738"/>
      <c r="U17" s="2738"/>
      <c r="V17" s="2738"/>
      <c r="W17" s="2738"/>
      <c r="X17" s="2738"/>
      <c r="Y17" s="2738"/>
      <c r="Z17" s="2739"/>
      <c r="AA17" s="2691"/>
      <c r="AB17" s="2692"/>
      <c r="AC17" s="2692"/>
      <c r="AD17" s="2692"/>
      <c r="AE17" s="2692"/>
      <c r="AF17" s="2692"/>
      <c r="AG17" s="2692"/>
      <c r="AH17" s="2692"/>
      <c r="AI17" s="2692"/>
      <c r="AJ17" s="2692"/>
      <c r="AK17" s="2740"/>
    </row>
    <row r="18" spans="1:38" ht="19.5" customHeight="1">
      <c r="A18" s="2727"/>
      <c r="B18" s="2731"/>
      <c r="C18" s="2732"/>
      <c r="D18" s="2732"/>
      <c r="E18" s="2732"/>
      <c r="F18" s="2732"/>
      <c r="G18" s="2732"/>
      <c r="H18" s="2732"/>
      <c r="I18" s="2733"/>
      <c r="J18" s="2734" t="s">
        <v>1070</v>
      </c>
      <c r="K18" s="2735"/>
      <c r="L18" s="2735"/>
      <c r="M18" s="2735"/>
      <c r="N18" s="2735"/>
      <c r="O18" s="2735"/>
      <c r="P18" s="2736"/>
      <c r="Q18" s="2737" t="str">
        <f t="shared" si="0"/>
        <v/>
      </c>
      <c r="R18" s="2738"/>
      <c r="S18" s="2738"/>
      <c r="T18" s="2738"/>
      <c r="U18" s="2738"/>
      <c r="V18" s="2738"/>
      <c r="W18" s="2738"/>
      <c r="X18" s="2738"/>
      <c r="Y18" s="2738"/>
      <c r="Z18" s="2739"/>
      <c r="AA18" s="2691"/>
      <c r="AB18" s="2692"/>
      <c r="AC18" s="2692"/>
      <c r="AD18" s="2692"/>
      <c r="AE18" s="2692"/>
      <c r="AF18" s="2692"/>
      <c r="AG18" s="2692"/>
      <c r="AH18" s="2692"/>
      <c r="AI18" s="2692"/>
      <c r="AJ18" s="2692"/>
      <c r="AK18" s="2740"/>
    </row>
    <row r="19" spans="1:38" ht="19.5" customHeight="1">
      <c r="A19" s="2727"/>
      <c r="B19" s="2731"/>
      <c r="C19" s="2732"/>
      <c r="D19" s="2732"/>
      <c r="E19" s="2732"/>
      <c r="F19" s="2732"/>
      <c r="G19" s="2732"/>
      <c r="H19" s="2732"/>
      <c r="I19" s="2733"/>
      <c r="J19" s="2734" t="s">
        <v>1070</v>
      </c>
      <c r="K19" s="2735"/>
      <c r="L19" s="2735"/>
      <c r="M19" s="2735"/>
      <c r="N19" s="2735"/>
      <c r="O19" s="2735"/>
      <c r="P19" s="2736"/>
      <c r="Q19" s="2737" t="str">
        <f t="shared" si="0"/>
        <v/>
      </c>
      <c r="R19" s="2738"/>
      <c r="S19" s="2738"/>
      <c r="T19" s="2738"/>
      <c r="U19" s="2738"/>
      <c r="V19" s="2738"/>
      <c r="W19" s="2738"/>
      <c r="X19" s="2738"/>
      <c r="Y19" s="2738"/>
      <c r="Z19" s="2739"/>
      <c r="AA19" s="2691"/>
      <c r="AB19" s="2692"/>
      <c r="AC19" s="2692"/>
      <c r="AD19" s="2692"/>
      <c r="AE19" s="2692"/>
      <c r="AF19" s="2692"/>
      <c r="AG19" s="2692"/>
      <c r="AH19" s="2692"/>
      <c r="AI19" s="2692"/>
      <c r="AJ19" s="2692"/>
      <c r="AK19" s="2740"/>
    </row>
    <row r="20" spans="1:38" ht="19.5" customHeight="1" thickBot="1">
      <c r="A20" s="2727"/>
      <c r="B20" s="2731"/>
      <c r="C20" s="2732"/>
      <c r="D20" s="2732"/>
      <c r="E20" s="2732"/>
      <c r="F20" s="2732"/>
      <c r="G20" s="2732"/>
      <c r="H20" s="2732"/>
      <c r="I20" s="2733"/>
      <c r="J20" s="783" t="s">
        <v>1071</v>
      </c>
      <c r="K20" s="179"/>
      <c r="L20" s="179"/>
      <c r="M20" s="179"/>
      <c r="N20" s="179"/>
      <c r="O20" s="179"/>
      <c r="P20" s="179"/>
      <c r="Q20" s="179"/>
      <c r="R20" s="179"/>
      <c r="S20" s="179"/>
      <c r="T20" s="179"/>
      <c r="U20" s="179"/>
      <c r="V20" s="179"/>
      <c r="W20" s="179"/>
      <c r="X20" s="179"/>
      <c r="Y20" s="179"/>
      <c r="Z20" s="179"/>
      <c r="AA20" s="179"/>
      <c r="AB20" s="179"/>
      <c r="AC20" s="179"/>
      <c r="AD20" s="179"/>
      <c r="AE20" s="179"/>
      <c r="AF20" s="179"/>
      <c r="AG20" s="179"/>
      <c r="AH20" s="179"/>
      <c r="AI20" s="179"/>
      <c r="AJ20" s="179"/>
      <c r="AK20" s="180"/>
    </row>
    <row r="21" spans="1:38" ht="19.5" customHeight="1">
      <c r="A21" s="2706" t="s">
        <v>1072</v>
      </c>
      <c r="B21" s="2728" t="s">
        <v>1073</v>
      </c>
      <c r="C21" s="2729"/>
      <c r="D21" s="2729"/>
      <c r="E21" s="2729"/>
      <c r="F21" s="2729"/>
      <c r="G21" s="2729"/>
      <c r="H21" s="2729"/>
      <c r="I21" s="2730"/>
      <c r="J21" s="181" t="s">
        <v>1074</v>
      </c>
      <c r="K21" s="172" t="s">
        <v>1428</v>
      </c>
      <c r="L21" s="172"/>
      <c r="M21" s="172"/>
      <c r="N21" s="172"/>
      <c r="O21" s="172"/>
      <c r="P21" s="172"/>
      <c r="Q21" s="172"/>
      <c r="R21" s="172"/>
      <c r="S21" s="172"/>
      <c r="T21" s="172"/>
      <c r="U21" s="172"/>
      <c r="V21" s="172"/>
      <c r="W21" s="172"/>
      <c r="X21" s="172"/>
      <c r="Y21" s="172"/>
      <c r="Z21" s="172"/>
      <c r="AA21" s="2678" t="s">
        <v>791</v>
      </c>
      <c r="AB21" s="2679"/>
      <c r="AC21" s="2679"/>
      <c r="AD21" s="2679"/>
      <c r="AE21" s="2679"/>
      <c r="AF21" s="2679"/>
      <c r="AG21" s="2679"/>
      <c r="AH21" s="2679"/>
      <c r="AI21" s="2679"/>
      <c r="AJ21" s="2679"/>
      <c r="AK21" s="2690"/>
    </row>
    <row r="22" spans="1:38" ht="19.5" customHeight="1">
      <c r="A22" s="2727"/>
      <c r="B22" s="2731"/>
      <c r="C22" s="2732"/>
      <c r="D22" s="2732"/>
      <c r="E22" s="2732"/>
      <c r="F22" s="2732"/>
      <c r="G22" s="2732"/>
      <c r="H22" s="2732"/>
      <c r="I22" s="2733"/>
      <c r="J22" s="182" t="s">
        <v>1075</v>
      </c>
      <c r="K22" s="179" t="s">
        <v>1076</v>
      </c>
      <c r="L22" s="179"/>
      <c r="M22" s="179"/>
      <c r="N22" s="179"/>
      <c r="O22" s="179"/>
      <c r="P22" s="179"/>
      <c r="Q22" s="179"/>
      <c r="R22" s="179"/>
      <c r="S22" s="179"/>
      <c r="T22" s="179"/>
      <c r="U22" s="179"/>
      <c r="V22" s="179"/>
      <c r="W22" s="179"/>
      <c r="X22" s="179"/>
      <c r="Y22" s="179"/>
      <c r="Z22" s="183"/>
      <c r="AA22" s="626"/>
      <c r="AB22" s="614" t="s">
        <v>1077</v>
      </c>
      <c r="AC22" s="614"/>
      <c r="AD22" s="614"/>
      <c r="AE22" s="614"/>
      <c r="AF22" s="614"/>
      <c r="AG22" s="614"/>
      <c r="AH22" s="614"/>
      <c r="AI22" s="614"/>
      <c r="AJ22" s="614"/>
      <c r="AK22" s="615"/>
      <c r="AL22" s="169" t="b">
        <v>0</v>
      </c>
    </row>
    <row r="23" spans="1:38" ht="19.5" customHeight="1">
      <c r="A23" s="2727"/>
      <c r="B23" s="2731"/>
      <c r="C23" s="2732"/>
      <c r="D23" s="2732"/>
      <c r="E23" s="2732"/>
      <c r="F23" s="2732"/>
      <c r="G23" s="2732"/>
      <c r="H23" s="2732"/>
      <c r="I23" s="2733"/>
      <c r="J23" s="184"/>
      <c r="Z23" s="185"/>
      <c r="AA23" s="197"/>
      <c r="AB23" s="616" t="s">
        <v>1078</v>
      </c>
      <c r="AC23" s="616"/>
      <c r="AD23" s="616"/>
      <c r="AE23" s="616"/>
      <c r="AF23" s="616"/>
      <c r="AG23" s="616"/>
      <c r="AH23" s="616"/>
      <c r="AI23" s="616"/>
      <c r="AJ23" s="616"/>
      <c r="AK23" s="617"/>
      <c r="AL23" s="169" t="b">
        <v>0</v>
      </c>
    </row>
    <row r="24" spans="1:38" ht="19.5" customHeight="1">
      <c r="A24" s="2727"/>
      <c r="B24" s="2731"/>
      <c r="C24" s="2732"/>
      <c r="D24" s="2732"/>
      <c r="E24" s="2732"/>
      <c r="F24" s="2732"/>
      <c r="G24" s="2732"/>
      <c r="H24" s="2732"/>
      <c r="I24" s="2733"/>
      <c r="J24" s="184"/>
      <c r="Z24" s="185"/>
      <c r="AA24" s="197"/>
      <c r="AB24" s="616" t="s">
        <v>1079</v>
      </c>
      <c r="AC24" s="616"/>
      <c r="AD24" s="616"/>
      <c r="AE24" s="616"/>
      <c r="AF24" s="616"/>
      <c r="AG24" s="616"/>
      <c r="AH24" s="616"/>
      <c r="AI24" s="616"/>
      <c r="AJ24" s="616"/>
      <c r="AK24" s="617"/>
      <c r="AL24" s="169" t="b">
        <v>0</v>
      </c>
    </row>
    <row r="25" spans="1:38" ht="19.5" customHeight="1">
      <c r="A25" s="2727"/>
      <c r="B25" s="2731"/>
      <c r="C25" s="2732"/>
      <c r="D25" s="2732"/>
      <c r="E25" s="2732"/>
      <c r="F25" s="2732"/>
      <c r="G25" s="2732"/>
      <c r="H25" s="2732"/>
      <c r="I25" s="2733"/>
      <c r="J25" s="184"/>
      <c r="Z25" s="185"/>
      <c r="AA25" s="197"/>
      <c r="AB25" s="616" t="s">
        <v>1080</v>
      </c>
      <c r="AC25" s="616"/>
      <c r="AD25" s="616"/>
      <c r="AE25" s="616"/>
      <c r="AF25" s="616"/>
      <c r="AG25" s="616"/>
      <c r="AH25" s="616"/>
      <c r="AI25" s="616"/>
      <c r="AJ25" s="616"/>
      <c r="AK25" s="617"/>
      <c r="AL25" s="169" t="b">
        <v>0</v>
      </c>
    </row>
    <row r="26" spans="1:38" ht="19.5" customHeight="1">
      <c r="A26" s="2727"/>
      <c r="B26" s="2731"/>
      <c r="C26" s="2732"/>
      <c r="D26" s="2732"/>
      <c r="E26" s="2732"/>
      <c r="F26" s="2732"/>
      <c r="G26" s="2732"/>
      <c r="H26" s="2732"/>
      <c r="I26" s="2733"/>
      <c r="J26" s="186"/>
      <c r="K26" s="177"/>
      <c r="L26" s="177"/>
      <c r="M26" s="177"/>
      <c r="N26" s="177"/>
      <c r="O26" s="177"/>
      <c r="P26" s="177"/>
      <c r="Q26" s="177"/>
      <c r="R26" s="177"/>
      <c r="S26" s="177"/>
      <c r="T26" s="177"/>
      <c r="U26" s="177"/>
      <c r="V26" s="177"/>
      <c r="W26" s="177"/>
      <c r="X26" s="177"/>
      <c r="Y26" s="177"/>
      <c r="Z26" s="178"/>
      <c r="AA26" s="785"/>
      <c r="AB26" s="618" t="s">
        <v>1081</v>
      </c>
      <c r="AC26" s="618"/>
      <c r="AD26" s="618"/>
      <c r="AE26" s="618"/>
      <c r="AF26" s="2764" t="s">
        <v>1427</v>
      </c>
      <c r="AG26" s="2764"/>
      <c r="AH26" s="2764"/>
      <c r="AI26" s="2764"/>
      <c r="AJ26" s="2764"/>
      <c r="AK26" s="2776"/>
      <c r="AL26" s="169" t="b">
        <v>0</v>
      </c>
    </row>
    <row r="27" spans="1:38" ht="19.5" customHeight="1">
      <c r="A27" s="2727"/>
      <c r="B27" s="2731"/>
      <c r="C27" s="2732"/>
      <c r="D27" s="2732"/>
      <c r="E27" s="2732"/>
      <c r="F27" s="2732"/>
      <c r="G27" s="2732"/>
      <c r="H27" s="2732"/>
      <c r="I27" s="2733"/>
      <c r="J27" s="184" t="s">
        <v>1082</v>
      </c>
      <c r="K27" s="169" t="s">
        <v>1083</v>
      </c>
      <c r="Z27" s="185"/>
      <c r="AA27" s="2746" t="s">
        <v>1084</v>
      </c>
      <c r="AB27" s="2747"/>
      <c r="AC27" s="2747"/>
      <c r="AD27" s="2747"/>
      <c r="AE27" s="2747"/>
      <c r="AF27" s="2747"/>
      <c r="AG27" s="2747"/>
      <c r="AH27" s="2747"/>
      <c r="AI27" s="2747"/>
      <c r="AJ27" s="2747"/>
      <c r="AK27" s="2748"/>
    </row>
    <row r="28" spans="1:38" ht="19.5" customHeight="1">
      <c r="A28" s="2727"/>
      <c r="B28" s="2731"/>
      <c r="C28" s="2732"/>
      <c r="D28" s="2732"/>
      <c r="E28" s="2732"/>
      <c r="F28" s="2732"/>
      <c r="G28" s="2732"/>
      <c r="H28" s="2732"/>
      <c r="I28" s="2733"/>
      <c r="J28" s="184"/>
      <c r="K28" s="2749" t="s">
        <v>1434</v>
      </c>
      <c r="L28" s="2749"/>
      <c r="M28" s="2749"/>
      <c r="N28" s="2749"/>
      <c r="O28" s="2749"/>
      <c r="P28" s="2749"/>
      <c r="Q28" s="2749"/>
      <c r="R28" s="2749"/>
      <c r="S28" s="2749"/>
      <c r="T28" s="2749"/>
      <c r="U28" s="2749"/>
      <c r="V28" s="2749"/>
      <c r="W28" s="2749"/>
      <c r="X28" s="2749"/>
      <c r="Y28" s="2749"/>
      <c r="Z28" s="2750"/>
      <c r="AA28" s="2753" t="s">
        <v>1085</v>
      </c>
      <c r="AB28" s="2673"/>
      <c r="AC28" s="2673"/>
      <c r="AD28" s="2673"/>
      <c r="AE28" s="2673"/>
      <c r="AF28" s="2673"/>
      <c r="AG28" s="2673"/>
      <c r="AH28" s="2673"/>
      <c r="AI28" s="2673"/>
      <c r="AJ28" s="2673"/>
      <c r="AK28" s="2754"/>
    </row>
    <row r="29" spans="1:38" ht="19.5" customHeight="1">
      <c r="A29" s="2727"/>
      <c r="B29" s="2731"/>
      <c r="C29" s="2732"/>
      <c r="D29" s="2732"/>
      <c r="E29" s="2732"/>
      <c r="F29" s="2732"/>
      <c r="G29" s="2732"/>
      <c r="H29" s="2732"/>
      <c r="I29" s="2733"/>
      <c r="J29" s="186"/>
      <c r="K29" s="2751"/>
      <c r="L29" s="2751"/>
      <c r="M29" s="2751"/>
      <c r="N29" s="2751"/>
      <c r="O29" s="2751"/>
      <c r="P29" s="2751"/>
      <c r="Q29" s="2751"/>
      <c r="R29" s="2751"/>
      <c r="S29" s="2751"/>
      <c r="T29" s="2751"/>
      <c r="U29" s="2751"/>
      <c r="V29" s="2751"/>
      <c r="W29" s="2751"/>
      <c r="X29" s="2751"/>
      <c r="Y29" s="2751"/>
      <c r="Z29" s="2752"/>
      <c r="AA29" s="2778" t="s">
        <v>1433</v>
      </c>
      <c r="AB29" s="2779"/>
      <c r="AC29" s="2779"/>
      <c r="AD29" s="2779"/>
      <c r="AE29" s="2779"/>
      <c r="AF29" s="2779"/>
      <c r="AG29" s="2779"/>
      <c r="AH29" s="2779"/>
      <c r="AI29" s="2779"/>
      <c r="AJ29" s="2779"/>
      <c r="AK29" s="2780"/>
    </row>
    <row r="30" spans="1:38" ht="19.5" customHeight="1">
      <c r="A30" s="2727"/>
      <c r="B30" s="2731"/>
      <c r="C30" s="2732"/>
      <c r="D30" s="2732"/>
      <c r="E30" s="2732"/>
      <c r="F30" s="2732"/>
      <c r="G30" s="2732"/>
      <c r="H30" s="2732"/>
      <c r="I30" s="2733"/>
      <c r="J30" s="189" t="s">
        <v>1087</v>
      </c>
      <c r="K30" s="190" t="s">
        <v>1088</v>
      </c>
      <c r="L30" s="190"/>
      <c r="M30" s="190"/>
      <c r="N30" s="190"/>
      <c r="O30" s="190"/>
      <c r="P30" s="190"/>
      <c r="Q30" s="190"/>
      <c r="R30" s="190"/>
      <c r="S30" s="190"/>
      <c r="T30" s="190"/>
      <c r="U30" s="190"/>
      <c r="V30" s="190"/>
      <c r="W30" s="190"/>
      <c r="X30" s="190"/>
      <c r="Y30" s="190"/>
      <c r="Z30" s="191"/>
      <c r="AA30" s="2755" t="s">
        <v>791</v>
      </c>
      <c r="AB30" s="2756"/>
      <c r="AC30" s="2756"/>
      <c r="AD30" s="2756"/>
      <c r="AE30" s="2756"/>
      <c r="AF30" s="2756"/>
      <c r="AG30" s="2756"/>
      <c r="AH30" s="2756"/>
      <c r="AI30" s="2756"/>
      <c r="AJ30" s="2756"/>
      <c r="AK30" s="2757"/>
    </row>
    <row r="31" spans="1:38" ht="19.5" customHeight="1">
      <c r="A31" s="2727"/>
      <c r="B31" s="2731"/>
      <c r="C31" s="2732"/>
      <c r="D31" s="2732"/>
      <c r="E31" s="2732"/>
      <c r="F31" s="2732"/>
      <c r="G31" s="2732"/>
      <c r="H31" s="2732"/>
      <c r="I31" s="2733"/>
      <c r="J31" s="182" t="s">
        <v>1089</v>
      </c>
      <c r="K31" s="179" t="s">
        <v>1090</v>
      </c>
      <c r="L31" s="179"/>
      <c r="M31" s="179"/>
      <c r="N31" s="179"/>
      <c r="O31" s="179"/>
      <c r="P31" s="179"/>
      <c r="Q31" s="179"/>
      <c r="R31" s="179"/>
      <c r="S31" s="179"/>
      <c r="T31" s="179"/>
      <c r="U31" s="179"/>
      <c r="V31" s="179"/>
      <c r="W31" s="179"/>
      <c r="X31" s="179"/>
      <c r="Y31" s="179"/>
      <c r="Z31" s="183"/>
      <c r="AA31" s="2758" t="s">
        <v>1429</v>
      </c>
      <c r="AB31" s="2759"/>
      <c r="AC31" s="2759"/>
      <c r="AD31" s="2759"/>
      <c r="AE31" s="2759"/>
      <c r="AF31" s="2759"/>
      <c r="AG31" s="2759"/>
      <c r="AH31" s="2759"/>
      <c r="AI31" s="2759"/>
      <c r="AJ31" s="2759"/>
      <c r="AK31" s="180"/>
    </row>
    <row r="32" spans="1:38" ht="19.5" customHeight="1">
      <c r="A32" s="2727"/>
      <c r="B32" s="2731"/>
      <c r="C32" s="2732"/>
      <c r="D32" s="2732"/>
      <c r="E32" s="2732"/>
      <c r="F32" s="2732"/>
      <c r="G32" s="2732"/>
      <c r="H32" s="2732"/>
      <c r="I32" s="2733"/>
      <c r="J32" s="184"/>
      <c r="L32" s="192" t="s">
        <v>818</v>
      </c>
      <c r="M32" s="192"/>
      <c r="N32" s="192"/>
      <c r="O32" s="192"/>
      <c r="P32" s="192"/>
      <c r="Q32" s="192"/>
      <c r="R32" s="192"/>
      <c r="S32" s="192"/>
      <c r="T32" s="192"/>
      <c r="U32" s="192"/>
      <c r="V32" s="192"/>
      <c r="W32" s="192"/>
      <c r="X32" s="192"/>
      <c r="Y32" s="192"/>
      <c r="Z32" s="185"/>
      <c r="AA32" s="2760"/>
      <c r="AB32" s="2761"/>
      <c r="AC32" s="2761"/>
      <c r="AD32" s="2761"/>
      <c r="AE32" s="2761"/>
      <c r="AF32" s="2761"/>
      <c r="AG32" s="2761"/>
      <c r="AH32" s="2761"/>
      <c r="AI32" s="2761"/>
      <c r="AJ32" s="2761"/>
      <c r="AK32" s="188"/>
    </row>
    <row r="33" spans="1:39" ht="19.5" customHeight="1">
      <c r="A33" s="2727"/>
      <c r="B33" s="2731"/>
      <c r="C33" s="2732"/>
      <c r="D33" s="2732"/>
      <c r="E33" s="2732"/>
      <c r="F33" s="2732"/>
      <c r="G33" s="2732"/>
      <c r="H33" s="2732"/>
      <c r="I33" s="2733"/>
      <c r="J33" s="182" t="s">
        <v>1091</v>
      </c>
      <c r="K33" s="2762" t="s">
        <v>1092</v>
      </c>
      <c r="L33" s="2762"/>
      <c r="M33" s="2762"/>
      <c r="N33" s="2762"/>
      <c r="O33" s="2762"/>
      <c r="P33" s="2762"/>
      <c r="Q33" s="2762"/>
      <c r="R33" s="2762"/>
      <c r="S33" s="2762"/>
      <c r="T33" s="2762"/>
      <c r="U33" s="2762"/>
      <c r="V33" s="2762"/>
      <c r="W33" s="2762"/>
      <c r="X33" s="2762"/>
      <c r="Y33" s="2762"/>
      <c r="Z33" s="2763"/>
      <c r="AA33" s="2758" t="s">
        <v>1093</v>
      </c>
      <c r="AB33" s="2759"/>
      <c r="AC33" s="2759"/>
      <c r="AD33" s="2759"/>
      <c r="AE33" s="2759"/>
      <c r="AF33" s="2759"/>
      <c r="AG33" s="2759"/>
      <c r="AH33" s="2759"/>
      <c r="AI33" s="2759"/>
      <c r="AJ33" s="2759"/>
      <c r="AK33" s="180" t="s">
        <v>1094</v>
      </c>
    </row>
    <row r="34" spans="1:39" ht="19.5" customHeight="1">
      <c r="A34" s="2727"/>
      <c r="B34" s="2731"/>
      <c r="C34" s="2732"/>
      <c r="D34" s="2732"/>
      <c r="E34" s="2732"/>
      <c r="F34" s="2732"/>
      <c r="G34" s="2732"/>
      <c r="H34" s="2732"/>
      <c r="I34" s="2733"/>
      <c r="J34" s="186"/>
      <c r="K34" s="2764"/>
      <c r="L34" s="2764"/>
      <c r="M34" s="2764"/>
      <c r="N34" s="2764"/>
      <c r="O34" s="2764"/>
      <c r="P34" s="2764"/>
      <c r="Q34" s="2764"/>
      <c r="R34" s="2764"/>
      <c r="S34" s="2764"/>
      <c r="T34" s="2764"/>
      <c r="U34" s="2764"/>
      <c r="V34" s="2764"/>
      <c r="W34" s="2764"/>
      <c r="X34" s="2764"/>
      <c r="Y34" s="2764"/>
      <c r="Z34" s="2765"/>
      <c r="AA34" s="2760" t="s">
        <v>1095</v>
      </c>
      <c r="AB34" s="2761"/>
      <c r="AC34" s="2761"/>
      <c r="AD34" s="2761"/>
      <c r="AE34" s="2761"/>
      <c r="AF34" s="2761"/>
      <c r="AG34" s="2761"/>
      <c r="AH34" s="2761"/>
      <c r="AI34" s="2761"/>
      <c r="AJ34" s="2761"/>
      <c r="AK34" s="175" t="s">
        <v>1094</v>
      </c>
    </row>
    <row r="35" spans="1:39" ht="19.5" customHeight="1" thickBot="1">
      <c r="A35" s="2727"/>
      <c r="B35" s="2741"/>
      <c r="C35" s="2742"/>
      <c r="D35" s="2742"/>
      <c r="E35" s="2742"/>
      <c r="F35" s="2742"/>
      <c r="G35" s="2742"/>
      <c r="H35" s="2742"/>
      <c r="I35" s="2743"/>
      <c r="J35" s="184" t="s">
        <v>1096</v>
      </c>
      <c r="K35" s="169" t="s">
        <v>1097</v>
      </c>
      <c r="Z35" s="185"/>
      <c r="AA35" s="786"/>
      <c r="AB35" s="2777" t="s">
        <v>1431</v>
      </c>
      <c r="AC35" s="2777"/>
      <c r="AD35" s="2777"/>
      <c r="AE35" s="2777"/>
      <c r="AF35" s="2777"/>
      <c r="AG35" s="2777"/>
      <c r="AH35" s="2777"/>
      <c r="AI35" s="777" t="s">
        <v>1432</v>
      </c>
      <c r="AJ35" s="199"/>
      <c r="AK35" s="787" t="s">
        <v>1430</v>
      </c>
      <c r="AL35" s="169" t="b">
        <v>0</v>
      </c>
      <c r="AM35" s="169" t="b">
        <v>0</v>
      </c>
    </row>
    <row r="36" spans="1:39" ht="18.75" customHeight="1">
      <c r="A36" s="2706" t="s">
        <v>1098</v>
      </c>
      <c r="B36" s="2728" t="s">
        <v>1099</v>
      </c>
      <c r="C36" s="2729"/>
      <c r="D36" s="2729"/>
      <c r="E36" s="2729"/>
      <c r="F36" s="2729"/>
      <c r="G36" s="2729"/>
      <c r="H36" s="2729"/>
      <c r="I36" s="2730"/>
      <c r="J36" s="783"/>
      <c r="K36" s="283" t="s">
        <v>1074</v>
      </c>
      <c r="L36" s="173" t="s">
        <v>1100</v>
      </c>
      <c r="M36" s="173"/>
      <c r="N36" s="173"/>
      <c r="O36" s="173"/>
      <c r="P36" s="173"/>
      <c r="Q36" s="173"/>
      <c r="R36" s="173"/>
      <c r="S36" s="193"/>
      <c r="T36" s="173"/>
      <c r="U36" s="173"/>
      <c r="V36" s="193"/>
      <c r="W36" s="193"/>
      <c r="X36" s="193"/>
      <c r="Y36" s="193"/>
      <c r="Z36" s="194"/>
      <c r="AA36" s="195" t="s">
        <v>1435</v>
      </c>
      <c r="AB36" s="193"/>
      <c r="AC36" s="193"/>
      <c r="AD36" s="193"/>
      <c r="AE36" s="2781"/>
      <c r="AF36" s="2781"/>
      <c r="AG36" s="2781"/>
      <c r="AH36" s="282" t="s">
        <v>109</v>
      </c>
      <c r="AI36" s="2782"/>
      <c r="AJ36" s="2782"/>
      <c r="AK36" s="196" t="s">
        <v>130</v>
      </c>
      <c r="AL36" s="169" t="b">
        <v>0</v>
      </c>
    </row>
    <row r="37" spans="1:39" ht="18.75" customHeight="1">
      <c r="A37" s="2727"/>
      <c r="B37" s="2731"/>
      <c r="C37" s="2732"/>
      <c r="D37" s="2732"/>
      <c r="E37" s="2732"/>
      <c r="F37" s="2732"/>
      <c r="G37" s="2732"/>
      <c r="H37" s="2732"/>
      <c r="I37" s="2733"/>
      <c r="J37" s="184"/>
      <c r="K37" s="2732" t="s">
        <v>1101</v>
      </c>
      <c r="L37" s="2732"/>
      <c r="M37" s="2732"/>
      <c r="N37" s="2732"/>
      <c r="O37" s="2732"/>
      <c r="P37" s="2732"/>
      <c r="Q37" s="2732"/>
      <c r="R37" s="2732"/>
      <c r="S37" s="2732"/>
      <c r="T37" s="2732"/>
      <c r="U37" s="2732"/>
      <c r="V37" s="2732"/>
      <c r="W37" s="2732"/>
      <c r="X37" s="2732"/>
      <c r="Y37" s="2732"/>
      <c r="Z37" s="2733"/>
      <c r="AA37" s="197" t="s">
        <v>1102</v>
      </c>
      <c r="AB37" s="187"/>
      <c r="AC37" s="187"/>
      <c r="AD37" s="187"/>
      <c r="AE37" s="187"/>
      <c r="AF37" s="2749"/>
      <c r="AG37" s="2749"/>
      <c r="AH37" s="2749"/>
      <c r="AI37" s="2749"/>
      <c r="AJ37" s="2749"/>
      <c r="AK37" s="2775"/>
    </row>
    <row r="38" spans="1:39" ht="18.75" customHeight="1">
      <c r="A38" s="2727"/>
      <c r="B38" s="2731"/>
      <c r="C38" s="2732"/>
      <c r="D38" s="2732"/>
      <c r="E38" s="2732"/>
      <c r="F38" s="2732"/>
      <c r="G38" s="2732"/>
      <c r="H38" s="2732"/>
      <c r="I38" s="2733"/>
      <c r="J38" s="184"/>
      <c r="K38" s="2732"/>
      <c r="L38" s="2732"/>
      <c r="M38" s="2732"/>
      <c r="N38" s="2732"/>
      <c r="O38" s="2732"/>
      <c r="P38" s="2732"/>
      <c r="Q38" s="2732"/>
      <c r="R38" s="2732"/>
      <c r="S38" s="2732"/>
      <c r="T38" s="2732"/>
      <c r="U38" s="2732"/>
      <c r="V38" s="2732"/>
      <c r="W38" s="2732"/>
      <c r="X38" s="2732"/>
      <c r="Y38" s="2732"/>
      <c r="Z38" s="2733"/>
      <c r="AA38" s="198"/>
      <c r="AB38" s="187"/>
      <c r="AC38" s="187"/>
      <c r="AD38" s="187"/>
      <c r="AE38" s="187"/>
      <c r="AF38" s="187"/>
      <c r="AG38" s="187"/>
      <c r="AH38" s="2744" t="s">
        <v>1103</v>
      </c>
      <c r="AI38" s="2744"/>
      <c r="AJ38" s="2744"/>
      <c r="AK38" s="2745"/>
    </row>
    <row r="39" spans="1:39" ht="18.75" customHeight="1" thickBot="1">
      <c r="A39" s="2707"/>
      <c r="B39" s="2741"/>
      <c r="C39" s="2742"/>
      <c r="D39" s="2742"/>
      <c r="E39" s="2742"/>
      <c r="F39" s="2742"/>
      <c r="G39" s="2742"/>
      <c r="H39" s="2742"/>
      <c r="I39" s="2743"/>
      <c r="J39" s="786"/>
      <c r="K39" s="284" t="s">
        <v>1075</v>
      </c>
      <c r="L39" s="199" t="s">
        <v>1104</v>
      </c>
      <c r="M39" s="200"/>
      <c r="N39" s="200"/>
      <c r="O39" s="200"/>
      <c r="P39" s="200"/>
      <c r="Q39" s="199"/>
      <c r="R39" s="281" t="s">
        <v>1105</v>
      </c>
      <c r="S39" s="281"/>
      <c r="T39" s="281"/>
      <c r="U39" s="199"/>
      <c r="V39" s="199"/>
      <c r="W39" s="201"/>
      <c r="X39" s="201"/>
      <c r="Y39" s="201"/>
      <c r="Z39" s="200"/>
      <c r="AA39" s="202"/>
      <c r="AB39" s="201"/>
      <c r="AC39" s="201"/>
      <c r="AD39" s="201"/>
      <c r="AE39" s="201"/>
      <c r="AF39" s="202"/>
      <c r="AG39" s="202"/>
      <c r="AH39" s="203"/>
      <c r="AI39" s="203"/>
      <c r="AJ39" s="203"/>
      <c r="AK39" s="204"/>
      <c r="AL39" s="169" t="b">
        <v>0</v>
      </c>
    </row>
    <row r="40" spans="1:39" ht="19.5" customHeight="1" thickBot="1">
      <c r="A40" s="205"/>
      <c r="B40" s="187"/>
      <c r="C40" s="187"/>
      <c r="D40" s="187"/>
      <c r="E40" s="187"/>
      <c r="F40" s="187"/>
      <c r="G40" s="187"/>
      <c r="H40" s="187"/>
      <c r="I40" s="187"/>
      <c r="J40" s="206"/>
      <c r="L40" s="207"/>
      <c r="AB40" s="176"/>
      <c r="AD40" s="176"/>
      <c r="AE40" s="176"/>
      <c r="AH40" s="2767" t="s">
        <v>1106</v>
      </c>
      <c r="AI40" s="2767"/>
      <c r="AJ40" s="2767"/>
      <c r="AK40" s="2767"/>
    </row>
    <row r="41" spans="1:39" ht="18" customHeight="1">
      <c r="A41" s="2706" t="s">
        <v>1107</v>
      </c>
      <c r="B41" s="2728" t="s">
        <v>1108</v>
      </c>
      <c r="C41" s="2729"/>
      <c r="D41" s="2729"/>
      <c r="E41" s="2729"/>
      <c r="F41" s="2729"/>
      <c r="G41" s="2729"/>
      <c r="H41" s="2729"/>
      <c r="I41" s="2730"/>
      <c r="J41" s="195"/>
      <c r="K41" s="619" t="s">
        <v>1074</v>
      </c>
      <c r="L41" s="620" t="s">
        <v>1109</v>
      </c>
      <c r="M41" s="621"/>
      <c r="N41" s="621"/>
      <c r="O41" s="621"/>
      <c r="P41" s="621"/>
      <c r="Q41" s="621"/>
      <c r="R41" s="621"/>
      <c r="S41" s="621"/>
      <c r="T41" s="621"/>
      <c r="U41" s="621"/>
      <c r="V41" s="621"/>
      <c r="W41" s="621"/>
      <c r="X41" s="621"/>
      <c r="Y41" s="621"/>
      <c r="Z41" s="621"/>
      <c r="AA41" s="621"/>
      <c r="AB41" s="621"/>
      <c r="AC41" s="621"/>
      <c r="AD41" s="621"/>
      <c r="AE41" s="621"/>
      <c r="AF41" s="621"/>
      <c r="AG41" s="621"/>
      <c r="AH41" s="621"/>
      <c r="AI41" s="621"/>
      <c r="AJ41" s="621"/>
      <c r="AK41" s="622"/>
      <c r="AL41" s="169" t="b">
        <v>0</v>
      </c>
    </row>
    <row r="42" spans="1:39" ht="18" customHeight="1">
      <c r="A42" s="2727"/>
      <c r="B42" s="2731"/>
      <c r="C42" s="2732"/>
      <c r="D42" s="2732"/>
      <c r="E42" s="2732"/>
      <c r="F42" s="2732"/>
      <c r="G42" s="2732"/>
      <c r="H42" s="2732"/>
      <c r="I42" s="2733"/>
      <c r="J42" s="623"/>
      <c r="K42" s="624" t="s">
        <v>1110</v>
      </c>
      <c r="L42" s="625"/>
      <c r="M42" s="626"/>
      <c r="N42" s="627"/>
      <c r="O42" s="626"/>
      <c r="P42" s="626"/>
      <c r="Q42" s="626"/>
      <c r="R42" s="626"/>
      <c r="S42" s="626"/>
      <c r="T42" s="626"/>
      <c r="U42" s="626"/>
      <c r="V42" s="626"/>
      <c r="W42" s="626"/>
      <c r="X42" s="626"/>
      <c r="Y42" s="626"/>
      <c r="Z42" s="626"/>
      <c r="AA42" s="628"/>
      <c r="AB42" s="628"/>
      <c r="AC42" s="628"/>
      <c r="AD42" s="628"/>
      <c r="AE42" s="628"/>
      <c r="AF42" s="628"/>
      <c r="AG42" s="628"/>
      <c r="AH42" s="2768" t="s">
        <v>1086</v>
      </c>
      <c r="AI42" s="2768"/>
      <c r="AJ42" s="2768"/>
      <c r="AK42" s="2769"/>
    </row>
    <row r="43" spans="1:39" ht="18" customHeight="1">
      <c r="A43" s="2727"/>
      <c r="B43" s="2731"/>
      <c r="C43" s="2732"/>
      <c r="D43" s="2732"/>
      <c r="E43" s="2732"/>
      <c r="F43" s="2732"/>
      <c r="G43" s="2732"/>
      <c r="H43" s="2732"/>
      <c r="I43" s="2733"/>
      <c r="J43" s="197"/>
      <c r="K43" s="629" t="s">
        <v>1075</v>
      </c>
      <c r="L43" s="630" t="s">
        <v>1111</v>
      </c>
      <c r="M43" s="631"/>
      <c r="N43" s="630"/>
      <c r="O43" s="632"/>
      <c r="P43" s="632"/>
      <c r="Q43" s="632"/>
      <c r="R43" s="632"/>
      <c r="S43" s="632"/>
      <c r="T43" s="632"/>
      <c r="U43" s="632"/>
      <c r="V43" s="632"/>
      <c r="W43" s="632"/>
      <c r="X43" s="632"/>
      <c r="Y43" s="632"/>
      <c r="Z43" s="632"/>
      <c r="AA43" s="633"/>
      <c r="AB43" s="633"/>
      <c r="AC43" s="633"/>
      <c r="AD43" s="633"/>
      <c r="AE43" s="633"/>
      <c r="AF43" s="633"/>
      <c r="AG43" s="633"/>
      <c r="AH43" s="633"/>
      <c r="AI43" s="633"/>
      <c r="AJ43" s="633"/>
      <c r="AK43" s="634"/>
      <c r="AL43" s="169" t="b">
        <v>0</v>
      </c>
    </row>
    <row r="44" spans="1:39" ht="18" customHeight="1">
      <c r="A44" s="2727"/>
      <c r="B44" s="2731"/>
      <c r="C44" s="2732"/>
      <c r="D44" s="2732"/>
      <c r="E44" s="2732"/>
      <c r="F44" s="2732"/>
      <c r="G44" s="2732"/>
      <c r="H44" s="2732"/>
      <c r="I44" s="2733"/>
      <c r="J44" s="635"/>
      <c r="K44" s="626" t="s">
        <v>1112</v>
      </c>
      <c r="L44" s="626"/>
      <c r="M44" s="626"/>
      <c r="N44" s="626"/>
      <c r="O44" s="626"/>
      <c r="P44" s="626"/>
      <c r="Q44" s="626"/>
      <c r="R44" s="626"/>
      <c r="S44" s="626"/>
      <c r="T44" s="626"/>
      <c r="U44" s="626"/>
      <c r="V44" s="626"/>
      <c r="W44" s="626"/>
      <c r="X44" s="626"/>
      <c r="Y44" s="626"/>
      <c r="Z44" s="626"/>
      <c r="AA44" s="626"/>
      <c r="AB44" s="626"/>
      <c r="AC44" s="626"/>
      <c r="AD44" s="626"/>
      <c r="AE44" s="626"/>
      <c r="AF44" s="626"/>
      <c r="AG44" s="626"/>
      <c r="AH44" s="626"/>
      <c r="AI44" s="636"/>
      <c r="AJ44" s="636"/>
      <c r="AK44" s="637"/>
    </row>
    <row r="45" spans="1:39" ht="18" customHeight="1">
      <c r="A45" s="2727"/>
      <c r="B45" s="2731"/>
      <c r="C45" s="2732"/>
      <c r="D45" s="2732"/>
      <c r="E45" s="2732"/>
      <c r="F45" s="2732"/>
      <c r="G45" s="2732"/>
      <c r="H45" s="2732"/>
      <c r="I45" s="2733"/>
      <c r="J45" s="635"/>
      <c r="K45" s="626"/>
      <c r="L45" s="626" t="s">
        <v>1113</v>
      </c>
      <c r="M45" s="638"/>
      <c r="N45" s="638"/>
      <c r="O45" s="638"/>
      <c r="P45" s="638"/>
      <c r="Q45" s="638"/>
      <c r="R45" s="626"/>
      <c r="S45" s="626"/>
      <c r="T45" s="626"/>
      <c r="U45" s="626"/>
      <c r="V45" s="626"/>
      <c r="W45" s="626"/>
      <c r="X45" s="626"/>
      <c r="Y45" s="626"/>
      <c r="Z45" s="626"/>
      <c r="AA45" s="626"/>
      <c r="AB45" s="626"/>
      <c r="AC45" s="626"/>
      <c r="AD45" s="626"/>
      <c r="AE45" s="626"/>
      <c r="AF45" s="626"/>
      <c r="AG45" s="626"/>
      <c r="AH45" s="626"/>
      <c r="AI45" s="626"/>
      <c r="AJ45" s="626"/>
      <c r="AK45" s="639"/>
      <c r="AL45" s="169" t="b">
        <v>0</v>
      </c>
    </row>
    <row r="46" spans="1:39" ht="18" customHeight="1">
      <c r="A46" s="2727"/>
      <c r="B46" s="2731"/>
      <c r="C46" s="2732"/>
      <c r="D46" s="2732"/>
      <c r="E46" s="2732"/>
      <c r="F46" s="2732"/>
      <c r="G46" s="2732"/>
      <c r="H46" s="2732"/>
      <c r="I46" s="2733"/>
      <c r="J46" s="635"/>
      <c r="K46" s="626"/>
      <c r="L46" s="626" t="s">
        <v>1114</v>
      </c>
      <c r="M46" s="638"/>
      <c r="N46" s="638"/>
      <c r="O46" s="638"/>
      <c r="P46" s="638"/>
      <c r="Q46" s="638"/>
      <c r="R46" s="638"/>
      <c r="S46" s="638"/>
      <c r="T46" s="638"/>
      <c r="U46" s="638"/>
      <c r="V46" s="638"/>
      <c r="W46" s="638"/>
      <c r="X46" s="626"/>
      <c r="Y46" s="638"/>
      <c r="Z46" s="638"/>
      <c r="AA46" s="626"/>
      <c r="AB46" s="626"/>
      <c r="AC46" s="626"/>
      <c r="AD46" s="626"/>
      <c r="AE46" s="626"/>
      <c r="AF46" s="626"/>
      <c r="AG46" s="626"/>
      <c r="AH46" s="626"/>
      <c r="AI46" s="626"/>
      <c r="AJ46" s="626"/>
      <c r="AK46" s="639"/>
      <c r="AL46" s="169" t="b">
        <v>0</v>
      </c>
    </row>
    <row r="47" spans="1:39" ht="18" customHeight="1">
      <c r="A47" s="2727"/>
      <c r="B47" s="2731"/>
      <c r="C47" s="2732"/>
      <c r="D47" s="2732"/>
      <c r="E47" s="2732"/>
      <c r="F47" s="2732"/>
      <c r="G47" s="2732"/>
      <c r="H47" s="2732"/>
      <c r="I47" s="2733"/>
      <c r="J47" s="635"/>
      <c r="K47" s="626"/>
      <c r="L47" s="626" t="s">
        <v>1115</v>
      </c>
      <c r="M47" s="626"/>
      <c r="N47" s="626"/>
      <c r="O47" s="626"/>
      <c r="P47" s="626"/>
      <c r="Q47" s="626"/>
      <c r="R47" s="638"/>
      <c r="S47" s="638"/>
      <c r="T47" s="638"/>
      <c r="U47" s="638"/>
      <c r="V47" s="638"/>
      <c r="W47" s="638"/>
      <c r="X47" s="626"/>
      <c r="Y47" s="638"/>
      <c r="Z47" s="638"/>
      <c r="AA47" s="626"/>
      <c r="AB47" s="626"/>
      <c r="AC47" s="626"/>
      <c r="AD47" s="626"/>
      <c r="AE47" s="626"/>
      <c r="AF47" s="626"/>
      <c r="AG47" s="626"/>
      <c r="AH47" s="626"/>
      <c r="AI47" s="626"/>
      <c r="AJ47" s="626"/>
      <c r="AK47" s="639"/>
      <c r="AL47" s="169" t="b">
        <v>0</v>
      </c>
    </row>
    <row r="48" spans="1:39" ht="18" customHeight="1">
      <c r="A48" s="2727"/>
      <c r="B48" s="2731"/>
      <c r="C48" s="2732"/>
      <c r="D48" s="2732"/>
      <c r="E48" s="2732"/>
      <c r="F48" s="2732"/>
      <c r="G48" s="2732"/>
      <c r="H48" s="2732"/>
      <c r="I48" s="2733"/>
      <c r="J48" s="635"/>
      <c r="K48" s="626"/>
      <c r="L48" s="626" t="s">
        <v>1116</v>
      </c>
      <c r="M48" s="626"/>
      <c r="N48" s="626"/>
      <c r="O48" s="626"/>
      <c r="P48" s="626" t="s">
        <v>1117</v>
      </c>
      <c r="Q48" s="640" t="s">
        <v>1118</v>
      </c>
      <c r="R48" s="626"/>
      <c r="S48" s="626"/>
      <c r="T48" s="626"/>
      <c r="U48" s="626"/>
      <c r="V48" s="626"/>
      <c r="W48" s="638"/>
      <c r="X48" s="626"/>
      <c r="Y48" s="638"/>
      <c r="Z48" s="638"/>
      <c r="AA48" s="626"/>
      <c r="AB48" s="626"/>
      <c r="AC48" s="626"/>
      <c r="AD48" s="626"/>
      <c r="AE48" s="626"/>
      <c r="AF48" s="626"/>
      <c r="AG48" s="626"/>
      <c r="AH48" s="626"/>
      <c r="AI48" s="626"/>
      <c r="AJ48" s="626"/>
      <c r="AK48" s="639"/>
      <c r="AL48" s="169" t="b">
        <v>0</v>
      </c>
    </row>
    <row r="49" spans="1:38" ht="18" customHeight="1">
      <c r="A49" s="2727"/>
      <c r="B49" s="2731"/>
      <c r="C49" s="2732"/>
      <c r="D49" s="2732"/>
      <c r="E49" s="2732"/>
      <c r="F49" s="2732"/>
      <c r="G49" s="2732"/>
      <c r="H49" s="2732"/>
      <c r="I49" s="2733"/>
      <c r="J49" s="635"/>
      <c r="K49" s="626"/>
      <c r="L49" s="641"/>
      <c r="M49" s="626"/>
      <c r="N49" s="626"/>
      <c r="O49" s="626"/>
      <c r="P49" s="626"/>
      <c r="Q49" s="626" t="s">
        <v>1119</v>
      </c>
      <c r="R49" s="626"/>
      <c r="S49" s="626"/>
      <c r="T49" s="626"/>
      <c r="U49" s="626"/>
      <c r="V49" s="626"/>
      <c r="W49" s="626"/>
      <c r="X49" s="626"/>
      <c r="Y49" s="626"/>
      <c r="Z49" s="626"/>
      <c r="AA49" s="626"/>
      <c r="AB49" s="638"/>
      <c r="AC49" s="626"/>
      <c r="AD49" s="638"/>
      <c r="AE49" s="638"/>
      <c r="AF49" s="626"/>
      <c r="AG49" s="626"/>
      <c r="AH49" s="626"/>
      <c r="AI49" s="626"/>
      <c r="AJ49" s="626"/>
      <c r="AK49" s="639"/>
      <c r="AL49" s="169" t="b">
        <v>0</v>
      </c>
    </row>
    <row r="50" spans="1:38" ht="18" customHeight="1">
      <c r="A50" s="2727"/>
      <c r="B50" s="2731"/>
      <c r="C50" s="2732"/>
      <c r="D50" s="2732"/>
      <c r="E50" s="2732"/>
      <c r="F50" s="2732"/>
      <c r="G50" s="2732"/>
      <c r="H50" s="2732"/>
      <c r="I50" s="2733"/>
      <c r="J50" s="635"/>
      <c r="K50" s="628"/>
      <c r="L50" s="641"/>
      <c r="M50" s="626"/>
      <c r="N50" s="626"/>
      <c r="O50" s="626"/>
      <c r="P50" s="626"/>
      <c r="Q50" s="626" t="s">
        <v>819</v>
      </c>
      <c r="R50" s="626"/>
      <c r="S50" s="626"/>
      <c r="T50" s="626"/>
      <c r="U50" s="626"/>
      <c r="V50" s="626"/>
      <c r="W50" s="626"/>
      <c r="X50" s="626"/>
      <c r="Y50" s="626"/>
      <c r="Z50" s="626"/>
      <c r="AA50" s="626"/>
      <c r="AB50" s="638"/>
      <c r="AC50" s="626"/>
      <c r="AD50" s="638"/>
      <c r="AE50" s="638"/>
      <c r="AF50" s="626"/>
      <c r="AG50" s="626"/>
      <c r="AH50" s="642"/>
      <c r="AI50" s="626"/>
      <c r="AJ50" s="626"/>
      <c r="AK50" s="639"/>
      <c r="AL50" s="169" t="b">
        <v>0</v>
      </c>
    </row>
    <row r="51" spans="1:38" ht="18" customHeight="1">
      <c r="A51" s="2727"/>
      <c r="B51" s="2731"/>
      <c r="C51" s="2732"/>
      <c r="D51" s="2732"/>
      <c r="E51" s="2732"/>
      <c r="F51" s="2732"/>
      <c r="G51" s="2732"/>
      <c r="H51" s="2732"/>
      <c r="I51" s="2733"/>
      <c r="J51" s="635"/>
      <c r="K51" s="628"/>
      <c r="L51" s="641"/>
      <c r="M51" s="626"/>
      <c r="N51" s="626"/>
      <c r="O51" s="626"/>
      <c r="P51" s="626"/>
      <c r="Q51" s="626" t="s">
        <v>1120</v>
      </c>
      <c r="R51" s="626"/>
      <c r="S51" s="626"/>
      <c r="T51" s="626"/>
      <c r="U51" s="626"/>
      <c r="V51" s="626"/>
      <c r="W51" s="626"/>
      <c r="X51" s="626"/>
      <c r="Y51" s="626"/>
      <c r="Z51" s="626"/>
      <c r="AA51" s="626"/>
      <c r="AB51" s="638"/>
      <c r="AC51" s="626"/>
      <c r="AD51" s="638"/>
      <c r="AE51" s="638"/>
      <c r="AF51" s="626"/>
      <c r="AG51" s="626"/>
      <c r="AH51" s="642"/>
      <c r="AI51" s="626"/>
      <c r="AJ51" s="626"/>
      <c r="AK51" s="639"/>
      <c r="AL51" s="169" t="b">
        <v>0</v>
      </c>
    </row>
    <row r="52" spans="1:38" ht="18" customHeight="1">
      <c r="A52" s="2727"/>
      <c r="B52" s="2731"/>
      <c r="C52" s="2732"/>
      <c r="D52" s="2732"/>
      <c r="E52" s="2732"/>
      <c r="F52" s="2732"/>
      <c r="G52" s="2732"/>
      <c r="H52" s="2732"/>
      <c r="I52" s="2733"/>
      <c r="J52" s="643"/>
      <c r="K52" s="626"/>
      <c r="L52" s="625"/>
      <c r="M52" s="626"/>
      <c r="N52" s="626"/>
      <c r="O52" s="626"/>
      <c r="P52" s="626"/>
      <c r="Q52" s="626" t="s">
        <v>1121</v>
      </c>
      <c r="R52" s="626"/>
      <c r="S52" s="626"/>
      <c r="T52" s="626"/>
      <c r="U52" s="626"/>
      <c r="V52" s="626"/>
      <c r="W52" s="626"/>
      <c r="X52" s="626"/>
      <c r="Y52" s="626"/>
      <c r="Z52" s="626"/>
      <c r="AA52" s="626"/>
      <c r="AB52" s="638"/>
      <c r="AC52" s="626"/>
      <c r="AD52" s="638"/>
      <c r="AE52" s="638"/>
      <c r="AF52" s="626"/>
      <c r="AG52" s="626"/>
      <c r="AH52" s="626"/>
      <c r="AI52" s="626"/>
      <c r="AJ52" s="626"/>
      <c r="AK52" s="639"/>
      <c r="AL52" s="169" t="b">
        <v>0</v>
      </c>
    </row>
    <row r="53" spans="1:38" ht="18" customHeight="1">
      <c r="A53" s="2727"/>
      <c r="B53" s="2731"/>
      <c r="C53" s="2732"/>
      <c r="D53" s="2732"/>
      <c r="E53" s="2732"/>
      <c r="F53" s="2732"/>
      <c r="G53" s="2732"/>
      <c r="H53" s="2732"/>
      <c r="I53" s="2733"/>
      <c r="J53" s="635"/>
      <c r="K53" s="626"/>
      <c r="L53" s="641"/>
      <c r="M53" s="626"/>
      <c r="N53" s="626"/>
      <c r="O53" s="626"/>
      <c r="P53" s="626"/>
      <c r="Q53" s="626" t="s">
        <v>1122</v>
      </c>
      <c r="R53" s="626"/>
      <c r="S53" s="626"/>
      <c r="T53" s="626"/>
      <c r="U53" s="626"/>
      <c r="V53" s="626"/>
      <c r="W53" s="626"/>
      <c r="X53" s="626"/>
      <c r="Y53" s="626"/>
      <c r="Z53" s="626"/>
      <c r="AA53" s="626"/>
      <c r="AB53" s="638"/>
      <c r="AC53" s="626"/>
      <c r="AD53" s="638"/>
      <c r="AE53" s="638"/>
      <c r="AF53" s="626"/>
      <c r="AG53" s="626"/>
      <c r="AH53" s="626"/>
      <c r="AI53" s="626"/>
      <c r="AJ53" s="626"/>
      <c r="AK53" s="639"/>
      <c r="AL53" s="169" t="b">
        <v>0</v>
      </c>
    </row>
    <row r="54" spans="1:38" ht="18" customHeight="1">
      <c r="A54" s="2727"/>
      <c r="B54" s="2731"/>
      <c r="C54" s="2732"/>
      <c r="D54" s="2732"/>
      <c r="E54" s="2732"/>
      <c r="F54" s="2732"/>
      <c r="G54" s="2732"/>
      <c r="H54" s="2732"/>
      <c r="I54" s="2733"/>
      <c r="J54" s="635"/>
      <c r="K54" s="626"/>
      <c r="L54" s="636"/>
      <c r="M54" s="626"/>
      <c r="N54" s="626"/>
      <c r="O54" s="626"/>
      <c r="P54" s="626"/>
      <c r="Q54" s="626"/>
      <c r="R54" s="626" t="s">
        <v>1438</v>
      </c>
      <c r="S54" s="626"/>
      <c r="T54" s="626"/>
      <c r="U54" s="2773"/>
      <c r="V54" s="2773"/>
      <c r="W54" s="2773"/>
      <c r="X54" s="626" t="s">
        <v>109</v>
      </c>
      <c r="Y54" s="788"/>
      <c r="Z54" s="626" t="s">
        <v>1437</v>
      </c>
      <c r="AA54" s="626"/>
      <c r="AB54" s="638"/>
      <c r="AC54" s="626"/>
      <c r="AD54" s="638"/>
      <c r="AE54" s="638"/>
      <c r="AF54" s="626"/>
      <c r="AG54" s="626"/>
      <c r="AH54" s="626"/>
      <c r="AI54" s="626"/>
      <c r="AJ54" s="626"/>
      <c r="AK54" s="639"/>
    </row>
    <row r="55" spans="1:38" ht="18" customHeight="1">
      <c r="A55" s="2727"/>
      <c r="B55" s="2731"/>
      <c r="C55" s="2732"/>
      <c r="D55" s="2732"/>
      <c r="E55" s="2732"/>
      <c r="F55" s="2732"/>
      <c r="G55" s="2732"/>
      <c r="H55" s="2732"/>
      <c r="I55" s="2733"/>
      <c r="J55" s="635"/>
      <c r="K55" s="626"/>
      <c r="L55" s="636"/>
      <c r="M55" s="626"/>
      <c r="N55" s="626"/>
      <c r="O55" s="626"/>
      <c r="P55" s="626"/>
      <c r="Q55" s="626" t="s">
        <v>1123</v>
      </c>
      <c r="R55" s="626"/>
      <c r="S55" s="626"/>
      <c r="T55" s="626"/>
      <c r="U55" s="626"/>
      <c r="V55" s="626"/>
      <c r="W55" s="626"/>
      <c r="X55" s="626"/>
      <c r="Y55" s="626"/>
      <c r="Z55" s="626"/>
      <c r="AA55" s="626"/>
      <c r="AB55" s="638"/>
      <c r="AC55" s="626"/>
      <c r="AD55" s="638"/>
      <c r="AE55" s="638"/>
      <c r="AF55" s="626"/>
      <c r="AG55" s="626"/>
      <c r="AH55" s="626"/>
      <c r="AI55" s="626"/>
      <c r="AJ55" s="626"/>
      <c r="AK55" s="639"/>
      <c r="AL55" s="169" t="b">
        <v>0</v>
      </c>
    </row>
    <row r="56" spans="1:38" ht="18" customHeight="1">
      <c r="A56" s="2727"/>
      <c r="B56" s="2731"/>
      <c r="C56" s="2732"/>
      <c r="D56" s="2732"/>
      <c r="E56" s="2732"/>
      <c r="F56" s="2732"/>
      <c r="G56" s="2732"/>
      <c r="H56" s="2732"/>
      <c r="I56" s="2733"/>
      <c r="J56" s="635"/>
      <c r="K56" s="626"/>
      <c r="L56" s="636"/>
      <c r="M56" s="626"/>
      <c r="N56" s="626"/>
      <c r="O56" s="626"/>
      <c r="P56" s="626"/>
      <c r="Q56" s="626" t="s">
        <v>1124</v>
      </c>
      <c r="R56" s="626"/>
      <c r="S56" s="626"/>
      <c r="T56" s="626"/>
      <c r="U56" s="626"/>
      <c r="V56" s="626"/>
      <c r="W56" s="626"/>
      <c r="X56" s="626"/>
      <c r="Y56" s="626"/>
      <c r="Z56" s="626"/>
      <c r="AA56" s="626"/>
      <c r="AB56" s="638"/>
      <c r="AC56" s="626"/>
      <c r="AD56" s="638"/>
      <c r="AE56" s="638"/>
      <c r="AF56" s="626"/>
      <c r="AG56" s="626"/>
      <c r="AH56" s="626"/>
      <c r="AI56" s="626"/>
      <c r="AJ56" s="626"/>
      <c r="AK56" s="639"/>
      <c r="AL56" s="169" t="b">
        <v>0</v>
      </c>
    </row>
    <row r="57" spans="1:38" ht="18" customHeight="1">
      <c r="A57" s="2727"/>
      <c r="B57" s="2731"/>
      <c r="C57" s="2732"/>
      <c r="D57" s="2732"/>
      <c r="E57" s="2732"/>
      <c r="F57" s="2732"/>
      <c r="G57" s="2732"/>
      <c r="H57" s="2732"/>
      <c r="I57" s="2733"/>
      <c r="J57" s="635"/>
      <c r="K57" s="626"/>
      <c r="L57" s="636"/>
      <c r="M57" s="626"/>
      <c r="N57" s="626"/>
      <c r="O57" s="626"/>
      <c r="P57" s="626"/>
      <c r="Q57" s="626" t="s">
        <v>1125</v>
      </c>
      <c r="R57" s="626"/>
      <c r="S57" s="626"/>
      <c r="T57" s="626"/>
      <c r="U57" s="626"/>
      <c r="V57" s="626"/>
      <c r="W57" s="626"/>
      <c r="X57" s="626"/>
      <c r="Y57" s="626"/>
      <c r="Z57" s="626"/>
      <c r="AA57" s="626"/>
      <c r="AB57" s="626"/>
      <c r="AC57" s="638"/>
      <c r="AD57" s="638"/>
      <c r="AE57" s="638"/>
      <c r="AF57" s="626"/>
      <c r="AG57" s="626"/>
      <c r="AH57" s="626"/>
      <c r="AI57" s="626"/>
      <c r="AJ57" s="626"/>
      <c r="AK57" s="639"/>
      <c r="AL57" s="169" t="b">
        <v>0</v>
      </c>
    </row>
    <row r="58" spans="1:38" ht="18" customHeight="1">
      <c r="A58" s="2727"/>
      <c r="B58" s="2731"/>
      <c r="C58" s="2732"/>
      <c r="D58" s="2732"/>
      <c r="E58" s="2732"/>
      <c r="F58" s="2732"/>
      <c r="G58" s="2732"/>
      <c r="H58" s="2732"/>
      <c r="I58" s="2733"/>
      <c r="J58" s="635"/>
      <c r="K58" s="626"/>
      <c r="L58" s="636"/>
      <c r="M58" s="638"/>
      <c r="N58" s="626"/>
      <c r="O58" s="626"/>
      <c r="P58" s="626"/>
      <c r="Q58" s="626"/>
      <c r="R58" s="2770" t="s">
        <v>1126</v>
      </c>
      <c r="S58" s="2770"/>
      <c r="T58" s="2770"/>
      <c r="U58" s="2770"/>
      <c r="V58" s="2770"/>
      <c r="W58" s="2770"/>
      <c r="X58" s="2770"/>
      <c r="Y58" s="2770"/>
      <c r="Z58" s="2770"/>
      <c r="AA58" s="2770"/>
      <c r="AB58" s="2770"/>
      <c r="AC58" s="2770"/>
      <c r="AD58" s="626"/>
      <c r="AE58" s="626"/>
      <c r="AF58" s="626"/>
      <c r="AG58" s="626"/>
      <c r="AH58" s="626"/>
      <c r="AI58" s="626"/>
      <c r="AJ58" s="626"/>
      <c r="AK58" s="639"/>
    </row>
    <row r="59" spans="1:38" ht="18" customHeight="1">
      <c r="A59" s="2727"/>
      <c r="B59" s="2731"/>
      <c r="C59" s="2732"/>
      <c r="D59" s="2732"/>
      <c r="E59" s="2732"/>
      <c r="F59" s="2732"/>
      <c r="G59" s="2732"/>
      <c r="H59" s="2732"/>
      <c r="I59" s="2733"/>
      <c r="J59" s="635"/>
      <c r="K59" s="626"/>
      <c r="L59" s="636"/>
      <c r="M59" s="638"/>
      <c r="N59" s="626"/>
      <c r="O59" s="638"/>
      <c r="P59" s="638"/>
      <c r="Q59" s="638"/>
      <c r="R59" s="638"/>
      <c r="S59" s="2774"/>
      <c r="T59" s="2774"/>
      <c r="U59" s="2774"/>
      <c r="V59" s="2774"/>
      <c r="W59" s="2774"/>
      <c r="X59" s="2774"/>
      <c r="Y59" s="2774"/>
      <c r="Z59" s="2774"/>
      <c r="AA59" s="2774"/>
      <c r="AB59" s="2774"/>
      <c r="AC59" s="2774"/>
      <c r="AD59" s="2774"/>
      <c r="AE59" s="2774"/>
      <c r="AF59" s="2774"/>
      <c r="AG59" s="626"/>
      <c r="AH59" s="626"/>
      <c r="AI59" s="626"/>
      <c r="AJ59" s="626"/>
      <c r="AK59" s="639"/>
    </row>
    <row r="60" spans="1:38" ht="18" customHeight="1">
      <c r="A60" s="2727"/>
      <c r="B60" s="2731"/>
      <c r="C60" s="2732"/>
      <c r="D60" s="2732"/>
      <c r="E60" s="2732"/>
      <c r="F60" s="2732"/>
      <c r="G60" s="2732"/>
      <c r="H60" s="2732"/>
      <c r="I60" s="2733"/>
      <c r="J60" s="635"/>
      <c r="K60" s="626"/>
      <c r="L60" s="636"/>
      <c r="M60" s="638"/>
      <c r="N60" s="626"/>
      <c r="O60" s="638"/>
      <c r="P60" s="638"/>
      <c r="Q60" s="638"/>
      <c r="R60" s="638"/>
      <c r="S60" s="2774"/>
      <c r="T60" s="2774"/>
      <c r="U60" s="2774"/>
      <c r="V60" s="2774"/>
      <c r="W60" s="2774"/>
      <c r="X60" s="2774"/>
      <c r="Y60" s="2774"/>
      <c r="Z60" s="2774"/>
      <c r="AA60" s="2774"/>
      <c r="AB60" s="2774"/>
      <c r="AC60" s="2774"/>
      <c r="AD60" s="2774"/>
      <c r="AE60" s="2774"/>
      <c r="AF60" s="2774"/>
      <c r="AG60" s="626"/>
      <c r="AH60" s="626"/>
      <c r="AI60" s="626"/>
      <c r="AJ60" s="626"/>
      <c r="AK60" s="639"/>
    </row>
    <row r="61" spans="1:38" ht="18" customHeight="1" thickBot="1">
      <c r="A61" s="2707"/>
      <c r="B61" s="2741"/>
      <c r="C61" s="2742"/>
      <c r="D61" s="2742"/>
      <c r="E61" s="2742"/>
      <c r="F61" s="2742"/>
      <c r="G61" s="2742"/>
      <c r="H61" s="2742"/>
      <c r="I61" s="2743"/>
      <c r="J61" s="645"/>
      <c r="K61" s="646"/>
      <c r="L61" s="647"/>
      <c r="M61" s="648"/>
      <c r="N61" s="646"/>
      <c r="O61" s="648"/>
      <c r="P61" s="648"/>
      <c r="Q61" s="648"/>
      <c r="R61" s="648"/>
      <c r="S61" s="648"/>
      <c r="T61" s="648"/>
      <c r="U61" s="648"/>
      <c r="V61" s="648"/>
      <c r="W61" s="648"/>
      <c r="X61" s="648"/>
      <c r="Y61" s="648"/>
      <c r="Z61" s="648"/>
      <c r="AA61" s="2771" t="s">
        <v>1086</v>
      </c>
      <c r="AB61" s="2771"/>
      <c r="AC61" s="2771"/>
      <c r="AD61" s="2771"/>
      <c r="AE61" s="2771"/>
      <c r="AF61" s="2771"/>
      <c r="AG61" s="2771"/>
      <c r="AH61" s="2771"/>
      <c r="AI61" s="2771"/>
      <c r="AJ61" s="2771"/>
      <c r="AK61" s="2772"/>
    </row>
    <row r="62" spans="1:38" ht="18" customHeight="1">
      <c r="A62" s="2706" t="s">
        <v>1127</v>
      </c>
      <c r="B62" s="2728" t="s">
        <v>1128</v>
      </c>
      <c r="C62" s="2729"/>
      <c r="D62" s="2729"/>
      <c r="E62" s="2729"/>
      <c r="F62" s="2729"/>
      <c r="G62" s="2729"/>
      <c r="H62" s="2729"/>
      <c r="I62" s="2730"/>
      <c r="J62" s="635"/>
      <c r="K62" s="626" t="s">
        <v>1129</v>
      </c>
      <c r="L62" s="626"/>
      <c r="M62" s="626"/>
      <c r="N62" s="626"/>
      <c r="O62" s="626"/>
      <c r="P62" s="626"/>
      <c r="Q62" s="626"/>
      <c r="R62" s="626"/>
      <c r="S62" s="626"/>
      <c r="T62" s="626"/>
      <c r="U62" s="626"/>
      <c r="V62" s="626"/>
      <c r="W62" s="626"/>
      <c r="X62" s="626"/>
      <c r="Y62" s="626"/>
      <c r="Z62" s="626"/>
      <c r="AA62" s="626"/>
      <c r="AB62" s="626"/>
      <c r="AC62" s="627"/>
      <c r="AD62" s="627"/>
      <c r="AE62" s="627"/>
      <c r="AF62" s="627"/>
      <c r="AG62" s="627"/>
      <c r="AH62" s="627"/>
      <c r="AI62" s="627"/>
      <c r="AJ62" s="627"/>
      <c r="AK62" s="649"/>
    </row>
    <row r="63" spans="1:38" ht="18" customHeight="1">
      <c r="A63" s="2727"/>
      <c r="B63" s="2731"/>
      <c r="C63" s="2732"/>
      <c r="D63" s="2732"/>
      <c r="E63" s="2732"/>
      <c r="F63" s="2732"/>
      <c r="G63" s="2732"/>
      <c r="H63" s="2732"/>
      <c r="I63" s="2733"/>
      <c r="J63" s="635"/>
      <c r="K63" s="626"/>
      <c r="L63" s="626" t="s">
        <v>1130</v>
      </c>
      <c r="M63" s="626"/>
      <c r="N63" s="626"/>
      <c r="O63" s="626"/>
      <c r="P63" s="626"/>
      <c r="Q63" s="626"/>
      <c r="R63" s="626"/>
      <c r="S63" s="626"/>
      <c r="T63" s="626"/>
      <c r="U63" s="626"/>
      <c r="V63" s="626"/>
      <c r="W63" s="626"/>
      <c r="X63" s="626"/>
      <c r="Y63" s="626"/>
      <c r="Z63" s="626"/>
      <c r="AA63" s="626"/>
      <c r="AB63" s="626"/>
      <c r="AC63" s="626"/>
      <c r="AD63" s="626"/>
      <c r="AE63" s="626"/>
      <c r="AF63" s="626"/>
      <c r="AG63" s="627"/>
      <c r="AH63" s="627"/>
      <c r="AI63" s="626"/>
      <c r="AJ63" s="626"/>
      <c r="AK63" s="639"/>
      <c r="AL63" s="169" t="b">
        <v>0</v>
      </c>
    </row>
    <row r="64" spans="1:38" ht="18" customHeight="1">
      <c r="A64" s="2727"/>
      <c r="B64" s="2731"/>
      <c r="C64" s="2732"/>
      <c r="D64" s="2732"/>
      <c r="E64" s="2732"/>
      <c r="F64" s="2732"/>
      <c r="G64" s="2732"/>
      <c r="H64" s="2732"/>
      <c r="I64" s="2733"/>
      <c r="J64" s="635"/>
      <c r="K64" s="626"/>
      <c r="L64" s="626" t="s">
        <v>1131</v>
      </c>
      <c r="M64" s="626"/>
      <c r="N64" s="626"/>
      <c r="O64" s="626"/>
      <c r="P64" s="626"/>
      <c r="Q64" s="626"/>
      <c r="R64" s="626"/>
      <c r="S64" s="626"/>
      <c r="T64" s="626"/>
      <c r="U64" s="626"/>
      <c r="V64" s="626"/>
      <c r="W64" s="626"/>
      <c r="X64" s="626"/>
      <c r="Y64" s="626"/>
      <c r="Z64" s="626"/>
      <c r="AA64" s="626"/>
      <c r="AB64" s="626"/>
      <c r="AC64" s="626"/>
      <c r="AD64" s="626"/>
      <c r="AE64" s="626"/>
      <c r="AF64" s="626"/>
      <c r="AG64" s="627"/>
      <c r="AH64" s="627"/>
      <c r="AI64" s="626"/>
      <c r="AJ64" s="626"/>
      <c r="AK64" s="639"/>
      <c r="AL64" s="169" t="b">
        <v>0</v>
      </c>
    </row>
    <row r="65" spans="1:38" ht="18" customHeight="1">
      <c r="A65" s="2727"/>
      <c r="B65" s="2731"/>
      <c r="C65" s="2732"/>
      <c r="D65" s="2732"/>
      <c r="E65" s="2732"/>
      <c r="F65" s="2732"/>
      <c r="G65" s="2732"/>
      <c r="H65" s="2732"/>
      <c r="I65" s="2733"/>
      <c r="J65" s="635"/>
      <c r="K65" s="626"/>
      <c r="L65" s="626" t="s">
        <v>1439</v>
      </c>
      <c r="M65" s="626"/>
      <c r="N65" s="626"/>
      <c r="O65" s="626"/>
      <c r="P65" s="626"/>
      <c r="Q65" s="626"/>
      <c r="R65" s="626"/>
      <c r="S65" s="626"/>
      <c r="T65" s="2773"/>
      <c r="U65" s="2773"/>
      <c r="V65" s="2773"/>
      <c r="W65" s="626" t="s">
        <v>109</v>
      </c>
      <c r="X65" s="626"/>
      <c r="Y65" s="626" t="s">
        <v>1437</v>
      </c>
      <c r="Z65" s="626"/>
      <c r="AA65" s="626"/>
      <c r="AB65" s="626"/>
      <c r="AC65" s="626"/>
      <c r="AD65" s="626"/>
      <c r="AE65" s="626"/>
      <c r="AF65" s="626"/>
      <c r="AG65" s="627"/>
      <c r="AH65" s="627"/>
      <c r="AI65" s="626"/>
      <c r="AJ65" s="626"/>
      <c r="AK65" s="639"/>
      <c r="AL65" s="169" t="b">
        <v>0</v>
      </c>
    </row>
    <row r="66" spans="1:38" ht="18" customHeight="1">
      <c r="A66" s="2727"/>
      <c r="B66" s="2731"/>
      <c r="C66" s="2732"/>
      <c r="D66" s="2732"/>
      <c r="E66" s="2732"/>
      <c r="F66" s="2732"/>
      <c r="G66" s="2732"/>
      <c r="H66" s="2732"/>
      <c r="I66" s="2733"/>
      <c r="J66" s="635"/>
      <c r="K66" s="626"/>
      <c r="L66" s="626" t="s">
        <v>1440</v>
      </c>
      <c r="M66" s="626"/>
      <c r="N66" s="626"/>
      <c r="O66" s="626"/>
      <c r="P66" s="626"/>
      <c r="Q66" s="626"/>
      <c r="R66" s="626"/>
      <c r="S66" s="626"/>
      <c r="T66" s="2773"/>
      <c r="U66" s="2773"/>
      <c r="V66" s="2773"/>
      <c r="W66" s="626" t="s">
        <v>109</v>
      </c>
      <c r="X66" s="626"/>
      <c r="Y66" s="626" t="s">
        <v>1437</v>
      </c>
      <c r="Z66" s="626"/>
      <c r="AA66" s="626"/>
      <c r="AB66" s="626"/>
      <c r="AC66" s="626"/>
      <c r="AD66" s="626"/>
      <c r="AE66" s="626"/>
      <c r="AF66" s="626"/>
      <c r="AG66" s="627"/>
      <c r="AH66" s="627"/>
      <c r="AI66" s="626"/>
      <c r="AJ66" s="626"/>
      <c r="AK66" s="639"/>
      <c r="AL66" s="169" t="b">
        <v>0</v>
      </c>
    </row>
    <row r="67" spans="1:38" ht="18" customHeight="1">
      <c r="A67" s="2727"/>
      <c r="B67" s="2731"/>
      <c r="C67" s="2732"/>
      <c r="D67" s="2732"/>
      <c r="E67" s="2732"/>
      <c r="F67" s="2732"/>
      <c r="G67" s="2732"/>
      <c r="H67" s="2732"/>
      <c r="I67" s="2733"/>
      <c r="J67" s="635"/>
      <c r="K67" s="626"/>
      <c r="L67" s="626" t="s">
        <v>1132</v>
      </c>
      <c r="M67" s="626"/>
      <c r="N67" s="626"/>
      <c r="O67" s="626"/>
      <c r="P67" s="626" t="s">
        <v>1117</v>
      </c>
      <c r="Q67" s="640" t="s">
        <v>1133</v>
      </c>
      <c r="R67" s="640"/>
      <c r="S67" s="640"/>
      <c r="T67" s="640"/>
      <c r="U67" s="640"/>
      <c r="V67" s="640"/>
      <c r="W67" s="640"/>
      <c r="X67" s="640"/>
      <c r="Y67" s="640"/>
      <c r="Z67" s="640"/>
      <c r="AA67" s="640"/>
      <c r="AB67" s="640"/>
      <c r="AC67" s="640"/>
      <c r="AD67" s="640"/>
      <c r="AE67" s="640"/>
      <c r="AF67" s="640"/>
      <c r="AG67" s="628"/>
      <c r="AH67" s="628"/>
      <c r="AI67" s="626"/>
      <c r="AJ67" s="626"/>
      <c r="AK67" s="639"/>
      <c r="AL67" s="169" t="b">
        <v>0</v>
      </c>
    </row>
    <row r="68" spans="1:38" ht="18" customHeight="1">
      <c r="A68" s="2727"/>
      <c r="B68" s="2731"/>
      <c r="C68" s="2732"/>
      <c r="D68" s="2732"/>
      <c r="E68" s="2732"/>
      <c r="F68" s="2732"/>
      <c r="G68" s="2732"/>
      <c r="H68" s="2732"/>
      <c r="I68" s="2733"/>
      <c r="J68" s="635"/>
      <c r="K68" s="626"/>
      <c r="L68" s="626"/>
      <c r="M68" s="626"/>
      <c r="N68" s="626"/>
      <c r="O68" s="626"/>
      <c r="P68" s="626"/>
      <c r="Q68" s="626" t="s">
        <v>1134</v>
      </c>
      <c r="R68" s="626"/>
      <c r="S68" s="626"/>
      <c r="T68" s="626"/>
      <c r="U68" s="626"/>
      <c r="V68" s="626"/>
      <c r="W68" s="626"/>
      <c r="X68" s="626"/>
      <c r="Y68" s="626"/>
      <c r="Z68" s="626"/>
      <c r="AA68" s="626"/>
      <c r="AB68" s="626"/>
      <c r="AC68" s="626"/>
      <c r="AD68" s="626"/>
      <c r="AE68" s="626"/>
      <c r="AF68" s="626"/>
      <c r="AG68" s="628"/>
      <c r="AH68" s="628"/>
      <c r="AI68" s="626"/>
      <c r="AJ68" s="626"/>
      <c r="AK68" s="639"/>
      <c r="AL68" s="169" t="b">
        <v>0</v>
      </c>
    </row>
    <row r="69" spans="1:38" ht="18" customHeight="1">
      <c r="A69" s="2727"/>
      <c r="B69" s="2731"/>
      <c r="C69" s="2732"/>
      <c r="D69" s="2732"/>
      <c r="E69" s="2732"/>
      <c r="F69" s="2732"/>
      <c r="G69" s="2732"/>
      <c r="H69" s="2732"/>
      <c r="I69" s="2733"/>
      <c r="J69" s="635"/>
      <c r="K69" s="626"/>
      <c r="L69" s="626"/>
      <c r="M69" s="626"/>
      <c r="N69" s="626"/>
      <c r="O69" s="626"/>
      <c r="P69" s="626"/>
      <c r="Q69" s="626" t="s">
        <v>1135</v>
      </c>
      <c r="R69" s="626"/>
      <c r="S69" s="626"/>
      <c r="T69" s="626"/>
      <c r="U69" s="626"/>
      <c r="V69" s="626"/>
      <c r="W69" s="626"/>
      <c r="X69" s="626"/>
      <c r="Y69" s="626"/>
      <c r="Z69" s="626"/>
      <c r="AA69" s="626"/>
      <c r="AB69" s="626"/>
      <c r="AC69" s="626"/>
      <c r="AD69" s="626"/>
      <c r="AE69" s="626"/>
      <c r="AF69" s="626"/>
      <c r="AG69" s="628"/>
      <c r="AH69" s="628"/>
      <c r="AI69" s="626"/>
      <c r="AJ69" s="626"/>
      <c r="AK69" s="639"/>
      <c r="AL69" s="169" t="b">
        <v>0</v>
      </c>
    </row>
    <row r="70" spans="1:38" ht="18" customHeight="1">
      <c r="A70" s="2727"/>
      <c r="B70" s="2731"/>
      <c r="C70" s="2732"/>
      <c r="D70" s="2732"/>
      <c r="E70" s="2732"/>
      <c r="F70" s="2732"/>
      <c r="G70" s="2732"/>
      <c r="H70" s="2732"/>
      <c r="I70" s="2733"/>
      <c r="J70" s="635"/>
      <c r="K70" s="626"/>
      <c r="L70" s="626"/>
      <c r="M70" s="626"/>
      <c r="N70" s="626"/>
      <c r="O70" s="626"/>
      <c r="P70" s="626"/>
      <c r="Q70" s="626" t="s">
        <v>1120</v>
      </c>
      <c r="R70" s="626"/>
      <c r="S70" s="626"/>
      <c r="T70" s="626"/>
      <c r="U70" s="626"/>
      <c r="V70" s="626"/>
      <c r="W70" s="626"/>
      <c r="X70" s="626"/>
      <c r="Y70" s="626"/>
      <c r="Z70" s="626"/>
      <c r="AA70" s="626"/>
      <c r="AB70" s="626"/>
      <c r="AC70" s="626"/>
      <c r="AD70" s="626"/>
      <c r="AE70" s="626"/>
      <c r="AF70" s="626"/>
      <c r="AG70" s="628"/>
      <c r="AH70" s="628"/>
      <c r="AI70" s="626"/>
      <c r="AJ70" s="626"/>
      <c r="AK70" s="639"/>
      <c r="AL70" s="169" t="b">
        <v>0</v>
      </c>
    </row>
    <row r="71" spans="1:38" ht="18" customHeight="1">
      <c r="A71" s="2727"/>
      <c r="B71" s="2731"/>
      <c r="C71" s="2732"/>
      <c r="D71" s="2732"/>
      <c r="E71" s="2732"/>
      <c r="F71" s="2732"/>
      <c r="G71" s="2732"/>
      <c r="H71" s="2732"/>
      <c r="I71" s="2733"/>
      <c r="J71" s="635"/>
      <c r="K71" s="626"/>
      <c r="L71" s="626"/>
      <c r="M71" s="626"/>
      <c r="N71" s="626"/>
      <c r="O71" s="626"/>
      <c r="P71" s="626"/>
      <c r="Q71" s="626" t="s">
        <v>1121</v>
      </c>
      <c r="R71" s="626"/>
      <c r="S71" s="626"/>
      <c r="T71" s="626"/>
      <c r="U71" s="626"/>
      <c r="V71" s="626"/>
      <c r="W71" s="626"/>
      <c r="X71" s="626"/>
      <c r="Y71" s="626"/>
      <c r="Z71" s="626"/>
      <c r="AA71" s="626"/>
      <c r="AB71" s="626"/>
      <c r="AC71" s="626"/>
      <c r="AD71" s="626"/>
      <c r="AE71" s="626"/>
      <c r="AF71" s="626"/>
      <c r="AG71" s="628"/>
      <c r="AH71" s="628"/>
      <c r="AI71" s="626"/>
      <c r="AJ71" s="626"/>
      <c r="AK71" s="639"/>
      <c r="AL71" s="169" t="b">
        <v>0</v>
      </c>
    </row>
    <row r="72" spans="1:38" ht="18" customHeight="1">
      <c r="A72" s="2727"/>
      <c r="B72" s="2731"/>
      <c r="C72" s="2732"/>
      <c r="D72" s="2732"/>
      <c r="E72" s="2732"/>
      <c r="F72" s="2732"/>
      <c r="G72" s="2732"/>
      <c r="H72" s="2732"/>
      <c r="I72" s="2733"/>
      <c r="J72" s="635"/>
      <c r="K72" s="626"/>
      <c r="L72" s="626"/>
      <c r="M72" s="626"/>
      <c r="N72" s="626"/>
      <c r="O72" s="626"/>
      <c r="P72" s="626"/>
      <c r="Q72" s="626" t="s">
        <v>1122</v>
      </c>
      <c r="R72" s="626"/>
      <c r="S72" s="626"/>
      <c r="T72" s="626"/>
      <c r="U72" s="626"/>
      <c r="V72" s="626"/>
      <c r="W72" s="626"/>
      <c r="X72" s="626"/>
      <c r="Y72" s="638"/>
      <c r="Z72" s="626"/>
      <c r="AA72" s="638"/>
      <c r="AB72" s="638"/>
      <c r="AC72" s="626"/>
      <c r="AD72" s="626"/>
      <c r="AE72" s="626"/>
      <c r="AF72" s="626"/>
      <c r="AG72" s="626"/>
      <c r="AH72" s="626"/>
      <c r="AI72" s="626"/>
      <c r="AJ72" s="626"/>
      <c r="AK72" s="639"/>
      <c r="AL72" s="169" t="b">
        <v>0</v>
      </c>
    </row>
    <row r="73" spans="1:38" ht="18" customHeight="1">
      <c r="A73" s="2727"/>
      <c r="B73" s="2731"/>
      <c r="C73" s="2732"/>
      <c r="D73" s="2732"/>
      <c r="E73" s="2732"/>
      <c r="F73" s="2732"/>
      <c r="G73" s="2732"/>
      <c r="H73" s="2732"/>
      <c r="I73" s="2733"/>
      <c r="J73" s="635"/>
      <c r="K73" s="626"/>
      <c r="L73" s="644"/>
      <c r="M73" s="626"/>
      <c r="N73" s="626"/>
      <c r="O73" s="626"/>
      <c r="P73" s="626"/>
      <c r="Q73" s="626"/>
      <c r="R73" s="626"/>
      <c r="S73" s="626" t="s">
        <v>1436</v>
      </c>
      <c r="T73" s="626"/>
      <c r="U73" s="626"/>
      <c r="V73" s="2773"/>
      <c r="W73" s="2773"/>
      <c r="X73" s="2773"/>
      <c r="Y73" s="638" t="s">
        <v>109</v>
      </c>
      <c r="Z73" s="626"/>
      <c r="AA73" s="644" t="s">
        <v>1437</v>
      </c>
      <c r="AB73" s="638"/>
      <c r="AC73" s="626"/>
      <c r="AD73" s="626"/>
      <c r="AE73" s="626"/>
      <c r="AF73" s="626"/>
      <c r="AG73" s="626"/>
      <c r="AH73" s="626"/>
      <c r="AI73" s="626"/>
      <c r="AJ73" s="626"/>
      <c r="AK73" s="639"/>
    </row>
    <row r="74" spans="1:38" ht="18" customHeight="1">
      <c r="A74" s="2727"/>
      <c r="B74" s="2731"/>
      <c r="C74" s="2732"/>
      <c r="D74" s="2732"/>
      <c r="E74" s="2732"/>
      <c r="F74" s="2732"/>
      <c r="G74" s="2732"/>
      <c r="H74" s="2732"/>
      <c r="I74" s="2733"/>
      <c r="J74" s="635"/>
      <c r="K74" s="626"/>
      <c r="L74" s="644"/>
      <c r="M74" s="626"/>
      <c r="N74" s="626"/>
      <c r="O74" s="626"/>
      <c r="P74" s="626"/>
      <c r="Q74" s="626" t="s">
        <v>1123</v>
      </c>
      <c r="R74" s="626"/>
      <c r="S74" s="626"/>
      <c r="T74" s="626"/>
      <c r="U74" s="626"/>
      <c r="V74" s="626"/>
      <c r="W74" s="626"/>
      <c r="X74" s="626"/>
      <c r="Y74" s="638"/>
      <c r="Z74" s="626"/>
      <c r="AA74" s="638"/>
      <c r="AB74" s="638"/>
      <c r="AC74" s="626"/>
      <c r="AD74" s="626"/>
      <c r="AE74" s="626"/>
      <c r="AF74" s="626"/>
      <c r="AG74" s="626"/>
      <c r="AH74" s="626"/>
      <c r="AI74" s="626"/>
      <c r="AJ74" s="626"/>
      <c r="AK74" s="639"/>
      <c r="AL74" s="169" t="b">
        <v>0</v>
      </c>
    </row>
    <row r="75" spans="1:38" ht="18" customHeight="1">
      <c r="A75" s="2727"/>
      <c r="B75" s="2731"/>
      <c r="C75" s="2732"/>
      <c r="D75" s="2732"/>
      <c r="E75" s="2732"/>
      <c r="F75" s="2732"/>
      <c r="G75" s="2732"/>
      <c r="H75" s="2732"/>
      <c r="I75" s="2733"/>
      <c r="J75" s="650"/>
      <c r="K75" s="626"/>
      <c r="L75" s="644"/>
      <c r="M75" s="626"/>
      <c r="N75" s="626"/>
      <c r="O75" s="626"/>
      <c r="P75" s="626"/>
      <c r="Q75" s="626" t="s">
        <v>1124</v>
      </c>
      <c r="R75" s="626"/>
      <c r="S75" s="626"/>
      <c r="T75" s="626"/>
      <c r="U75" s="626"/>
      <c r="V75" s="626"/>
      <c r="W75" s="626"/>
      <c r="X75" s="626"/>
      <c r="Y75" s="626"/>
      <c r="Z75" s="638"/>
      <c r="AA75" s="638"/>
      <c r="AB75" s="638"/>
      <c r="AC75" s="626"/>
      <c r="AD75" s="626"/>
      <c r="AE75" s="626"/>
      <c r="AF75" s="626"/>
      <c r="AG75" s="626"/>
      <c r="AH75" s="626"/>
      <c r="AI75" s="626"/>
      <c r="AJ75" s="626"/>
      <c r="AK75" s="639"/>
      <c r="AL75" s="169" t="b">
        <v>0</v>
      </c>
    </row>
    <row r="76" spans="1:38" ht="18" customHeight="1">
      <c r="A76" s="2727"/>
      <c r="B76" s="2731"/>
      <c r="C76" s="2732"/>
      <c r="D76" s="2732"/>
      <c r="E76" s="2732"/>
      <c r="F76" s="2732"/>
      <c r="G76" s="2732"/>
      <c r="H76" s="2732"/>
      <c r="I76" s="2733"/>
      <c r="J76" s="650"/>
      <c r="K76" s="626"/>
      <c r="L76" s="626"/>
      <c r="M76" s="626"/>
      <c r="N76" s="626"/>
      <c r="O76" s="626"/>
      <c r="P76" s="626"/>
      <c r="Q76" s="626" t="s">
        <v>1125</v>
      </c>
      <c r="R76" s="626"/>
      <c r="S76" s="626"/>
      <c r="T76" s="626"/>
      <c r="U76" s="626"/>
      <c r="V76" s="626"/>
      <c r="W76" s="626"/>
      <c r="X76" s="626"/>
      <c r="Y76" s="626"/>
      <c r="Z76" s="626"/>
      <c r="AA76" s="626"/>
      <c r="AB76" s="626"/>
      <c r="AC76" s="626"/>
      <c r="AD76" s="626"/>
      <c r="AE76" s="626"/>
      <c r="AF76" s="626"/>
      <c r="AG76" s="626"/>
      <c r="AH76" s="626"/>
      <c r="AI76" s="626"/>
      <c r="AJ76" s="626"/>
      <c r="AK76" s="639"/>
      <c r="AL76" s="169" t="b">
        <v>0</v>
      </c>
    </row>
    <row r="77" spans="1:38" ht="18" customHeight="1">
      <c r="A77" s="2727"/>
      <c r="B77" s="2731"/>
      <c r="C77" s="2732"/>
      <c r="D77" s="2732"/>
      <c r="E77" s="2732"/>
      <c r="F77" s="2732"/>
      <c r="G77" s="2732"/>
      <c r="H77" s="2732"/>
      <c r="I77" s="2733"/>
      <c r="J77" s="650"/>
      <c r="K77" s="626"/>
      <c r="L77" s="626"/>
      <c r="M77" s="626"/>
      <c r="N77" s="626"/>
      <c r="O77" s="626"/>
      <c r="P77" s="626"/>
      <c r="Q77" s="626"/>
      <c r="R77" s="2770" t="s">
        <v>1126</v>
      </c>
      <c r="S77" s="2770"/>
      <c r="T77" s="2770"/>
      <c r="U77" s="2770"/>
      <c r="V77" s="2770"/>
      <c r="W77" s="2770"/>
      <c r="X77" s="2770"/>
      <c r="Y77" s="2770"/>
      <c r="Z77" s="2770"/>
      <c r="AA77" s="2770"/>
      <c r="AB77" s="2770"/>
      <c r="AC77" s="626"/>
      <c r="AD77" s="626"/>
      <c r="AE77" s="626"/>
      <c r="AF77" s="626"/>
      <c r="AG77" s="626"/>
      <c r="AH77" s="626"/>
      <c r="AI77" s="626"/>
      <c r="AJ77" s="626"/>
      <c r="AK77" s="639"/>
    </row>
    <row r="78" spans="1:38" ht="18" customHeight="1">
      <c r="A78" s="2727"/>
      <c r="B78" s="2731"/>
      <c r="C78" s="2732"/>
      <c r="D78" s="2732"/>
      <c r="E78" s="2732"/>
      <c r="F78" s="2732"/>
      <c r="G78" s="2732"/>
      <c r="H78" s="2732"/>
      <c r="I78" s="2733"/>
      <c r="J78" s="650"/>
      <c r="K78" s="626"/>
      <c r="L78" s="626"/>
      <c r="M78" s="626"/>
      <c r="N78" s="626"/>
      <c r="O78" s="626"/>
      <c r="P78" s="626"/>
      <c r="Q78" s="626"/>
      <c r="R78" s="638"/>
      <c r="S78" s="2774"/>
      <c r="T78" s="2774"/>
      <c r="U78" s="2774"/>
      <c r="V78" s="2774"/>
      <c r="W78" s="2774"/>
      <c r="X78" s="2774"/>
      <c r="Y78" s="2774"/>
      <c r="Z78" s="2774"/>
      <c r="AA78" s="2774"/>
      <c r="AB78" s="2774"/>
      <c r="AC78" s="2774"/>
      <c r="AD78" s="2774"/>
      <c r="AE78" s="2774"/>
      <c r="AF78" s="2774"/>
      <c r="AG78" s="626"/>
      <c r="AH78" s="626"/>
      <c r="AI78" s="626"/>
      <c r="AJ78" s="626"/>
      <c r="AK78" s="639"/>
    </row>
    <row r="79" spans="1:38" ht="18" customHeight="1">
      <c r="A79" s="2727"/>
      <c r="B79" s="2731"/>
      <c r="C79" s="2732"/>
      <c r="D79" s="2732"/>
      <c r="E79" s="2732"/>
      <c r="F79" s="2732"/>
      <c r="G79" s="2732"/>
      <c r="H79" s="2732"/>
      <c r="I79" s="2733"/>
      <c r="J79" s="625"/>
      <c r="K79" s="626"/>
      <c r="L79" s="626"/>
      <c r="M79" s="626"/>
      <c r="N79" s="626"/>
      <c r="O79" s="626"/>
      <c r="P79" s="626"/>
      <c r="Q79" s="626"/>
      <c r="R79" s="638"/>
      <c r="S79" s="2774"/>
      <c r="T79" s="2774"/>
      <c r="U79" s="2774"/>
      <c r="V79" s="2774"/>
      <c r="W79" s="2774"/>
      <c r="X79" s="2774"/>
      <c r="Y79" s="2774"/>
      <c r="Z79" s="2774"/>
      <c r="AA79" s="2774"/>
      <c r="AB79" s="2774"/>
      <c r="AC79" s="2774"/>
      <c r="AD79" s="2774"/>
      <c r="AE79" s="2774"/>
      <c r="AF79" s="2774"/>
      <c r="AG79" s="626"/>
      <c r="AH79" s="626"/>
      <c r="AI79" s="626"/>
      <c r="AJ79" s="626"/>
      <c r="AK79" s="639"/>
    </row>
    <row r="80" spans="1:38" ht="18" customHeight="1" thickBot="1">
      <c r="A80" s="2707"/>
      <c r="B80" s="2741"/>
      <c r="C80" s="2742"/>
      <c r="D80" s="2742"/>
      <c r="E80" s="2742"/>
      <c r="F80" s="2742"/>
      <c r="G80" s="2742"/>
      <c r="H80" s="2742"/>
      <c r="I80" s="2743"/>
      <c r="J80" s="651"/>
      <c r="K80" s="646"/>
      <c r="L80" s="646"/>
      <c r="M80" s="646"/>
      <c r="N80" s="646"/>
      <c r="O80" s="646"/>
      <c r="P80" s="646"/>
      <c r="Q80" s="646"/>
      <c r="R80" s="646"/>
      <c r="S80" s="646"/>
      <c r="T80" s="646"/>
      <c r="U80" s="646"/>
      <c r="V80" s="646"/>
      <c r="W80" s="646"/>
      <c r="X80" s="646"/>
      <c r="Y80" s="646"/>
      <c r="Z80" s="646"/>
      <c r="AA80" s="2771" t="s">
        <v>1086</v>
      </c>
      <c r="AB80" s="2771"/>
      <c r="AC80" s="2771"/>
      <c r="AD80" s="2771"/>
      <c r="AE80" s="2771"/>
      <c r="AF80" s="2771"/>
      <c r="AG80" s="2771"/>
      <c r="AH80" s="2771"/>
      <c r="AI80" s="2771"/>
      <c r="AJ80" s="2771"/>
      <c r="AK80" s="2772"/>
    </row>
    <row r="81" spans="1:37" ht="24.75" customHeight="1">
      <c r="A81" s="652"/>
      <c r="B81" s="613"/>
      <c r="C81" s="613"/>
      <c r="D81" s="613"/>
      <c r="E81" s="613"/>
      <c r="F81" s="613"/>
      <c r="G81" s="613"/>
      <c r="H81" s="613"/>
      <c r="I81" s="613"/>
      <c r="J81" s="613"/>
      <c r="K81" s="613"/>
      <c r="L81" s="613"/>
      <c r="M81" s="613"/>
      <c r="N81" s="613"/>
      <c r="O81" s="613"/>
      <c r="P81" s="613"/>
      <c r="Q81" s="613"/>
      <c r="R81" s="613"/>
      <c r="S81" s="613"/>
      <c r="T81" s="613"/>
      <c r="U81" s="613"/>
      <c r="V81" s="613"/>
      <c r="W81" s="613"/>
      <c r="X81" s="613"/>
      <c r="Y81" s="613"/>
      <c r="Z81" s="613"/>
      <c r="AA81" s="613"/>
      <c r="AB81" s="613"/>
      <c r="AC81" s="613"/>
    </row>
    <row r="82" spans="1:37" ht="18.95" customHeight="1">
      <c r="A82" s="613"/>
      <c r="B82" s="613"/>
      <c r="C82" s="613"/>
      <c r="D82" s="613"/>
      <c r="E82" s="613"/>
      <c r="F82" s="613"/>
      <c r="G82" s="613"/>
      <c r="H82" s="613"/>
      <c r="I82" s="613"/>
      <c r="J82" s="613"/>
      <c r="K82" s="613"/>
      <c r="L82" s="613"/>
      <c r="M82" s="613"/>
      <c r="N82" s="613"/>
      <c r="O82" s="613"/>
      <c r="P82" s="613"/>
      <c r="Q82" s="613"/>
      <c r="R82" s="613"/>
      <c r="S82" s="613"/>
      <c r="T82" s="613"/>
      <c r="U82" s="613"/>
      <c r="V82" s="613"/>
      <c r="W82" s="613"/>
      <c r="X82" s="613"/>
      <c r="Y82" s="613"/>
      <c r="Z82" s="613"/>
      <c r="AA82" s="613"/>
      <c r="AB82" s="613"/>
      <c r="AC82" s="613"/>
    </row>
    <row r="83" spans="1:37" ht="18.95" customHeight="1">
      <c r="A83" s="613"/>
      <c r="B83" s="613"/>
      <c r="C83" s="613"/>
      <c r="D83" s="613"/>
      <c r="E83" s="613"/>
      <c r="F83" s="613"/>
      <c r="G83" s="613"/>
      <c r="H83" s="613"/>
      <c r="I83" s="613"/>
      <c r="J83" s="613"/>
      <c r="K83" s="613"/>
      <c r="L83" s="613"/>
      <c r="M83" s="613"/>
      <c r="N83" s="613"/>
      <c r="O83" s="613"/>
      <c r="P83" s="613"/>
      <c r="Q83" s="613"/>
      <c r="R83" s="613"/>
      <c r="S83" s="613"/>
      <c r="T83" s="613"/>
      <c r="U83" s="613"/>
      <c r="V83" s="613"/>
      <c r="W83" s="613"/>
      <c r="X83" s="613"/>
      <c r="Y83" s="613"/>
      <c r="Z83" s="613"/>
      <c r="AA83" s="613"/>
      <c r="AB83" s="613"/>
      <c r="AC83" s="613"/>
    </row>
    <row r="84" spans="1:37" ht="18.95" customHeight="1">
      <c r="A84" s="613"/>
      <c r="B84" s="613"/>
      <c r="C84" s="613"/>
      <c r="D84" s="613"/>
      <c r="E84" s="613"/>
      <c r="F84" s="613"/>
      <c r="G84" s="613"/>
      <c r="H84" s="613"/>
      <c r="I84" s="613"/>
      <c r="J84" s="613"/>
      <c r="K84" s="613"/>
      <c r="L84" s="613"/>
      <c r="M84" s="613"/>
      <c r="N84" s="613"/>
      <c r="O84" s="613"/>
      <c r="P84" s="613"/>
      <c r="Q84" s="613"/>
      <c r="R84" s="613"/>
      <c r="S84" s="613"/>
      <c r="T84" s="613"/>
      <c r="U84" s="613"/>
      <c r="V84" s="613"/>
      <c r="W84" s="613"/>
      <c r="X84" s="613"/>
      <c r="Y84" s="613"/>
      <c r="Z84" s="613"/>
      <c r="AA84" s="613"/>
      <c r="AB84" s="613"/>
      <c r="AC84" s="613"/>
    </row>
    <row r="85" spans="1:37" ht="18.95" customHeight="1">
      <c r="A85" s="613"/>
      <c r="B85" s="613"/>
      <c r="C85" s="613"/>
      <c r="D85" s="613"/>
      <c r="E85" s="613"/>
      <c r="F85" s="613"/>
      <c r="G85" s="613"/>
      <c r="H85" s="613"/>
      <c r="I85" s="613"/>
      <c r="J85" s="613"/>
      <c r="K85" s="613"/>
      <c r="L85" s="613"/>
      <c r="M85" s="613"/>
      <c r="N85" s="613"/>
      <c r="O85" s="613"/>
      <c r="P85" s="613"/>
      <c r="Q85" s="613"/>
      <c r="R85" s="613"/>
      <c r="S85" s="613"/>
      <c r="T85" s="613"/>
      <c r="U85" s="613"/>
      <c r="V85" s="613"/>
      <c r="W85" s="613"/>
      <c r="X85" s="613"/>
      <c r="Y85" s="613"/>
      <c r="Z85" s="613"/>
      <c r="AA85" s="613"/>
      <c r="AB85" s="613"/>
      <c r="AC85" s="613"/>
    </row>
    <row r="86" spans="1:37" ht="21" customHeight="1">
      <c r="A86" s="613"/>
      <c r="B86" s="613"/>
      <c r="C86" s="613"/>
      <c r="D86" s="613"/>
      <c r="E86" s="613"/>
      <c r="F86" s="613"/>
      <c r="G86" s="613"/>
      <c r="H86" s="613"/>
      <c r="I86" s="613"/>
      <c r="J86" s="613"/>
      <c r="K86" s="613"/>
      <c r="L86" s="613"/>
      <c r="M86" s="613"/>
      <c r="N86" s="613"/>
      <c r="O86" s="613"/>
      <c r="P86" s="613"/>
      <c r="Q86" s="613"/>
      <c r="R86" s="613"/>
      <c r="S86" s="613"/>
      <c r="T86" s="613"/>
      <c r="U86" s="613"/>
      <c r="V86" s="613"/>
      <c r="W86" s="613"/>
      <c r="X86" s="613"/>
      <c r="Y86" s="613"/>
      <c r="Z86" s="613"/>
      <c r="AA86" s="613"/>
      <c r="AB86" s="613"/>
      <c r="AC86" s="613"/>
    </row>
    <row r="87" spans="1:37" ht="15" customHeight="1">
      <c r="B87" s="208" t="s">
        <v>820</v>
      </c>
    </row>
    <row r="88" spans="1:37" ht="15" customHeight="1">
      <c r="A88" s="2766" t="s">
        <v>821</v>
      </c>
      <c r="B88" s="2766"/>
      <c r="C88" s="2766"/>
      <c r="D88" s="2766"/>
      <c r="E88" s="2766"/>
      <c r="F88" s="2766"/>
      <c r="G88" s="2766"/>
      <c r="H88" s="2766"/>
      <c r="I88" s="2766"/>
      <c r="J88" s="2766"/>
      <c r="K88" s="2766"/>
      <c r="L88" s="2766"/>
      <c r="M88" s="2766"/>
      <c r="N88" s="2766"/>
      <c r="O88" s="2766"/>
      <c r="P88" s="2766"/>
      <c r="Q88" s="2766"/>
      <c r="R88" s="2766"/>
      <c r="S88" s="2766"/>
      <c r="T88" s="2766"/>
      <c r="U88" s="2766"/>
      <c r="V88" s="2766"/>
      <c r="W88" s="2766"/>
      <c r="X88" s="2766"/>
      <c r="Y88" s="2766"/>
      <c r="Z88" s="2766"/>
      <c r="AA88" s="2766"/>
      <c r="AB88" s="2766"/>
      <c r="AC88" s="2766"/>
      <c r="AD88" s="2766"/>
      <c r="AE88" s="2766"/>
      <c r="AF88" s="2766"/>
      <c r="AG88" s="2766"/>
      <c r="AH88" s="2766"/>
      <c r="AI88" s="2766"/>
      <c r="AJ88" s="2766"/>
      <c r="AK88" s="2766"/>
    </row>
    <row r="89" spans="1:37" ht="15" customHeight="1">
      <c r="B89" s="171"/>
    </row>
    <row r="90" spans="1:37" ht="15" customHeight="1">
      <c r="B90" s="784" t="str">
        <f>"（２－１）"</f>
        <v>（２－１）</v>
      </c>
      <c r="E90" s="169" t="s">
        <v>1399</v>
      </c>
    </row>
    <row r="91" spans="1:37" ht="15" customHeight="1">
      <c r="B91" s="784" t="str">
        <f>"（２－２）"</f>
        <v>（２－２）</v>
      </c>
      <c r="E91" s="169" t="s">
        <v>1400</v>
      </c>
    </row>
    <row r="92" spans="1:37" ht="15" customHeight="1">
      <c r="B92" s="784" t="str">
        <f>"（２－３）"</f>
        <v>（２－３）</v>
      </c>
      <c r="E92" s="169" t="s">
        <v>1401</v>
      </c>
    </row>
    <row r="93" spans="1:37" ht="15" customHeight="1">
      <c r="B93" s="784" t="str">
        <f>"（２－４）"</f>
        <v>（２－４）</v>
      </c>
      <c r="E93" s="169" t="s">
        <v>1402</v>
      </c>
    </row>
    <row r="94" spans="1:37" ht="15" customHeight="1">
      <c r="B94" s="784" t="str">
        <f>"（２－５）"</f>
        <v>（２－５）</v>
      </c>
      <c r="E94" s="169" t="s">
        <v>1403</v>
      </c>
    </row>
    <row r="95" spans="1:37" ht="15" customHeight="1">
      <c r="B95" s="784" t="str">
        <f>"（２－６）"</f>
        <v>（２－６）</v>
      </c>
      <c r="E95" s="169" t="s">
        <v>1404</v>
      </c>
    </row>
    <row r="96" spans="1:37" ht="15" customHeight="1">
      <c r="B96" s="784" t="str">
        <f>"（２－７）"</f>
        <v>（２－７）</v>
      </c>
      <c r="E96" s="169" t="s">
        <v>1405</v>
      </c>
    </row>
    <row r="97" spans="2:5" ht="15" customHeight="1">
      <c r="B97" s="784" t="str">
        <f>"（２－８）"</f>
        <v>（２－８）</v>
      </c>
      <c r="E97" s="169" t="s">
        <v>1406</v>
      </c>
    </row>
    <row r="98" spans="2:5" ht="15" customHeight="1">
      <c r="B98" s="784" t="str">
        <f>"（２－９）"</f>
        <v>（２－９）</v>
      </c>
      <c r="E98" s="169" t="s">
        <v>1407</v>
      </c>
    </row>
    <row r="99" spans="2:5" ht="15" customHeight="1">
      <c r="B99" s="784" t="str">
        <f>"（２－１０）"</f>
        <v>（２－１０）</v>
      </c>
      <c r="E99" s="169" t="s">
        <v>1408</v>
      </c>
    </row>
    <row r="100" spans="2:5" ht="15" customHeight="1">
      <c r="B100" s="784" t="str">
        <f>"（２－１１）"</f>
        <v>（２－１１）</v>
      </c>
      <c r="E100" s="169" t="s">
        <v>1409</v>
      </c>
    </row>
    <row r="101" spans="2:5" ht="15" customHeight="1">
      <c r="B101" s="784" t="str">
        <f>"（２－１２）"</f>
        <v>（２－１２）</v>
      </c>
      <c r="E101" s="169" t="s">
        <v>1410</v>
      </c>
    </row>
    <row r="102" spans="2:5" ht="15" customHeight="1">
      <c r="B102" s="784" t="str">
        <f>"（２－１３）"</f>
        <v>（２－１３）</v>
      </c>
      <c r="E102" s="169" t="s">
        <v>1411</v>
      </c>
    </row>
    <row r="103" spans="2:5" ht="15" customHeight="1">
      <c r="B103" s="784" t="str">
        <f>"（２－１４）"</f>
        <v>（２－１４）</v>
      </c>
      <c r="E103" s="169" t="s">
        <v>1412</v>
      </c>
    </row>
    <row r="104" spans="2:5" ht="15" customHeight="1">
      <c r="B104" s="784" t="str">
        <f>"（２－１５）"</f>
        <v>（２－１５）</v>
      </c>
      <c r="E104" s="169" t="s">
        <v>1413</v>
      </c>
    </row>
    <row r="105" spans="2:5" ht="15" customHeight="1">
      <c r="B105" s="784" t="str">
        <f>"（２－１６）"</f>
        <v>（２－１６）</v>
      </c>
      <c r="E105" s="169" t="s">
        <v>1414</v>
      </c>
    </row>
    <row r="106" spans="2:5" ht="15" customHeight="1">
      <c r="B106" s="784" t="str">
        <f>"（２－１７）"</f>
        <v>（２－１７）</v>
      </c>
      <c r="E106" s="169" t="s">
        <v>1415</v>
      </c>
    </row>
    <row r="107" spans="2:5" ht="15" customHeight="1">
      <c r="B107" s="784" t="str">
        <f>"（２－１８）"</f>
        <v>（２－１８）</v>
      </c>
      <c r="E107" s="169" t="s">
        <v>1416</v>
      </c>
    </row>
    <row r="108" spans="2:5" ht="15" customHeight="1">
      <c r="B108" s="784" t="str">
        <f>"（２－１９）"</f>
        <v>（２－１９）</v>
      </c>
      <c r="E108" s="169" t="s">
        <v>1417</v>
      </c>
    </row>
    <row r="109" spans="2:5" ht="15" customHeight="1">
      <c r="B109" s="784" t="str">
        <f>"（２－２０）"</f>
        <v>（２－２０）</v>
      </c>
      <c r="E109" s="169" t="s">
        <v>1418</v>
      </c>
    </row>
    <row r="110" spans="2:5" ht="15" customHeight="1">
      <c r="B110" s="784" t="str">
        <f>"（２－２１）"</f>
        <v>（２－２１）</v>
      </c>
      <c r="E110" s="169" t="s">
        <v>1419</v>
      </c>
    </row>
    <row r="111" spans="2:5" ht="15" customHeight="1">
      <c r="B111" s="784" t="str">
        <f>"（２－２２）"</f>
        <v>（２－２２）</v>
      </c>
      <c r="E111" s="169" t="s">
        <v>1420</v>
      </c>
    </row>
    <row r="112" spans="2:5" ht="15" customHeight="1">
      <c r="B112" s="784" t="str">
        <f>"（２－２３）"</f>
        <v>（２－２３）</v>
      </c>
      <c r="E112" s="169" t="s">
        <v>1421</v>
      </c>
    </row>
    <row r="113" spans="2:5" ht="15" customHeight="1">
      <c r="B113" s="784" t="str">
        <f>"（２－２４）"</f>
        <v>（２－２４）</v>
      </c>
      <c r="E113" s="169" t="s">
        <v>1422</v>
      </c>
    </row>
    <row r="114" spans="2:5" ht="15" customHeight="1">
      <c r="B114" s="784" t="str">
        <f>"（２－２５）"</f>
        <v>（２－２５）</v>
      </c>
      <c r="E114" s="169" t="s">
        <v>1423</v>
      </c>
    </row>
    <row r="115" spans="2:5" ht="15" customHeight="1">
      <c r="B115" s="784" t="str">
        <f>"（２－２６）"</f>
        <v>（２－２６）</v>
      </c>
      <c r="E115" s="169" t="s">
        <v>1424</v>
      </c>
    </row>
    <row r="116" spans="2:5" ht="15" customHeight="1">
      <c r="B116" s="784" t="str">
        <f>"（２－２７）"</f>
        <v>（２－２７）</v>
      </c>
      <c r="E116" s="169" t="s">
        <v>1425</v>
      </c>
    </row>
    <row r="117" spans="2:5" ht="15" customHeight="1">
      <c r="B117" s="784" t="str">
        <f>"（２－２８）"</f>
        <v>（２－２８）</v>
      </c>
      <c r="E117" s="169" t="s">
        <v>1426</v>
      </c>
    </row>
  </sheetData>
  <mergeCells count="85">
    <mergeCell ref="AF26:AK26"/>
    <mergeCell ref="AB35:AH35"/>
    <mergeCell ref="AA29:AK29"/>
    <mergeCell ref="AE36:AG36"/>
    <mergeCell ref="AI36:AJ36"/>
    <mergeCell ref="AE34:AJ34"/>
    <mergeCell ref="AF37:AK37"/>
    <mergeCell ref="S59:AF60"/>
    <mergeCell ref="U54:W54"/>
    <mergeCell ref="T65:V65"/>
    <mergeCell ref="T66:V66"/>
    <mergeCell ref="A88:AK88"/>
    <mergeCell ref="AH40:AK40"/>
    <mergeCell ref="A41:A61"/>
    <mergeCell ref="B41:I61"/>
    <mergeCell ref="AH42:AK42"/>
    <mergeCell ref="R58:AC58"/>
    <mergeCell ref="AA61:AK61"/>
    <mergeCell ref="V73:X73"/>
    <mergeCell ref="S78:AF79"/>
    <mergeCell ref="A62:A80"/>
    <mergeCell ref="B62:I80"/>
    <mergeCell ref="R77:AB77"/>
    <mergeCell ref="AA80:AK80"/>
    <mergeCell ref="A36:A39"/>
    <mergeCell ref="B36:I39"/>
    <mergeCell ref="K37:Z38"/>
    <mergeCell ref="AH38:AK38"/>
    <mergeCell ref="A21:A35"/>
    <mergeCell ref="B21:I35"/>
    <mergeCell ref="AA21:AK21"/>
    <mergeCell ref="AA27:AK27"/>
    <mergeCell ref="K28:Z29"/>
    <mergeCell ref="AA28:AK28"/>
    <mergeCell ref="AA30:AK30"/>
    <mergeCell ref="AA31:AJ32"/>
    <mergeCell ref="K33:Z34"/>
    <mergeCell ref="AA33:AD33"/>
    <mergeCell ref="AE33:AJ33"/>
    <mergeCell ref="AA34:AD34"/>
    <mergeCell ref="A15:A20"/>
    <mergeCell ref="B15:I20"/>
    <mergeCell ref="J15:Z15"/>
    <mergeCell ref="AA15:AK15"/>
    <mergeCell ref="J16:P16"/>
    <mergeCell ref="J17:P17"/>
    <mergeCell ref="J18:P18"/>
    <mergeCell ref="J19:P19"/>
    <mergeCell ref="Q16:Z16"/>
    <mergeCell ref="Q17:Z17"/>
    <mergeCell ref="Q18:Z18"/>
    <mergeCell ref="Q19:Z19"/>
    <mergeCell ref="AA16:AK16"/>
    <mergeCell ref="AA17:AK17"/>
    <mergeCell ref="AA18:AK18"/>
    <mergeCell ref="AA19:AK19"/>
    <mergeCell ref="A13:A14"/>
    <mergeCell ref="B13:I14"/>
    <mergeCell ref="J13:Z13"/>
    <mergeCell ref="AA13:AK13"/>
    <mergeCell ref="J14:P14"/>
    <mergeCell ref="Q14:Z14"/>
    <mergeCell ref="AA14:AK14"/>
    <mergeCell ref="U10:W10"/>
    <mergeCell ref="X10:AK10"/>
    <mergeCell ref="B11:D11"/>
    <mergeCell ref="E11:R11"/>
    <mergeCell ref="U11:W11"/>
    <mergeCell ref="X11:AK11"/>
    <mergeCell ref="AI1:AK1"/>
    <mergeCell ref="A2:AK2"/>
    <mergeCell ref="A8:A11"/>
    <mergeCell ref="B8:D8"/>
    <mergeCell ref="E8:R8"/>
    <mergeCell ref="T8:T11"/>
    <mergeCell ref="U8:W8"/>
    <mergeCell ref="X8:AE8"/>
    <mergeCell ref="AF8:AG8"/>
    <mergeCell ref="AH8:AK8"/>
    <mergeCell ref="B9:D9"/>
    <mergeCell ref="E9:R9"/>
    <mergeCell ref="U9:W9"/>
    <mergeCell ref="X9:AK9"/>
    <mergeCell ref="B10:D10"/>
    <mergeCell ref="E10:R10"/>
  </mergeCells>
  <phoneticPr fontId="4"/>
  <conditionalFormatting sqref="E10:R10">
    <cfRule type="expression" dxfId="50" priority="36">
      <formula>E10=""</formula>
    </cfRule>
  </conditionalFormatting>
  <conditionalFormatting sqref="J36">
    <cfRule type="expression" dxfId="49" priority="21">
      <formula>AND($AL$36=FALSE,$AL$39=FALSE)</formula>
    </cfRule>
  </conditionalFormatting>
  <conditionalFormatting sqref="J39">
    <cfRule type="expression" dxfId="48" priority="20">
      <formula>AND($AL$39=FALSE,$AL$36=FALSE)</formula>
    </cfRule>
  </conditionalFormatting>
  <conditionalFormatting sqref="J41">
    <cfRule type="expression" dxfId="47" priority="16">
      <formula>AND($AL$36=TRUE,$AL$41=FALSE,$AL$43=FALSE)</formula>
    </cfRule>
  </conditionalFormatting>
  <conditionalFormatting sqref="J43">
    <cfRule type="expression" dxfId="46" priority="15">
      <formula>AND($AL$36=TRUE,$AL$41=FALSE,$AL$43=FALSE)</formula>
    </cfRule>
  </conditionalFormatting>
  <conditionalFormatting sqref="J16:P19">
    <cfRule type="expression" dxfId="45" priority="33">
      <formula>OR(J16="",J16="―")</formula>
    </cfRule>
  </conditionalFormatting>
  <conditionalFormatting sqref="K45:K48">
    <cfRule type="expression" dxfId="44" priority="14">
      <formula>AND($AL$43=TRUE,$AL$45=FALSE,$AL$46=FALSE,$AL$47=FALSE,$AL$48=FALSE)</formula>
    </cfRule>
  </conditionalFormatting>
  <conditionalFormatting sqref="K63:K67">
    <cfRule type="expression" dxfId="43" priority="9">
      <formula>AND($AL$39=TRUE,$AL$63=FALSE,$AL$64=FALSE,$AL$65=FALSE,$AL$66=FALSE,$AL$67=FALSE)</formula>
    </cfRule>
  </conditionalFormatting>
  <conditionalFormatting sqref="P49:P57">
    <cfRule type="expression" dxfId="42" priority="13">
      <formula>AND($AL$48=TRUE,$AL$49=FALSE,$AL$50=FALSE,$AL$51=FALSE,$AL$52=FALSE,$AL$53=FALSE,$AL$55=FALSE,$AL$56=FALSE,$AL$57=FALSE)</formula>
    </cfRule>
  </conditionalFormatting>
  <conditionalFormatting sqref="P68:P72 P74:P76">
    <cfRule type="expression" dxfId="41" priority="4">
      <formula>AND($AL$67=TRUE,$AL$68=FALSE,$AL$69=FALSE,$AL$70=FALSE,$AL$71=FALSE,$AL$72=FALSE,$AL$74=FALSE,$AL$75=FALSE,$AL$76=FALSE)</formula>
    </cfRule>
  </conditionalFormatting>
  <conditionalFormatting sqref="S59:AF60">
    <cfRule type="expression" dxfId="40" priority="12">
      <formula>AND($AL$57=TRUE,$S$59="")</formula>
    </cfRule>
  </conditionalFormatting>
  <conditionalFormatting sqref="S78:AF79">
    <cfRule type="expression" dxfId="39" priority="1">
      <formula>AND($AL$76=TRUE,$S$78="")</formula>
    </cfRule>
  </conditionalFormatting>
  <conditionalFormatting sqref="T65:V65">
    <cfRule type="expression" dxfId="38" priority="8">
      <formula>AND($AL$65=TRUE,$T$65="")</formula>
    </cfRule>
  </conditionalFormatting>
  <conditionalFormatting sqref="T66:V66">
    <cfRule type="expression" dxfId="37" priority="6">
      <formula>AND($AL$66=TRUE,$T$66="")</formula>
    </cfRule>
  </conditionalFormatting>
  <conditionalFormatting sqref="U54:W54">
    <cfRule type="expression" dxfId="36" priority="11">
      <formula>AND($AL$53=TRUE,$U$54="")</formula>
    </cfRule>
  </conditionalFormatting>
  <conditionalFormatting sqref="V73:X73">
    <cfRule type="expression" dxfId="35" priority="3">
      <formula>AND($AL$67=TRUE,$AL$72=TRUE,$V$73="")</formula>
    </cfRule>
  </conditionalFormatting>
  <conditionalFormatting sqref="X65">
    <cfRule type="expression" dxfId="34" priority="7">
      <formula>AND($AL$65=TRUE,$X$65="")</formula>
    </cfRule>
  </conditionalFormatting>
  <conditionalFormatting sqref="X66">
    <cfRule type="expression" dxfId="33" priority="5">
      <formula>AND($AL$66=TRUE,$X$66="")</formula>
    </cfRule>
  </conditionalFormatting>
  <conditionalFormatting sqref="X10:AK10">
    <cfRule type="expression" dxfId="32" priority="35">
      <formula>$X$10=""</formula>
    </cfRule>
  </conditionalFormatting>
  <conditionalFormatting sqref="Y54">
    <cfRule type="expression" dxfId="31" priority="10">
      <formula>AND($AL$53=TRUE,$Y$54="")</formula>
    </cfRule>
  </conditionalFormatting>
  <conditionalFormatting sqref="Z73">
    <cfRule type="expression" dxfId="30" priority="2">
      <formula>AND($AL$67=TRUE,$AL$72=TRUE,$Z$73="")</formula>
    </cfRule>
  </conditionalFormatting>
  <conditionalFormatting sqref="AA22:AA26">
    <cfRule type="expression" dxfId="29" priority="29">
      <formula>AND($AL$22=FALSE,$AL$23=FALSE,$AL$24=FALSE,$AL$25=FALSE,$AL$26=FALSE)</formula>
    </cfRule>
  </conditionalFormatting>
  <conditionalFormatting sqref="AA35">
    <cfRule type="expression" dxfId="28" priority="24">
      <formula>AND($AL$35=FALSE,$AM$35=FALSE)</formula>
    </cfRule>
  </conditionalFormatting>
  <conditionalFormatting sqref="AA31:AJ32">
    <cfRule type="expression" dxfId="27" priority="26">
      <formula>OR($AA$31="",$AA$31="階建")</formula>
    </cfRule>
  </conditionalFormatting>
  <conditionalFormatting sqref="AA14:AK14">
    <cfRule type="expression" dxfId="26" priority="34">
      <formula>AA14=""</formula>
    </cfRule>
  </conditionalFormatting>
  <conditionalFormatting sqref="AA16:AK19">
    <cfRule type="expression" dxfId="25" priority="32">
      <formula>AND(Q16&lt;&gt;"",AA16="")</formula>
    </cfRule>
  </conditionalFormatting>
  <conditionalFormatting sqref="AA21:AK21">
    <cfRule type="expression" dxfId="24" priority="30">
      <formula>OR($AA$21="",$AA$21="選択下さい。")</formula>
    </cfRule>
  </conditionalFormatting>
  <conditionalFormatting sqref="AA27:AK27">
    <cfRule type="expression" dxfId="23" priority="28">
      <formula>OR($AA$27="",$AA$27="　昭和　　　　　　年　　　　　　月",$AA$27="　平成　　　　　　年　　　　　　月",$AA$27="　令和　　　　　　年　　　　　　月")</formula>
    </cfRule>
  </conditionalFormatting>
  <conditionalFormatting sqref="AA30:AK30">
    <cfRule type="expression" dxfId="22" priority="27">
      <formula>OR($AA$30="",$AA$30="選択下さい。")</formula>
    </cfRule>
  </conditionalFormatting>
  <conditionalFormatting sqref="AB35:AH35">
    <cfRule type="expression" dxfId="21" priority="22">
      <formula>AND($AL$35=TRUE,$AB$35="有（　　　年　　　月）")</formula>
    </cfRule>
  </conditionalFormatting>
  <conditionalFormatting sqref="AE36:AG36">
    <cfRule type="expression" dxfId="20" priority="19">
      <formula>AND($AL$36=TRUE,$AE$36="")</formula>
    </cfRule>
  </conditionalFormatting>
  <conditionalFormatting sqref="AE33:AJ34">
    <cfRule type="expression" dxfId="19" priority="25">
      <formula>AE33=""</formula>
    </cfRule>
  </conditionalFormatting>
  <conditionalFormatting sqref="AF26:AK26">
    <cfRule type="expression" dxfId="18" priority="31">
      <formula>AND($AL$26=TRUE,$AF$26="（　　　　　　　　　　　）")</formula>
    </cfRule>
  </conditionalFormatting>
  <conditionalFormatting sqref="AF37:AK37">
    <cfRule type="expression" dxfId="17" priority="17">
      <formula>AND($AL$36=TRUE,$AF$37="")</formula>
    </cfRule>
  </conditionalFormatting>
  <conditionalFormatting sqref="AI36:AJ36">
    <cfRule type="expression" dxfId="16" priority="18">
      <formula>AND($AL$36=TRUE,$AI$36="")</formula>
    </cfRule>
  </conditionalFormatting>
  <conditionalFormatting sqref="AJ35">
    <cfRule type="expression" dxfId="15" priority="23">
      <formula>AND($AL$35=FALSE,$AM$35=FALSE)</formula>
    </cfRule>
  </conditionalFormatting>
  <dataValidations count="8">
    <dataValidation type="list" allowBlank="1" showInputMessage="1" showErrorMessage="1" sqref="AA30:AK30" xr:uid="{00000000-0002-0000-3300-000000000000}">
      <formula1>"選択下さい。,自己所有,賃貸"</formula1>
    </dataValidation>
    <dataValidation type="list" allowBlank="1" showInputMessage="1" showErrorMessage="1" sqref="AA21:AK21" xr:uid="{00000000-0002-0000-3300-000001000000}">
      <formula1>"選択下さい。,公立,私立"</formula1>
    </dataValidation>
    <dataValidation type="whole" allowBlank="1" showInputMessage="1" showErrorMessage="1" sqref="AH8:AK8" xr:uid="{00000000-0002-0000-3300-000002000000}">
      <formula1>1300000000</formula1>
      <formula2>1399999999</formula2>
    </dataValidation>
    <dataValidation type="list" allowBlank="1" showInputMessage="1" showErrorMessage="1" sqref="J16:P19" xr:uid="{00000000-0002-0000-3300-000003000000}">
      <formula1>$B$90:$B$117</formula1>
    </dataValidation>
    <dataValidation type="decimal" operator="greaterThanOrEqual" allowBlank="1" showInputMessage="1" showErrorMessage="1" errorTitle="数値が正しくありません。" error="数字を入力してください。" sqref="AE33:AJ34" xr:uid="{00000000-0002-0000-3300-000004000000}">
      <formula1>0</formula1>
    </dataValidation>
    <dataValidation type="whole" allowBlank="1" showInputMessage="1" showErrorMessage="1" sqref="AI36:AJ36" xr:uid="{00000000-0002-0000-3300-000005000000}">
      <formula1>1</formula1>
      <formula2>12</formula2>
    </dataValidation>
    <dataValidation type="whole" allowBlank="1" showInputMessage="1" showErrorMessage="1" errorTitle="数値が正しくありません。" error="1～12までの整数を入力してください。" sqref="Y54" xr:uid="{00000000-0002-0000-3300-000006000000}">
      <formula1>1</formula1>
      <formula2>12</formula2>
    </dataValidation>
    <dataValidation type="whole" allowBlank="1" showInputMessage="1" showErrorMessage="1" errorTitle="数値が正しくありません。" error="1~12までの整数を入力してください。" sqref="X65:X66 Z73" xr:uid="{00000000-0002-0000-3300-000007000000}">
      <formula1>1</formula1>
      <formula2>12</formula2>
    </dataValidation>
  </dataValidations>
  <printOptions horizontalCentered="1"/>
  <pageMargins left="0.31496062992125984" right="0.31496062992125984" top="0.35433070866141736" bottom="0.35433070866141736" header="0.11811023622047245" footer="0.11811023622047245"/>
  <pageSetup paperSize="9" scale="36" orientation="portrait"/>
  <headerFooter>
    <oddHeader>&amp;R&amp;"BIZ UDPゴシック,標準"&amp;A</oddHeader>
    <oddFooter>&amp;RR8.4月版</oddFooter>
  </headerFooter>
  <rowBreaks count="2" manualBreakCount="2">
    <brk id="40" max="16383" man="1"/>
    <brk id="86"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2" r:id="rId3" name="Check Box 2">
              <controlPr defaultSize="0" autoFill="0" autoLine="0" autoPict="0">
                <anchor moveWithCells="1">
                  <from>
                    <xdr:col>26</xdr:col>
                    <xdr:colOff>38100</xdr:colOff>
                    <xdr:row>21</xdr:row>
                    <xdr:rowOff>0</xdr:rowOff>
                  </from>
                  <to>
                    <xdr:col>27</xdr:col>
                    <xdr:colOff>57150</xdr:colOff>
                    <xdr:row>22</xdr:row>
                    <xdr:rowOff>9525</xdr:rowOff>
                  </to>
                </anchor>
              </controlPr>
            </control>
          </mc:Choice>
        </mc:AlternateContent>
        <mc:AlternateContent xmlns:mc="http://schemas.openxmlformats.org/markup-compatibility/2006">
          <mc:Choice Requires="x14">
            <control shapeId="3" r:id="rId4" name="Check Box 3">
              <controlPr defaultSize="0" autoFill="0" autoLine="0" autoPict="0">
                <anchor moveWithCells="1">
                  <from>
                    <xdr:col>26</xdr:col>
                    <xdr:colOff>38100</xdr:colOff>
                    <xdr:row>22</xdr:row>
                    <xdr:rowOff>0</xdr:rowOff>
                  </from>
                  <to>
                    <xdr:col>27</xdr:col>
                    <xdr:colOff>57150</xdr:colOff>
                    <xdr:row>23</xdr:row>
                    <xdr:rowOff>9525</xdr:rowOff>
                  </to>
                </anchor>
              </controlPr>
            </control>
          </mc:Choice>
        </mc:AlternateContent>
        <mc:AlternateContent xmlns:mc="http://schemas.openxmlformats.org/markup-compatibility/2006">
          <mc:Choice Requires="x14">
            <control shapeId="4" r:id="rId5" name="Check Box 4">
              <controlPr defaultSize="0" autoFill="0" autoLine="0" autoPict="0">
                <anchor moveWithCells="1">
                  <from>
                    <xdr:col>26</xdr:col>
                    <xdr:colOff>38100</xdr:colOff>
                    <xdr:row>23</xdr:row>
                    <xdr:rowOff>0</xdr:rowOff>
                  </from>
                  <to>
                    <xdr:col>27</xdr:col>
                    <xdr:colOff>57150</xdr:colOff>
                    <xdr:row>24</xdr:row>
                    <xdr:rowOff>9525</xdr:rowOff>
                  </to>
                </anchor>
              </controlPr>
            </control>
          </mc:Choice>
        </mc:AlternateContent>
        <mc:AlternateContent xmlns:mc="http://schemas.openxmlformats.org/markup-compatibility/2006">
          <mc:Choice Requires="x14">
            <control shapeId="5" r:id="rId6" name="Check Box 5">
              <controlPr defaultSize="0" autoFill="0" autoLine="0" autoPict="0">
                <anchor moveWithCells="1">
                  <from>
                    <xdr:col>26</xdr:col>
                    <xdr:colOff>38100</xdr:colOff>
                    <xdr:row>24</xdr:row>
                    <xdr:rowOff>0</xdr:rowOff>
                  </from>
                  <to>
                    <xdr:col>27</xdr:col>
                    <xdr:colOff>57150</xdr:colOff>
                    <xdr:row>25</xdr:row>
                    <xdr:rowOff>9525</xdr:rowOff>
                  </to>
                </anchor>
              </controlPr>
            </control>
          </mc:Choice>
        </mc:AlternateContent>
        <mc:AlternateContent xmlns:mc="http://schemas.openxmlformats.org/markup-compatibility/2006">
          <mc:Choice Requires="x14">
            <control shapeId="6" r:id="rId7" name="Check Box 6">
              <controlPr defaultSize="0" autoFill="0" autoLine="0" autoPict="0">
                <anchor moveWithCells="1">
                  <from>
                    <xdr:col>26</xdr:col>
                    <xdr:colOff>38100</xdr:colOff>
                    <xdr:row>25</xdr:row>
                    <xdr:rowOff>0</xdr:rowOff>
                  </from>
                  <to>
                    <xdr:col>27</xdr:col>
                    <xdr:colOff>57150</xdr:colOff>
                    <xdr:row>26</xdr:row>
                    <xdr:rowOff>9525</xdr:rowOff>
                  </to>
                </anchor>
              </controlPr>
            </control>
          </mc:Choice>
        </mc:AlternateContent>
        <mc:AlternateContent xmlns:mc="http://schemas.openxmlformats.org/markup-compatibility/2006">
          <mc:Choice Requires="x14">
            <control shapeId="7" r:id="rId8" name="Check Box 12">
              <controlPr defaultSize="0" autoFill="0" autoLine="0" autoPict="0">
                <anchor moveWithCells="1">
                  <from>
                    <xdr:col>25</xdr:col>
                    <xdr:colOff>295275</xdr:colOff>
                    <xdr:row>33</xdr:row>
                    <xdr:rowOff>304800</xdr:rowOff>
                  </from>
                  <to>
                    <xdr:col>27</xdr:col>
                    <xdr:colOff>9525</xdr:colOff>
                    <xdr:row>35</xdr:row>
                    <xdr:rowOff>19050</xdr:rowOff>
                  </to>
                </anchor>
              </controlPr>
            </control>
          </mc:Choice>
        </mc:AlternateContent>
        <mc:AlternateContent xmlns:mc="http://schemas.openxmlformats.org/markup-compatibility/2006">
          <mc:Choice Requires="x14">
            <control shapeId="8" r:id="rId9" name="Check Box 13">
              <controlPr defaultSize="0" autoFill="0" autoLine="0" autoPict="0">
                <anchor moveWithCells="1">
                  <from>
                    <xdr:col>34</xdr:col>
                    <xdr:colOff>190500</xdr:colOff>
                    <xdr:row>33</xdr:row>
                    <xdr:rowOff>295275</xdr:rowOff>
                  </from>
                  <to>
                    <xdr:col>35</xdr:col>
                    <xdr:colOff>209550</xdr:colOff>
                    <xdr:row>35</xdr:row>
                    <xdr:rowOff>9525</xdr:rowOff>
                  </to>
                </anchor>
              </controlPr>
            </control>
          </mc:Choice>
        </mc:AlternateContent>
        <mc:AlternateContent xmlns:mc="http://schemas.openxmlformats.org/markup-compatibility/2006">
          <mc:Choice Requires="x14">
            <control shapeId="9" r:id="rId10" name="Check Box 16">
              <controlPr defaultSize="0" autoFill="0" autoLine="0" autoPict="0">
                <anchor moveWithCells="1">
                  <from>
                    <xdr:col>9</xdr:col>
                    <xdr:colOff>28575</xdr:colOff>
                    <xdr:row>37</xdr:row>
                    <xdr:rowOff>276225</xdr:rowOff>
                  </from>
                  <to>
                    <xdr:col>10</xdr:col>
                    <xdr:colOff>28575</xdr:colOff>
                    <xdr:row>39</xdr:row>
                    <xdr:rowOff>9525</xdr:rowOff>
                  </to>
                </anchor>
              </controlPr>
            </control>
          </mc:Choice>
        </mc:AlternateContent>
        <mc:AlternateContent xmlns:mc="http://schemas.openxmlformats.org/markup-compatibility/2006">
          <mc:Choice Requires="x14">
            <control shapeId="10" r:id="rId11" name="Check Box 17">
              <controlPr defaultSize="0" autoFill="0" autoLine="0" autoPict="0">
                <anchor moveWithCells="1">
                  <from>
                    <xdr:col>9</xdr:col>
                    <xdr:colOff>28575</xdr:colOff>
                    <xdr:row>34</xdr:row>
                    <xdr:rowOff>285750</xdr:rowOff>
                  </from>
                  <to>
                    <xdr:col>10</xdr:col>
                    <xdr:colOff>28575</xdr:colOff>
                    <xdr:row>36</xdr:row>
                    <xdr:rowOff>9525</xdr:rowOff>
                  </to>
                </anchor>
              </controlPr>
            </control>
          </mc:Choice>
        </mc:AlternateContent>
        <mc:AlternateContent xmlns:mc="http://schemas.openxmlformats.org/markup-compatibility/2006">
          <mc:Choice Requires="x14">
            <control shapeId="11" r:id="rId12" name="Check Box 18">
              <controlPr defaultSize="0" autoFill="0" autoLine="0" autoPict="0">
                <anchor moveWithCells="1">
                  <from>
                    <xdr:col>9</xdr:col>
                    <xdr:colOff>38100</xdr:colOff>
                    <xdr:row>39</xdr:row>
                    <xdr:rowOff>285750</xdr:rowOff>
                  </from>
                  <to>
                    <xdr:col>10</xdr:col>
                    <xdr:colOff>38100</xdr:colOff>
                    <xdr:row>41</xdr:row>
                    <xdr:rowOff>19050</xdr:rowOff>
                  </to>
                </anchor>
              </controlPr>
            </control>
          </mc:Choice>
        </mc:AlternateContent>
        <mc:AlternateContent xmlns:mc="http://schemas.openxmlformats.org/markup-compatibility/2006">
          <mc:Choice Requires="x14">
            <control shapeId="12" r:id="rId13" name="Check Box 19">
              <controlPr defaultSize="0" autoFill="0" autoLine="0" autoPict="0">
                <anchor moveWithCells="1">
                  <from>
                    <xdr:col>9</xdr:col>
                    <xdr:colOff>38100</xdr:colOff>
                    <xdr:row>41</xdr:row>
                    <xdr:rowOff>266700</xdr:rowOff>
                  </from>
                  <to>
                    <xdr:col>10</xdr:col>
                    <xdr:colOff>38100</xdr:colOff>
                    <xdr:row>43</xdr:row>
                    <xdr:rowOff>19050</xdr:rowOff>
                  </to>
                </anchor>
              </controlPr>
            </control>
          </mc:Choice>
        </mc:AlternateContent>
        <mc:AlternateContent xmlns:mc="http://schemas.openxmlformats.org/markup-compatibility/2006">
          <mc:Choice Requires="x14">
            <control shapeId="13" r:id="rId14" name="Check Box 20">
              <controlPr defaultSize="0" autoFill="0" autoLine="0" autoPict="0">
                <anchor moveWithCells="1">
                  <from>
                    <xdr:col>9</xdr:col>
                    <xdr:colOff>228600</xdr:colOff>
                    <xdr:row>43</xdr:row>
                    <xdr:rowOff>266700</xdr:rowOff>
                  </from>
                  <to>
                    <xdr:col>10</xdr:col>
                    <xdr:colOff>228600</xdr:colOff>
                    <xdr:row>45</xdr:row>
                    <xdr:rowOff>9525</xdr:rowOff>
                  </to>
                </anchor>
              </controlPr>
            </control>
          </mc:Choice>
        </mc:AlternateContent>
        <mc:AlternateContent xmlns:mc="http://schemas.openxmlformats.org/markup-compatibility/2006">
          <mc:Choice Requires="x14">
            <control shapeId="14" r:id="rId15" name="Check Box 21">
              <controlPr defaultSize="0" autoFill="0" autoLine="0" autoPict="0">
                <anchor moveWithCells="1">
                  <from>
                    <xdr:col>9</xdr:col>
                    <xdr:colOff>238125</xdr:colOff>
                    <xdr:row>44</xdr:row>
                    <xdr:rowOff>266700</xdr:rowOff>
                  </from>
                  <to>
                    <xdr:col>11</xdr:col>
                    <xdr:colOff>0</xdr:colOff>
                    <xdr:row>46</xdr:row>
                    <xdr:rowOff>9525</xdr:rowOff>
                  </to>
                </anchor>
              </controlPr>
            </control>
          </mc:Choice>
        </mc:AlternateContent>
        <mc:AlternateContent xmlns:mc="http://schemas.openxmlformats.org/markup-compatibility/2006">
          <mc:Choice Requires="x14">
            <control shapeId="15" r:id="rId16" name="Check Box 22">
              <controlPr defaultSize="0" autoFill="0" autoLine="0" autoPict="0">
                <anchor moveWithCells="1">
                  <from>
                    <xdr:col>9</xdr:col>
                    <xdr:colOff>238125</xdr:colOff>
                    <xdr:row>45</xdr:row>
                    <xdr:rowOff>266700</xdr:rowOff>
                  </from>
                  <to>
                    <xdr:col>11</xdr:col>
                    <xdr:colOff>0</xdr:colOff>
                    <xdr:row>47</xdr:row>
                    <xdr:rowOff>9525</xdr:rowOff>
                  </to>
                </anchor>
              </controlPr>
            </control>
          </mc:Choice>
        </mc:AlternateContent>
        <mc:AlternateContent xmlns:mc="http://schemas.openxmlformats.org/markup-compatibility/2006">
          <mc:Choice Requires="x14">
            <control shapeId="16" r:id="rId17" name="Check Box 23">
              <controlPr defaultSize="0" autoFill="0" autoLine="0" autoPict="0">
                <anchor moveWithCells="1">
                  <from>
                    <xdr:col>9</xdr:col>
                    <xdr:colOff>238125</xdr:colOff>
                    <xdr:row>46</xdr:row>
                    <xdr:rowOff>266700</xdr:rowOff>
                  </from>
                  <to>
                    <xdr:col>11</xdr:col>
                    <xdr:colOff>0</xdr:colOff>
                    <xdr:row>48</xdr:row>
                    <xdr:rowOff>9525</xdr:rowOff>
                  </to>
                </anchor>
              </controlPr>
            </control>
          </mc:Choice>
        </mc:AlternateContent>
        <mc:AlternateContent xmlns:mc="http://schemas.openxmlformats.org/markup-compatibility/2006">
          <mc:Choice Requires="x14">
            <control shapeId="17" r:id="rId18" name="Check Box 28">
              <controlPr defaultSize="0" autoFill="0" autoLine="0" autoPict="0">
                <anchor moveWithCells="1">
                  <from>
                    <xdr:col>14</xdr:col>
                    <xdr:colOff>228600</xdr:colOff>
                    <xdr:row>47</xdr:row>
                    <xdr:rowOff>276225</xdr:rowOff>
                  </from>
                  <to>
                    <xdr:col>15</xdr:col>
                    <xdr:colOff>228600</xdr:colOff>
                    <xdr:row>49</xdr:row>
                    <xdr:rowOff>19050</xdr:rowOff>
                  </to>
                </anchor>
              </controlPr>
            </control>
          </mc:Choice>
        </mc:AlternateContent>
        <mc:AlternateContent xmlns:mc="http://schemas.openxmlformats.org/markup-compatibility/2006">
          <mc:Choice Requires="x14">
            <control shapeId="18" r:id="rId19" name="Check Box 29">
              <controlPr defaultSize="0" autoFill="0" autoLine="0" autoPict="0">
                <anchor moveWithCells="1">
                  <from>
                    <xdr:col>14</xdr:col>
                    <xdr:colOff>228600</xdr:colOff>
                    <xdr:row>48</xdr:row>
                    <xdr:rowOff>276225</xdr:rowOff>
                  </from>
                  <to>
                    <xdr:col>15</xdr:col>
                    <xdr:colOff>228600</xdr:colOff>
                    <xdr:row>50</xdr:row>
                    <xdr:rowOff>19050</xdr:rowOff>
                  </to>
                </anchor>
              </controlPr>
            </control>
          </mc:Choice>
        </mc:AlternateContent>
        <mc:AlternateContent xmlns:mc="http://schemas.openxmlformats.org/markup-compatibility/2006">
          <mc:Choice Requires="x14">
            <control shapeId="19" r:id="rId20" name="Check Box 30">
              <controlPr defaultSize="0" autoFill="0" autoLine="0" autoPict="0">
                <anchor moveWithCells="1">
                  <from>
                    <xdr:col>14</xdr:col>
                    <xdr:colOff>228600</xdr:colOff>
                    <xdr:row>49</xdr:row>
                    <xdr:rowOff>276225</xdr:rowOff>
                  </from>
                  <to>
                    <xdr:col>15</xdr:col>
                    <xdr:colOff>228600</xdr:colOff>
                    <xdr:row>51</xdr:row>
                    <xdr:rowOff>19050</xdr:rowOff>
                  </to>
                </anchor>
              </controlPr>
            </control>
          </mc:Choice>
        </mc:AlternateContent>
        <mc:AlternateContent xmlns:mc="http://schemas.openxmlformats.org/markup-compatibility/2006">
          <mc:Choice Requires="x14">
            <control shapeId="20" r:id="rId21" name="Check Box 31">
              <controlPr defaultSize="0" autoFill="0" autoLine="0" autoPict="0">
                <anchor moveWithCells="1">
                  <from>
                    <xdr:col>14</xdr:col>
                    <xdr:colOff>228600</xdr:colOff>
                    <xdr:row>50</xdr:row>
                    <xdr:rowOff>276225</xdr:rowOff>
                  </from>
                  <to>
                    <xdr:col>15</xdr:col>
                    <xdr:colOff>228600</xdr:colOff>
                    <xdr:row>52</xdr:row>
                    <xdr:rowOff>19050</xdr:rowOff>
                  </to>
                </anchor>
              </controlPr>
            </control>
          </mc:Choice>
        </mc:AlternateContent>
        <mc:AlternateContent xmlns:mc="http://schemas.openxmlformats.org/markup-compatibility/2006">
          <mc:Choice Requires="x14">
            <control shapeId="21" r:id="rId22" name="Check Box 32">
              <controlPr defaultSize="0" autoFill="0" autoLine="0" autoPict="0">
                <anchor moveWithCells="1">
                  <from>
                    <xdr:col>14</xdr:col>
                    <xdr:colOff>228600</xdr:colOff>
                    <xdr:row>51</xdr:row>
                    <xdr:rowOff>276225</xdr:rowOff>
                  </from>
                  <to>
                    <xdr:col>15</xdr:col>
                    <xdr:colOff>228600</xdr:colOff>
                    <xdr:row>53</xdr:row>
                    <xdr:rowOff>19050</xdr:rowOff>
                  </to>
                </anchor>
              </controlPr>
            </control>
          </mc:Choice>
        </mc:AlternateContent>
        <mc:AlternateContent xmlns:mc="http://schemas.openxmlformats.org/markup-compatibility/2006">
          <mc:Choice Requires="x14">
            <control shapeId="22" r:id="rId23" name="Check Box 33">
              <controlPr defaultSize="0" autoFill="0" autoLine="0" autoPict="0">
                <anchor moveWithCells="1">
                  <from>
                    <xdr:col>14</xdr:col>
                    <xdr:colOff>228600</xdr:colOff>
                    <xdr:row>53</xdr:row>
                    <xdr:rowOff>276225</xdr:rowOff>
                  </from>
                  <to>
                    <xdr:col>15</xdr:col>
                    <xdr:colOff>228600</xdr:colOff>
                    <xdr:row>55</xdr:row>
                    <xdr:rowOff>19050</xdr:rowOff>
                  </to>
                </anchor>
              </controlPr>
            </control>
          </mc:Choice>
        </mc:AlternateContent>
        <mc:AlternateContent xmlns:mc="http://schemas.openxmlformats.org/markup-compatibility/2006">
          <mc:Choice Requires="x14">
            <control shapeId="23" r:id="rId24" name="Check Box 34">
              <controlPr defaultSize="0" autoFill="0" autoLine="0" autoPict="0">
                <anchor moveWithCells="1">
                  <from>
                    <xdr:col>14</xdr:col>
                    <xdr:colOff>228600</xdr:colOff>
                    <xdr:row>54</xdr:row>
                    <xdr:rowOff>276225</xdr:rowOff>
                  </from>
                  <to>
                    <xdr:col>15</xdr:col>
                    <xdr:colOff>228600</xdr:colOff>
                    <xdr:row>56</xdr:row>
                    <xdr:rowOff>19050</xdr:rowOff>
                  </to>
                </anchor>
              </controlPr>
            </control>
          </mc:Choice>
        </mc:AlternateContent>
        <mc:AlternateContent xmlns:mc="http://schemas.openxmlformats.org/markup-compatibility/2006">
          <mc:Choice Requires="x14">
            <control shapeId="24" r:id="rId25" name="Check Box 35">
              <controlPr defaultSize="0" autoFill="0" autoLine="0" autoPict="0">
                <anchor moveWithCells="1">
                  <from>
                    <xdr:col>14</xdr:col>
                    <xdr:colOff>228600</xdr:colOff>
                    <xdr:row>55</xdr:row>
                    <xdr:rowOff>276225</xdr:rowOff>
                  </from>
                  <to>
                    <xdr:col>15</xdr:col>
                    <xdr:colOff>228600</xdr:colOff>
                    <xdr:row>57</xdr:row>
                    <xdr:rowOff>19050</xdr:rowOff>
                  </to>
                </anchor>
              </controlPr>
            </control>
          </mc:Choice>
        </mc:AlternateContent>
        <mc:AlternateContent xmlns:mc="http://schemas.openxmlformats.org/markup-compatibility/2006">
          <mc:Choice Requires="x14">
            <control shapeId="25" r:id="rId26" name="Check Box 36">
              <controlPr defaultSize="0" autoFill="0" autoLine="0" autoPict="0">
                <anchor moveWithCells="1">
                  <from>
                    <xdr:col>9</xdr:col>
                    <xdr:colOff>238125</xdr:colOff>
                    <xdr:row>61</xdr:row>
                    <xdr:rowOff>276225</xdr:rowOff>
                  </from>
                  <to>
                    <xdr:col>10</xdr:col>
                    <xdr:colOff>238125</xdr:colOff>
                    <xdr:row>63</xdr:row>
                    <xdr:rowOff>19050</xdr:rowOff>
                  </to>
                </anchor>
              </controlPr>
            </control>
          </mc:Choice>
        </mc:AlternateContent>
        <mc:AlternateContent xmlns:mc="http://schemas.openxmlformats.org/markup-compatibility/2006">
          <mc:Choice Requires="x14">
            <control shapeId="26" r:id="rId27" name="Check Box 37">
              <controlPr defaultSize="0" autoFill="0" autoLine="0" autoPict="0">
                <anchor moveWithCells="1">
                  <from>
                    <xdr:col>9</xdr:col>
                    <xdr:colOff>238125</xdr:colOff>
                    <xdr:row>62</xdr:row>
                    <xdr:rowOff>276225</xdr:rowOff>
                  </from>
                  <to>
                    <xdr:col>10</xdr:col>
                    <xdr:colOff>238125</xdr:colOff>
                    <xdr:row>64</xdr:row>
                    <xdr:rowOff>19050</xdr:rowOff>
                  </to>
                </anchor>
              </controlPr>
            </control>
          </mc:Choice>
        </mc:AlternateContent>
        <mc:AlternateContent xmlns:mc="http://schemas.openxmlformats.org/markup-compatibility/2006">
          <mc:Choice Requires="x14">
            <control shapeId="27" r:id="rId28" name="Check Box 38">
              <controlPr defaultSize="0" autoFill="0" autoLine="0" autoPict="0">
                <anchor moveWithCells="1">
                  <from>
                    <xdr:col>9</xdr:col>
                    <xdr:colOff>238125</xdr:colOff>
                    <xdr:row>63</xdr:row>
                    <xdr:rowOff>276225</xdr:rowOff>
                  </from>
                  <to>
                    <xdr:col>10</xdr:col>
                    <xdr:colOff>238125</xdr:colOff>
                    <xdr:row>65</xdr:row>
                    <xdr:rowOff>19050</xdr:rowOff>
                  </to>
                </anchor>
              </controlPr>
            </control>
          </mc:Choice>
        </mc:AlternateContent>
        <mc:AlternateContent xmlns:mc="http://schemas.openxmlformats.org/markup-compatibility/2006">
          <mc:Choice Requires="x14">
            <control shapeId="28" r:id="rId29" name="Check Box 39">
              <controlPr defaultSize="0" autoFill="0" autoLine="0" autoPict="0">
                <anchor moveWithCells="1">
                  <from>
                    <xdr:col>9</xdr:col>
                    <xdr:colOff>238125</xdr:colOff>
                    <xdr:row>64</xdr:row>
                    <xdr:rowOff>276225</xdr:rowOff>
                  </from>
                  <to>
                    <xdr:col>10</xdr:col>
                    <xdr:colOff>238125</xdr:colOff>
                    <xdr:row>66</xdr:row>
                    <xdr:rowOff>19050</xdr:rowOff>
                  </to>
                </anchor>
              </controlPr>
            </control>
          </mc:Choice>
        </mc:AlternateContent>
        <mc:AlternateContent xmlns:mc="http://schemas.openxmlformats.org/markup-compatibility/2006">
          <mc:Choice Requires="x14">
            <control shapeId="29" r:id="rId30" name="Check Box 40">
              <controlPr defaultSize="0" autoFill="0" autoLine="0" autoPict="0">
                <anchor moveWithCells="1">
                  <from>
                    <xdr:col>9</xdr:col>
                    <xdr:colOff>238125</xdr:colOff>
                    <xdr:row>65</xdr:row>
                    <xdr:rowOff>276225</xdr:rowOff>
                  </from>
                  <to>
                    <xdr:col>10</xdr:col>
                    <xdr:colOff>238125</xdr:colOff>
                    <xdr:row>67</xdr:row>
                    <xdr:rowOff>19050</xdr:rowOff>
                  </to>
                </anchor>
              </controlPr>
            </control>
          </mc:Choice>
        </mc:AlternateContent>
        <mc:AlternateContent xmlns:mc="http://schemas.openxmlformats.org/markup-compatibility/2006">
          <mc:Choice Requires="x14">
            <control shapeId="30" r:id="rId31" name="Check Box 41">
              <controlPr defaultSize="0" autoFill="0" autoLine="0" autoPict="0">
                <anchor moveWithCells="1">
                  <from>
                    <xdr:col>14</xdr:col>
                    <xdr:colOff>238125</xdr:colOff>
                    <xdr:row>66</xdr:row>
                    <xdr:rowOff>266700</xdr:rowOff>
                  </from>
                  <to>
                    <xdr:col>15</xdr:col>
                    <xdr:colOff>238125</xdr:colOff>
                    <xdr:row>68</xdr:row>
                    <xdr:rowOff>9525</xdr:rowOff>
                  </to>
                </anchor>
              </controlPr>
            </control>
          </mc:Choice>
        </mc:AlternateContent>
        <mc:AlternateContent xmlns:mc="http://schemas.openxmlformats.org/markup-compatibility/2006">
          <mc:Choice Requires="x14">
            <control shapeId="31" r:id="rId32" name="Check Box 42">
              <controlPr defaultSize="0" autoFill="0" autoLine="0" autoPict="0">
                <anchor moveWithCells="1">
                  <from>
                    <xdr:col>14</xdr:col>
                    <xdr:colOff>238125</xdr:colOff>
                    <xdr:row>67</xdr:row>
                    <xdr:rowOff>266700</xdr:rowOff>
                  </from>
                  <to>
                    <xdr:col>15</xdr:col>
                    <xdr:colOff>238125</xdr:colOff>
                    <xdr:row>69</xdr:row>
                    <xdr:rowOff>9525</xdr:rowOff>
                  </to>
                </anchor>
              </controlPr>
            </control>
          </mc:Choice>
        </mc:AlternateContent>
        <mc:AlternateContent xmlns:mc="http://schemas.openxmlformats.org/markup-compatibility/2006">
          <mc:Choice Requires="x14">
            <control shapeId="66560" r:id="rId33" name="Check Box 43">
              <controlPr defaultSize="0" autoFill="0" autoLine="0" autoPict="0">
                <anchor moveWithCells="1">
                  <from>
                    <xdr:col>14</xdr:col>
                    <xdr:colOff>238125</xdr:colOff>
                    <xdr:row>68</xdr:row>
                    <xdr:rowOff>266700</xdr:rowOff>
                  </from>
                  <to>
                    <xdr:col>15</xdr:col>
                    <xdr:colOff>238125</xdr:colOff>
                    <xdr:row>70</xdr:row>
                    <xdr:rowOff>9525</xdr:rowOff>
                  </to>
                </anchor>
              </controlPr>
            </control>
          </mc:Choice>
        </mc:AlternateContent>
        <mc:AlternateContent xmlns:mc="http://schemas.openxmlformats.org/markup-compatibility/2006">
          <mc:Choice Requires="x14">
            <control shapeId="66561" r:id="rId34" name="Check Box 44">
              <controlPr defaultSize="0" autoFill="0" autoLine="0" autoPict="0">
                <anchor moveWithCells="1">
                  <from>
                    <xdr:col>14</xdr:col>
                    <xdr:colOff>238125</xdr:colOff>
                    <xdr:row>69</xdr:row>
                    <xdr:rowOff>266700</xdr:rowOff>
                  </from>
                  <to>
                    <xdr:col>15</xdr:col>
                    <xdr:colOff>238125</xdr:colOff>
                    <xdr:row>71</xdr:row>
                    <xdr:rowOff>9525</xdr:rowOff>
                  </to>
                </anchor>
              </controlPr>
            </control>
          </mc:Choice>
        </mc:AlternateContent>
        <mc:AlternateContent xmlns:mc="http://schemas.openxmlformats.org/markup-compatibility/2006">
          <mc:Choice Requires="x14">
            <control shapeId="66567" r:id="rId35" name="Check Box 45">
              <controlPr defaultSize="0" autoFill="0" autoLine="0" autoPict="0">
                <anchor moveWithCells="1">
                  <from>
                    <xdr:col>14</xdr:col>
                    <xdr:colOff>238125</xdr:colOff>
                    <xdr:row>70</xdr:row>
                    <xdr:rowOff>266700</xdr:rowOff>
                  </from>
                  <to>
                    <xdr:col>15</xdr:col>
                    <xdr:colOff>238125</xdr:colOff>
                    <xdr:row>72</xdr:row>
                    <xdr:rowOff>9525</xdr:rowOff>
                  </to>
                </anchor>
              </controlPr>
            </control>
          </mc:Choice>
        </mc:AlternateContent>
        <mc:AlternateContent xmlns:mc="http://schemas.openxmlformats.org/markup-compatibility/2006">
          <mc:Choice Requires="x14">
            <control shapeId="66568" r:id="rId36" name="Check Box 46">
              <controlPr defaultSize="0" autoFill="0" autoLine="0" autoPict="0">
                <anchor moveWithCells="1">
                  <from>
                    <xdr:col>14</xdr:col>
                    <xdr:colOff>238125</xdr:colOff>
                    <xdr:row>72</xdr:row>
                    <xdr:rowOff>266700</xdr:rowOff>
                  </from>
                  <to>
                    <xdr:col>15</xdr:col>
                    <xdr:colOff>238125</xdr:colOff>
                    <xdr:row>74</xdr:row>
                    <xdr:rowOff>9525</xdr:rowOff>
                  </to>
                </anchor>
              </controlPr>
            </control>
          </mc:Choice>
        </mc:AlternateContent>
        <mc:AlternateContent xmlns:mc="http://schemas.openxmlformats.org/markup-compatibility/2006">
          <mc:Choice Requires="x14">
            <control shapeId="66569" r:id="rId37" name="Check Box 47">
              <controlPr defaultSize="0" autoFill="0" autoLine="0" autoPict="0">
                <anchor moveWithCells="1">
                  <from>
                    <xdr:col>14</xdr:col>
                    <xdr:colOff>238125</xdr:colOff>
                    <xdr:row>73</xdr:row>
                    <xdr:rowOff>266700</xdr:rowOff>
                  </from>
                  <to>
                    <xdr:col>15</xdr:col>
                    <xdr:colOff>238125</xdr:colOff>
                    <xdr:row>75</xdr:row>
                    <xdr:rowOff>9525</xdr:rowOff>
                  </to>
                </anchor>
              </controlPr>
            </control>
          </mc:Choice>
        </mc:AlternateContent>
        <mc:AlternateContent xmlns:mc="http://schemas.openxmlformats.org/markup-compatibility/2006">
          <mc:Choice Requires="x14">
            <control shapeId="66570" r:id="rId38" name="Check Box 48">
              <controlPr defaultSize="0" autoFill="0" autoLine="0" autoPict="0">
                <anchor moveWithCells="1">
                  <from>
                    <xdr:col>14</xdr:col>
                    <xdr:colOff>238125</xdr:colOff>
                    <xdr:row>74</xdr:row>
                    <xdr:rowOff>266700</xdr:rowOff>
                  </from>
                  <to>
                    <xdr:col>15</xdr:col>
                    <xdr:colOff>238125</xdr:colOff>
                    <xdr:row>76</xdr:row>
                    <xdr:rowOff>9525</xdr:rowOff>
                  </to>
                </anchor>
              </controlPr>
            </control>
          </mc:Choice>
        </mc:AlternateContent>
      </controls>
    </mc:Choice>
  </mc:AlternateConten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E21"/>
  <sheetViews>
    <sheetView workbookViewId="0">
      <selection sqref="A1:E1"/>
    </sheetView>
  </sheetViews>
  <sheetFormatPr defaultColWidth="8.125" defaultRowHeight="18.75"/>
  <cols>
    <col min="1" max="5" width="15.875" style="653" customWidth="1"/>
    <col min="6" max="16384" width="8.125" style="653"/>
  </cols>
  <sheetData>
    <row r="1" spans="1:5" ht="19.5">
      <c r="A1" s="2783" t="s">
        <v>1136</v>
      </c>
      <c r="B1" s="2783"/>
      <c r="C1" s="2783"/>
      <c r="D1" s="2783"/>
      <c r="E1" s="2783"/>
    </row>
    <row r="2" spans="1:5" ht="19.5">
      <c r="B2" s="654"/>
      <c r="C2" s="654"/>
      <c r="D2" s="654"/>
    </row>
    <row r="3" spans="1:5" ht="31.9" customHeight="1">
      <c r="A3" s="2784" t="s">
        <v>1137</v>
      </c>
      <c r="B3" s="2784"/>
      <c r="C3" s="2784"/>
      <c r="D3" s="2784"/>
      <c r="E3" s="2784"/>
    </row>
    <row r="4" spans="1:5">
      <c r="A4" s="655"/>
      <c r="B4" s="655"/>
      <c r="C4" s="655"/>
      <c r="D4" s="655"/>
      <c r="E4" s="655"/>
    </row>
    <row r="5" spans="1:5">
      <c r="A5" s="656" t="s">
        <v>1138</v>
      </c>
      <c r="B5" s="2785" t="s">
        <v>1139</v>
      </c>
      <c r="C5" s="2785"/>
      <c r="D5" s="2785"/>
      <c r="E5" s="2785"/>
    </row>
    <row r="6" spans="1:5">
      <c r="A6" s="657" t="s">
        <v>1140</v>
      </c>
      <c r="B6" s="2786" t="s">
        <v>1141</v>
      </c>
      <c r="C6" s="2786"/>
      <c r="D6" s="2786"/>
      <c r="E6" s="2786"/>
    </row>
    <row r="7" spans="1:5">
      <c r="A7" s="2787" t="s">
        <v>1142</v>
      </c>
      <c r="B7" s="2787" t="s">
        <v>1143</v>
      </c>
      <c r="C7" s="2787"/>
      <c r="D7" s="2787"/>
      <c r="E7" s="2787"/>
    </row>
    <row r="8" spans="1:5" ht="145.15" customHeight="1">
      <c r="A8" s="2788"/>
      <c r="B8" s="2788" t="s">
        <v>1144</v>
      </c>
      <c r="C8" s="2788"/>
      <c r="D8" s="2788"/>
      <c r="E8" s="2788"/>
    </row>
    <row r="9" spans="1:5">
      <c r="A9" s="2789"/>
      <c r="B9" s="2789" t="s">
        <v>1145</v>
      </c>
      <c r="C9" s="2789"/>
      <c r="D9" s="2789"/>
      <c r="E9" s="2789"/>
    </row>
    <row r="11" spans="1:5" ht="90.6" customHeight="1">
      <c r="A11" s="658" t="s">
        <v>1146</v>
      </c>
      <c r="B11" s="2786" t="s">
        <v>1147</v>
      </c>
      <c r="C11" s="2786"/>
      <c r="D11" s="2786"/>
      <c r="E11" s="2786"/>
    </row>
    <row r="13" spans="1:5" ht="30" customHeight="1">
      <c r="A13" s="659" t="s">
        <v>1148</v>
      </c>
      <c r="B13" s="2792"/>
      <c r="C13" s="2792"/>
      <c r="D13" s="2792"/>
      <c r="E13" s="2792"/>
    </row>
    <row r="14" spans="1:5" ht="30" customHeight="1">
      <c r="A14" s="658" t="s">
        <v>294</v>
      </c>
      <c r="B14" s="2790" t="str">
        <f>TEXT(基本情報入力シート!L45,"#")</f>
        <v/>
      </c>
      <c r="C14" s="2790"/>
      <c r="D14" s="2790"/>
      <c r="E14" s="2790"/>
    </row>
    <row r="15" spans="1:5" ht="30" customHeight="1">
      <c r="A15" s="658" t="s">
        <v>1149</v>
      </c>
      <c r="B15" s="2793" t="str">
        <f>IF(基本情報入力シート!L13="","",基本情報入力シート!L13)</f>
        <v/>
      </c>
      <c r="C15" s="2793"/>
      <c r="D15" s="2793"/>
      <c r="E15" s="2793"/>
    </row>
    <row r="16" spans="1:5" ht="30" customHeight="1">
      <c r="A16" s="658" t="s">
        <v>1150</v>
      </c>
      <c r="B16" s="2790" t="str">
        <f>IF(COUNTIF(基本情報入力シート!L50:Z55,"児童発達支援センター")&gt;0,"児童発達支援センター","")&amp;IF(AND(COUNTIF(基本情報入力シート!L50:Z55,"児童発達支援センター")&gt;0,OR(OR(COUNTIF(基本情報入力シート!L50:Z55,"児童発達支援（重心外）")&gt;0,COUNTIF(基本情報入力シート!L50:Z55,"児童発達支援（重心）")&gt;0),COUNTIF(基本情報入力シート!L50:Z55,"*放課後等デイサービス*")&gt;0,COUNTIF(基本情報入力シート!L50:Z55,"居宅訪問型児童発達支援")&gt;0,COUNTIF(基本情報入力シート!L50:Z55,"保育所等訪問支援")&gt;0)),", ","")&amp;IF(OR(COUNTIF(基本情報入力シート!L50:Z55,"児童発達支援（重心外）")&gt;0,COUNTIF(基本情報入力シート!L50:Z55,"児童発達支援（重心）")&gt;0),"児童発達支援","")&amp;IF(AND(OR(COUNTIF(基本情報入力シート!L50:Z55,"児童発達支援（重心外）")&gt;0,COUNTIF(基本情報入力シート!L50:Z55,"児童発達支援（重心）")&gt;0),OR(COUNTIF(基本情報入力シート!L50:Z55,"*放課後等デイサービス*")&gt;0,COUNTIF(基本情報入力シート!L50:Z55,"居宅訪問型児童発達支援")&gt;0,COUNTIF(基本情報入力シート!L50:Z55,"保育所等訪問支援")&gt;0)),", ","")&amp;IF(COUNTIF(基本情報入力シート!L50:Z55,"*放課後等デイサービス*")&gt;0,"放課後等デイサービス","")&amp;IF(AND(COUNTIF(基本情報入力シート!L50:Z55,"*放課後等デイサービス*")&gt;0,OR(COUNTIF(基本情報入力シート!L50:Z55,"居宅訪問型児童発達支援")&gt;0,COUNTIF(基本情報入力シート!L50:Z55,"保育所等訪問支援")&gt;0)),", ","")&amp;IF(COUNTIF(基本情報入力シート!L50:Z55,"居宅訪問型児童発達支援")&gt;0,"居宅訪問型児童発達支援","")&amp;IF(AND(COUNTIF(基本情報入力シート!L50:Z55,"*居宅訪問型児童発達支援*")&gt;0,COUNTIF(基本情報入力シート!L50:Z55,"保育所等訪問支援")&gt;0),", ","")&amp;IF(COUNTIF(基本情報入力シート!L50:Z55,"保育所等訪問支援")&gt;0,"保育所等訪問支援","")</f>
        <v/>
      </c>
      <c r="C16" s="2790"/>
      <c r="D16" s="2790"/>
      <c r="E16" s="2790"/>
    </row>
    <row r="17" spans="1:5" ht="30" customHeight="1">
      <c r="A17" s="658" t="s">
        <v>1138</v>
      </c>
      <c r="B17" s="2794"/>
      <c r="C17" s="2794"/>
      <c r="D17" s="2794"/>
      <c r="E17" s="2794"/>
    </row>
    <row r="18" spans="1:5" ht="30" customHeight="1"/>
    <row r="19" spans="1:5" ht="30" customHeight="1">
      <c r="A19" s="653" t="s">
        <v>1151</v>
      </c>
    </row>
    <row r="20" spans="1:5" ht="30" customHeight="1">
      <c r="A20" s="658" t="s">
        <v>875</v>
      </c>
      <c r="B20" s="2790" t="str">
        <f>TEXT(基本情報入力シート!L21,"#")</f>
        <v/>
      </c>
      <c r="C20" s="2790"/>
      <c r="D20" s="2790"/>
      <c r="E20" s="2790"/>
    </row>
    <row r="21" spans="1:5" ht="30" customHeight="1">
      <c r="A21" s="658" t="s">
        <v>1138</v>
      </c>
      <c r="B21" s="2791"/>
      <c r="C21" s="2791"/>
      <c r="D21" s="2791"/>
      <c r="E21" s="2791"/>
    </row>
  </sheetData>
  <mergeCells count="16">
    <mergeCell ref="B20:E20"/>
    <mergeCell ref="B21:E21"/>
    <mergeCell ref="B11:E11"/>
    <mergeCell ref="B13:E13"/>
    <mergeCell ref="B14:E14"/>
    <mergeCell ref="B15:E15"/>
    <mergeCell ref="B16:E16"/>
    <mergeCell ref="B17:E17"/>
    <mergeCell ref="A1:E1"/>
    <mergeCell ref="A3:E3"/>
    <mergeCell ref="B5:E5"/>
    <mergeCell ref="B6:E6"/>
    <mergeCell ref="A7:A9"/>
    <mergeCell ref="B7:E7"/>
    <mergeCell ref="B8:E8"/>
    <mergeCell ref="B9:E9"/>
  </mergeCells>
  <phoneticPr fontId="9"/>
  <conditionalFormatting sqref="B17:E17">
    <cfRule type="expression" dxfId="14" priority="2">
      <formula>$B$17=""</formula>
    </cfRule>
  </conditionalFormatting>
  <conditionalFormatting sqref="B21:E21">
    <cfRule type="expression" dxfId="13" priority="1">
      <formula>$B$21=""</formula>
    </cfRule>
  </conditionalFormatting>
  <printOptions horizontalCentered="1"/>
  <pageMargins left="0.31496062992125984" right="0.31496062992125984" top="0.35433070866141736" bottom="0.35433070866141736" header="0.11811023622047245" footer="0.11811023622047245"/>
  <pageSetup paperSize="9" orientation="portrait"/>
  <headerFooter>
    <oddHeader>&amp;R&amp;"BIZ UDPゴシック,標準"&amp;A</oddHeader>
    <oddFooter>&amp;RR8.4月版</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AN51"/>
  <sheetViews>
    <sheetView view="pageBreakPreview" zoomScale="60" zoomScaleNormal="100" workbookViewId="0">
      <selection activeCell="D9" sqref="D9"/>
    </sheetView>
  </sheetViews>
  <sheetFormatPr defaultRowHeight="18.75"/>
  <cols>
    <col min="1" max="1" width="2" customWidth="1"/>
    <col min="2" max="10" width="2.375" customWidth="1"/>
    <col min="11" max="11" width="6.875" customWidth="1"/>
    <col min="12" max="39" width="2.375" customWidth="1"/>
    <col min="40" max="40" width="2" customWidth="1"/>
  </cols>
  <sheetData>
    <row r="1" spans="1:40" s="237" customFormat="1" ht="18" customHeight="1">
      <c r="A1" s="236" t="s">
        <v>1152</v>
      </c>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236"/>
      <c r="AK1" s="236"/>
      <c r="AL1" s="236"/>
      <c r="AM1" s="236"/>
    </row>
    <row r="2" spans="1:40" s="237" customFormat="1" ht="18" customHeight="1">
      <c r="A2" s="236"/>
      <c r="B2" s="238"/>
      <c r="C2" s="239"/>
      <c r="D2" s="239"/>
      <c r="E2" s="239"/>
      <c r="F2" s="239"/>
      <c r="G2" s="239"/>
      <c r="H2" s="239"/>
      <c r="I2" s="239"/>
      <c r="J2" s="239"/>
      <c r="K2" s="239"/>
      <c r="L2" s="239"/>
      <c r="M2" s="239"/>
      <c r="N2" s="239"/>
      <c r="O2" s="239"/>
      <c r="P2" s="239"/>
      <c r="Q2" s="239"/>
      <c r="R2" s="239"/>
      <c r="S2" s="239"/>
      <c r="T2" s="239"/>
      <c r="U2" s="239"/>
      <c r="V2" s="239"/>
      <c r="W2" s="239"/>
      <c r="X2" s="239"/>
      <c r="Y2" s="239"/>
      <c r="Z2" s="239"/>
      <c r="AA2" s="239"/>
      <c r="AB2" s="239"/>
      <c r="AC2" s="239"/>
      <c r="AD2" s="239"/>
      <c r="AE2" s="239"/>
      <c r="AF2" s="239"/>
      <c r="AG2" s="239"/>
      <c r="AH2" s="239"/>
      <c r="AI2" s="239"/>
      <c r="AJ2" s="239"/>
      <c r="AK2" s="239"/>
      <c r="AL2" s="239"/>
      <c r="AM2" s="239"/>
      <c r="AN2" s="240"/>
    </row>
    <row r="3" spans="1:40" s="237" customFormat="1" ht="17.25" customHeight="1">
      <c r="A3" s="236"/>
      <c r="B3" s="241"/>
      <c r="C3" s="236"/>
      <c r="D3" s="236"/>
      <c r="E3" s="236"/>
      <c r="F3" s="236"/>
      <c r="G3" s="236"/>
      <c r="H3" s="236"/>
      <c r="I3" s="236"/>
      <c r="J3" s="236"/>
      <c r="K3" s="236"/>
      <c r="L3" s="236"/>
      <c r="M3" s="236"/>
      <c r="N3" s="236"/>
      <c r="O3" s="236"/>
      <c r="P3" s="236"/>
      <c r="Q3" s="236"/>
      <c r="R3" s="236"/>
      <c r="S3" s="236"/>
      <c r="T3" s="236"/>
      <c r="U3" s="236"/>
      <c r="V3" s="236"/>
      <c r="W3" s="236"/>
      <c r="X3" s="236"/>
      <c r="Y3" s="236"/>
      <c r="Z3" s="236"/>
      <c r="AA3" s="236"/>
      <c r="AB3" s="2795" t="s">
        <v>168</v>
      </c>
      <c r="AC3" s="2796"/>
      <c r="AD3" s="2796"/>
      <c r="AE3" s="2796"/>
      <c r="AF3" s="2797"/>
      <c r="AG3" s="2798"/>
      <c r="AH3" s="2799"/>
      <c r="AI3" s="2799"/>
      <c r="AJ3" s="2799"/>
      <c r="AK3" s="2799"/>
      <c r="AL3" s="2799"/>
      <c r="AM3" s="2800"/>
      <c r="AN3" s="242"/>
    </row>
    <row r="4" spans="1:40" s="237" customFormat="1" ht="6.75" customHeight="1">
      <c r="A4" s="236"/>
      <c r="B4" s="241"/>
      <c r="C4" s="236"/>
      <c r="D4" s="236"/>
      <c r="E4" s="236"/>
      <c r="F4" s="236"/>
      <c r="G4" s="236"/>
      <c r="H4" s="236"/>
      <c r="I4" s="236"/>
      <c r="J4" s="236"/>
      <c r="K4" s="236"/>
      <c r="L4" s="236"/>
      <c r="M4" s="236"/>
      <c r="N4" s="236"/>
      <c r="O4" s="236"/>
      <c r="P4" s="236"/>
      <c r="Q4" s="236"/>
      <c r="R4" s="236"/>
      <c r="S4" s="236"/>
      <c r="T4" s="236"/>
      <c r="U4" s="236"/>
      <c r="V4" s="236"/>
      <c r="W4" s="236"/>
      <c r="X4" s="236"/>
      <c r="Y4" s="236"/>
      <c r="Z4" s="236"/>
      <c r="AA4" s="236"/>
      <c r="AB4" s="236"/>
      <c r="AC4" s="236"/>
      <c r="AD4" s="236"/>
      <c r="AE4" s="236"/>
      <c r="AF4" s="236"/>
      <c r="AG4" s="236"/>
      <c r="AH4" s="236"/>
      <c r="AI4" s="236"/>
      <c r="AJ4" s="236"/>
      <c r="AK4" s="236"/>
      <c r="AL4" s="236"/>
      <c r="AM4" s="236"/>
      <c r="AN4" s="242"/>
    </row>
    <row r="5" spans="1:40" s="237" customFormat="1" ht="36" customHeight="1">
      <c r="A5" s="236"/>
      <c r="B5" s="241"/>
      <c r="C5" s="236"/>
      <c r="D5" s="236"/>
      <c r="E5" s="236"/>
      <c r="F5" s="236"/>
      <c r="G5" s="236"/>
      <c r="H5" s="2801" t="s">
        <v>1153</v>
      </c>
      <c r="I5" s="2801"/>
      <c r="J5" s="2801"/>
      <c r="K5" s="2801"/>
      <c r="L5" s="2801"/>
      <c r="M5" s="2801"/>
      <c r="N5" s="2801"/>
      <c r="O5" s="2801"/>
      <c r="P5" s="2801"/>
      <c r="Q5" s="2801"/>
      <c r="R5" s="2801"/>
      <c r="S5" s="2801"/>
      <c r="T5" s="2801"/>
      <c r="U5" s="2801"/>
      <c r="V5" s="2801"/>
      <c r="W5" s="2801"/>
      <c r="X5" s="2801"/>
      <c r="Y5" s="2801"/>
      <c r="Z5" s="2801"/>
      <c r="AA5" s="2801"/>
      <c r="AB5" s="2801"/>
      <c r="AC5" s="2801"/>
      <c r="AD5" s="2801"/>
      <c r="AE5" s="2801"/>
      <c r="AF5" s="2801"/>
      <c r="AG5" s="2801"/>
      <c r="AH5" s="236"/>
      <c r="AI5" s="236"/>
      <c r="AJ5" s="236"/>
      <c r="AK5" s="236"/>
      <c r="AL5" s="236"/>
      <c r="AM5" s="236"/>
      <c r="AN5" s="242"/>
    </row>
    <row r="6" spans="1:40" s="237" customFormat="1" ht="9.75" customHeight="1">
      <c r="A6" s="236"/>
      <c r="B6" s="241"/>
      <c r="C6" s="236"/>
      <c r="D6" s="236"/>
      <c r="E6" s="236"/>
      <c r="F6" s="236"/>
      <c r="G6" s="236"/>
      <c r="H6" s="236"/>
      <c r="I6" s="236"/>
      <c r="J6" s="236"/>
      <c r="K6" s="236"/>
      <c r="L6" s="236"/>
      <c r="M6" s="236"/>
      <c r="N6" s="236"/>
      <c r="O6" s="236"/>
      <c r="P6" s="236"/>
      <c r="Q6" s="236"/>
      <c r="R6" s="236"/>
      <c r="S6" s="236"/>
      <c r="T6" s="236"/>
      <c r="U6" s="236"/>
      <c r="V6" s="236"/>
      <c r="W6" s="236"/>
      <c r="X6" s="236"/>
      <c r="Y6" s="236"/>
      <c r="Z6" s="236"/>
      <c r="AA6" s="236"/>
      <c r="AB6" s="236"/>
      <c r="AC6" s="236"/>
      <c r="AD6" s="236"/>
      <c r="AE6" s="236"/>
      <c r="AF6" s="236"/>
      <c r="AG6" s="236"/>
      <c r="AH6" s="236"/>
      <c r="AI6" s="236"/>
      <c r="AJ6" s="236"/>
      <c r="AK6" s="236"/>
      <c r="AL6" s="236"/>
      <c r="AM6" s="236"/>
      <c r="AN6" s="242"/>
    </row>
    <row r="7" spans="1:40" s="237" customFormat="1" ht="16.5" customHeight="1">
      <c r="A7" s="236"/>
      <c r="B7" s="241"/>
      <c r="C7" s="236"/>
      <c r="D7" s="236"/>
      <c r="E7" s="236"/>
      <c r="F7" s="236"/>
      <c r="G7" s="236"/>
      <c r="H7" s="236"/>
      <c r="I7" s="236"/>
      <c r="J7" s="236"/>
      <c r="K7" s="236"/>
      <c r="L7" s="236"/>
      <c r="M7" s="236"/>
      <c r="N7" s="236"/>
      <c r="O7" s="236"/>
      <c r="P7" s="236"/>
      <c r="Q7" s="236"/>
      <c r="R7" s="236"/>
      <c r="S7" s="236"/>
      <c r="T7" s="236"/>
      <c r="U7" s="236"/>
      <c r="V7" s="236"/>
      <c r="W7" s="236"/>
      <c r="X7" s="236"/>
      <c r="Y7" s="236"/>
      <c r="Z7" s="236"/>
      <c r="AA7" s="236"/>
      <c r="AB7" s="2802"/>
      <c r="AC7" s="2802"/>
      <c r="AD7" s="2803" t="s">
        <v>1154</v>
      </c>
      <c r="AE7" s="2803"/>
      <c r="AF7" s="2803"/>
      <c r="AG7" s="2803"/>
      <c r="AH7" s="2803"/>
      <c r="AI7" s="2803"/>
      <c r="AJ7" s="2803"/>
      <c r="AK7" s="2803"/>
      <c r="AL7" s="2803"/>
      <c r="AM7" s="2803"/>
      <c r="AN7" s="242"/>
    </row>
    <row r="8" spans="1:40" s="237" customFormat="1" ht="17.25" customHeight="1">
      <c r="A8" s="236"/>
      <c r="B8" s="241"/>
      <c r="C8" s="236"/>
      <c r="D8" s="236" t="s">
        <v>1618</v>
      </c>
      <c r="E8" s="236"/>
      <c r="F8" s="236"/>
      <c r="G8" s="236"/>
      <c r="H8" s="236"/>
      <c r="I8" s="236"/>
      <c r="J8" s="236"/>
      <c r="K8" s="236"/>
      <c r="L8" s="236"/>
      <c r="M8" s="236"/>
      <c r="N8" s="236"/>
      <c r="O8" s="236"/>
      <c r="P8" s="236"/>
      <c r="Q8" s="236"/>
      <c r="R8" s="236"/>
      <c r="S8" s="236"/>
      <c r="T8" s="236"/>
      <c r="U8" s="236"/>
      <c r="V8" s="236"/>
      <c r="W8" s="236"/>
      <c r="X8" s="236"/>
      <c r="Y8" s="236"/>
      <c r="Z8" s="236"/>
      <c r="AA8" s="236"/>
      <c r="AB8" s="236"/>
      <c r="AC8" s="236"/>
      <c r="AD8" s="236"/>
      <c r="AE8" s="236"/>
      <c r="AF8" s="236"/>
      <c r="AG8" s="236"/>
      <c r="AH8" s="236"/>
      <c r="AI8" s="236"/>
      <c r="AJ8" s="236"/>
      <c r="AK8" s="236"/>
      <c r="AL8" s="236"/>
      <c r="AM8" s="236"/>
      <c r="AN8" s="242"/>
    </row>
    <row r="9" spans="1:40" s="237" customFormat="1" ht="13.5">
      <c r="A9" s="236"/>
      <c r="B9" s="241"/>
      <c r="C9" s="236"/>
      <c r="D9" s="236"/>
      <c r="E9" s="236"/>
      <c r="F9" s="236"/>
      <c r="G9" s="236"/>
      <c r="H9" s="236"/>
      <c r="I9" s="236"/>
      <c r="J9" s="236"/>
      <c r="K9" s="236"/>
      <c r="L9" s="236"/>
      <c r="M9" s="236"/>
      <c r="N9" s="236"/>
      <c r="O9" s="236"/>
      <c r="P9" s="236"/>
      <c r="Q9" s="236"/>
      <c r="S9" s="236"/>
      <c r="T9" s="236"/>
      <c r="U9" s="236"/>
      <c r="W9" s="236"/>
      <c r="X9" s="236"/>
      <c r="Y9" s="236"/>
      <c r="Z9" s="236"/>
      <c r="AA9" s="236"/>
      <c r="AB9" s="236"/>
      <c r="AC9" s="236"/>
      <c r="AD9" s="236"/>
      <c r="AE9" s="236"/>
      <c r="AF9" s="236"/>
      <c r="AG9" s="236"/>
      <c r="AH9" s="236"/>
      <c r="AI9" s="236"/>
      <c r="AJ9" s="236"/>
      <c r="AK9" s="236"/>
      <c r="AL9" s="236"/>
      <c r="AM9" s="236"/>
      <c r="AN9" s="242"/>
    </row>
    <row r="10" spans="1:40" s="237" customFormat="1" ht="45" customHeight="1">
      <c r="A10" s="236"/>
      <c r="B10" s="241"/>
      <c r="C10" s="236"/>
      <c r="D10" s="236"/>
      <c r="E10" s="236"/>
      <c r="F10" s="236"/>
      <c r="G10" s="236"/>
      <c r="H10" s="236"/>
      <c r="I10" s="236"/>
      <c r="J10" s="236"/>
      <c r="K10" s="236"/>
      <c r="L10" s="236"/>
      <c r="M10" s="236"/>
      <c r="N10" s="236"/>
      <c r="O10" s="236"/>
      <c r="P10" s="236"/>
      <c r="Q10" s="2804" t="s">
        <v>1155</v>
      </c>
      <c r="R10" s="2804"/>
      <c r="S10" s="2804"/>
      <c r="T10" s="2804"/>
      <c r="V10" s="2804" t="s">
        <v>95</v>
      </c>
      <c r="W10" s="2804"/>
      <c r="X10" s="2804"/>
      <c r="Y10" s="2804"/>
      <c r="Z10" s="2805" t="str">
        <f>基本情報入力シート!L17&amp;基本情報入力シート!L19</f>
        <v/>
      </c>
      <c r="AA10" s="2805"/>
      <c r="AB10" s="2805"/>
      <c r="AC10" s="2805"/>
      <c r="AD10" s="2805"/>
      <c r="AE10" s="2805"/>
      <c r="AF10" s="2805"/>
      <c r="AG10" s="2805"/>
      <c r="AH10" s="2805"/>
      <c r="AI10" s="2805"/>
      <c r="AJ10" s="2805"/>
      <c r="AK10" s="2805"/>
      <c r="AL10" s="2805"/>
      <c r="AM10" s="243"/>
      <c r="AN10" s="242"/>
    </row>
    <row r="11" spans="1:40" s="237" customFormat="1" ht="16.5" customHeight="1">
      <c r="A11" s="236"/>
      <c r="B11" s="241"/>
      <c r="C11" s="236"/>
      <c r="D11" s="236"/>
      <c r="E11" s="236"/>
      <c r="F11" s="236"/>
      <c r="G11" s="236"/>
      <c r="H11" s="236"/>
      <c r="I11" s="236"/>
      <c r="J11" s="236"/>
      <c r="K11" s="236"/>
      <c r="L11" s="236"/>
      <c r="M11" s="236"/>
      <c r="N11" s="236"/>
      <c r="O11" s="236"/>
      <c r="P11" s="236"/>
      <c r="Q11" s="236" t="s">
        <v>1156</v>
      </c>
      <c r="S11" s="236"/>
      <c r="T11" s="236"/>
      <c r="V11" s="2804" t="s">
        <v>97</v>
      </c>
      <c r="W11" s="2804"/>
      <c r="X11" s="2804"/>
      <c r="Y11" s="2804"/>
      <c r="Z11" s="2816">
        <f>基本情報入力シート!L21</f>
        <v>0</v>
      </c>
      <c r="AA11" s="2816"/>
      <c r="AB11" s="2816"/>
      <c r="AC11" s="2816"/>
      <c r="AD11" s="2816"/>
      <c r="AE11" s="2816"/>
      <c r="AF11" s="2816"/>
      <c r="AG11" s="2816"/>
      <c r="AH11" s="2816"/>
      <c r="AI11" s="2816"/>
      <c r="AJ11" s="2816"/>
      <c r="AK11" s="2816"/>
      <c r="AL11" s="2816"/>
      <c r="AM11" s="236"/>
      <c r="AN11" s="242"/>
    </row>
    <row r="12" spans="1:40" s="237" customFormat="1" ht="16.5" customHeight="1">
      <c r="A12" s="236"/>
      <c r="B12" s="241"/>
      <c r="C12" s="236"/>
      <c r="D12" s="236"/>
      <c r="E12" s="236"/>
      <c r="F12" s="236"/>
      <c r="G12" s="236"/>
      <c r="H12" s="236"/>
      <c r="I12" s="236"/>
      <c r="J12" s="236"/>
      <c r="K12" s="236"/>
      <c r="L12" s="236"/>
      <c r="M12" s="236"/>
      <c r="N12" s="236"/>
      <c r="O12" s="236"/>
      <c r="P12" s="236"/>
      <c r="Q12" s="236"/>
      <c r="R12" s="236"/>
      <c r="S12" s="236"/>
      <c r="T12" s="236"/>
      <c r="V12" s="2817" t="s">
        <v>877</v>
      </c>
      <c r="W12" s="2817"/>
      <c r="X12" s="2817"/>
      <c r="Y12" s="2817"/>
      <c r="Z12" s="2817" t="str">
        <f>基本情報入力シート!L35&amp;" "&amp;基本情報入力シート!L37</f>
        <v xml:space="preserve"> </v>
      </c>
      <c r="AA12" s="2817"/>
      <c r="AB12" s="2817"/>
      <c r="AC12" s="2817"/>
      <c r="AD12" s="2817"/>
      <c r="AE12" s="2817"/>
      <c r="AF12" s="2817"/>
      <c r="AG12" s="2817"/>
      <c r="AH12" s="2817"/>
      <c r="AI12" s="2817"/>
      <c r="AJ12" s="2817"/>
      <c r="AK12" s="2817"/>
      <c r="AL12" s="2817"/>
      <c r="AM12" s="236"/>
      <c r="AN12" s="242"/>
    </row>
    <row r="13" spans="1:40" s="237" customFormat="1" ht="16.899999999999999" customHeight="1">
      <c r="A13" s="236"/>
      <c r="B13" s="241"/>
      <c r="C13" s="236"/>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6"/>
      <c r="AI13" s="236"/>
      <c r="AJ13" s="236"/>
      <c r="AK13" s="236"/>
      <c r="AL13" s="236"/>
      <c r="AM13" s="236"/>
      <c r="AN13" s="242"/>
    </row>
    <row r="14" spans="1:40" s="237" customFormat="1" ht="18.75" customHeight="1">
      <c r="A14" s="236"/>
      <c r="B14" s="241"/>
      <c r="C14" s="2818" t="s">
        <v>1157</v>
      </c>
      <c r="D14" s="2818"/>
      <c r="E14" s="2818"/>
      <c r="F14" s="2818"/>
      <c r="G14" s="2818"/>
      <c r="H14" s="2818"/>
      <c r="I14" s="2818"/>
      <c r="J14" s="2818"/>
      <c r="K14" s="2818"/>
      <c r="L14" s="2818"/>
      <c r="M14" s="2818"/>
      <c r="N14" s="2818"/>
      <c r="O14" s="2818"/>
      <c r="P14" s="2818"/>
      <c r="Q14" s="2818"/>
      <c r="R14" s="2818"/>
      <c r="S14" s="2818"/>
      <c r="T14" s="2818"/>
      <c r="U14" s="2818"/>
      <c r="V14" s="2818"/>
      <c r="W14" s="2818"/>
      <c r="X14" s="2818"/>
      <c r="Y14" s="2818"/>
      <c r="Z14" s="2818"/>
      <c r="AA14" s="2818"/>
      <c r="AB14" s="2818"/>
      <c r="AC14" s="2818"/>
      <c r="AD14" s="2818"/>
      <c r="AE14" s="2818"/>
      <c r="AF14" s="2818"/>
      <c r="AG14" s="2818"/>
      <c r="AH14" s="2818"/>
      <c r="AI14" s="2818"/>
      <c r="AJ14" s="2818"/>
      <c r="AK14" s="2818"/>
      <c r="AL14" s="2818"/>
      <c r="AM14" s="2818"/>
      <c r="AN14" s="242"/>
    </row>
    <row r="15" spans="1:40" s="237" customFormat="1" ht="7.5" customHeight="1">
      <c r="A15" s="236"/>
      <c r="B15" s="241"/>
      <c r="C15" s="236"/>
      <c r="D15" s="236"/>
      <c r="E15" s="236"/>
      <c r="F15" s="236"/>
      <c r="G15" s="236"/>
      <c r="H15" s="236"/>
      <c r="I15" s="236"/>
      <c r="J15" s="236"/>
      <c r="K15" s="236"/>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6"/>
      <c r="AI15" s="236"/>
      <c r="AJ15" s="236"/>
      <c r="AK15" s="236"/>
      <c r="AL15" s="236"/>
      <c r="AM15" s="236"/>
      <c r="AN15" s="242"/>
    </row>
    <row r="16" spans="1:40" s="237" customFormat="1" ht="18" customHeight="1">
      <c r="A16" s="236"/>
      <c r="B16" s="241"/>
      <c r="C16" s="236"/>
      <c r="D16" s="236"/>
      <c r="E16" s="236"/>
      <c r="F16" s="236"/>
      <c r="G16" s="236"/>
      <c r="H16" s="236"/>
      <c r="I16" s="236"/>
      <c r="J16" s="236"/>
      <c r="K16" s="236"/>
      <c r="L16" s="236"/>
      <c r="M16" s="236"/>
      <c r="N16" s="2819" t="s">
        <v>1158</v>
      </c>
      <c r="O16" s="2820"/>
      <c r="P16" s="2820"/>
      <c r="Q16" s="2820"/>
      <c r="R16" s="2820"/>
      <c r="S16" s="2820"/>
      <c r="T16" s="2820"/>
      <c r="U16" s="2820"/>
      <c r="V16" s="2820"/>
      <c r="W16" s="660"/>
      <c r="X16" s="660"/>
      <c r="Y16" s="660"/>
      <c r="Z16" s="660"/>
      <c r="AA16" s="660"/>
      <c r="AB16" s="660"/>
      <c r="AC16" s="660"/>
      <c r="AD16" s="660"/>
      <c r="AE16" s="660"/>
      <c r="AF16" s="660"/>
      <c r="AG16" s="660"/>
      <c r="AH16" s="660"/>
      <c r="AI16" s="660"/>
      <c r="AJ16" s="660"/>
      <c r="AK16" s="660"/>
      <c r="AL16" s="660"/>
      <c r="AM16" s="660"/>
      <c r="AN16" s="242"/>
    </row>
    <row r="17" spans="1:40" s="237" customFormat="1" ht="18" customHeight="1">
      <c r="A17" s="236"/>
      <c r="B17" s="241"/>
      <c r="C17" s="2806" t="s">
        <v>1159</v>
      </c>
      <c r="D17" s="2807"/>
      <c r="E17" s="2807"/>
      <c r="F17" s="2807"/>
      <c r="G17" s="2807"/>
      <c r="H17" s="2807"/>
      <c r="I17" s="2807"/>
      <c r="J17" s="2807"/>
      <c r="K17" s="2807"/>
      <c r="L17" s="2807"/>
      <c r="M17" s="2807"/>
      <c r="N17" s="2807"/>
      <c r="O17" s="2807"/>
      <c r="P17" s="2807"/>
      <c r="Q17" s="2807"/>
      <c r="R17" s="2807"/>
      <c r="S17" s="2807"/>
      <c r="T17" s="2807"/>
      <c r="U17" s="2807"/>
      <c r="V17" s="2807"/>
      <c r="W17" s="2807"/>
      <c r="X17" s="2807"/>
      <c r="Y17" s="2807"/>
      <c r="Z17" s="2807"/>
      <c r="AA17" s="2807"/>
      <c r="AB17" s="2807"/>
      <c r="AC17" s="2807"/>
      <c r="AD17" s="2807"/>
      <c r="AE17" s="2807"/>
      <c r="AF17" s="2807"/>
      <c r="AG17" s="2807"/>
      <c r="AH17" s="2807"/>
      <c r="AI17" s="2807"/>
      <c r="AJ17" s="2807"/>
      <c r="AK17" s="2807"/>
      <c r="AL17" s="2807"/>
      <c r="AM17" s="2808"/>
      <c r="AN17" s="242"/>
    </row>
    <row r="18" spans="1:40" s="237" customFormat="1" ht="16.5" customHeight="1">
      <c r="A18" s="236"/>
      <c r="B18" s="241"/>
      <c r="C18" s="2809"/>
      <c r="D18" s="2811" t="s">
        <v>1160</v>
      </c>
      <c r="E18" s="2811"/>
      <c r="F18" s="2812"/>
      <c r="G18" s="2813"/>
      <c r="H18" s="2814"/>
      <c r="I18" s="2815" t="s">
        <v>1161</v>
      </c>
      <c r="J18" s="2815"/>
      <c r="K18" s="2815"/>
      <c r="L18" s="2815"/>
      <c r="M18" s="2815"/>
      <c r="N18" s="2815"/>
      <c r="O18" s="2815"/>
      <c r="P18" s="2815"/>
      <c r="Q18" s="2815"/>
      <c r="R18" s="2815"/>
      <c r="S18" s="2815"/>
      <c r="T18" s="2815"/>
      <c r="U18" s="2815"/>
      <c r="V18" s="2815"/>
      <c r="W18" s="2815"/>
      <c r="X18" s="2815"/>
      <c r="Y18" s="2815"/>
      <c r="Z18" s="2815"/>
      <c r="AA18" s="2815"/>
      <c r="AB18" s="2815"/>
      <c r="AC18" s="2815"/>
      <c r="AD18" s="2815"/>
      <c r="AE18" s="2815"/>
      <c r="AF18" s="2815"/>
      <c r="AG18" s="2815"/>
      <c r="AH18" s="2815"/>
      <c r="AI18" s="2815"/>
      <c r="AJ18" s="2815"/>
      <c r="AK18" s="2815"/>
      <c r="AL18" s="2815"/>
      <c r="AM18" s="2815"/>
      <c r="AN18" s="242"/>
    </row>
    <row r="19" spans="1:40" s="237" customFormat="1" ht="16.5" customHeight="1">
      <c r="A19" s="236"/>
      <c r="B19" s="241"/>
      <c r="C19" s="2810"/>
      <c r="D19" s="2811" t="s">
        <v>1162</v>
      </c>
      <c r="E19" s="2811"/>
      <c r="F19" s="2812"/>
      <c r="G19" s="2813"/>
      <c r="H19" s="2814"/>
      <c r="I19" s="2815" t="s">
        <v>1163</v>
      </c>
      <c r="J19" s="2815"/>
      <c r="K19" s="2815"/>
      <c r="L19" s="2815"/>
      <c r="M19" s="2815"/>
      <c r="N19" s="2815"/>
      <c r="O19" s="2815"/>
      <c r="P19" s="2815"/>
      <c r="Q19" s="2815"/>
      <c r="R19" s="2815"/>
      <c r="S19" s="2815"/>
      <c r="T19" s="2815"/>
      <c r="U19" s="2815"/>
      <c r="V19" s="2815"/>
      <c r="W19" s="2815"/>
      <c r="X19" s="2815"/>
      <c r="Y19" s="2815"/>
      <c r="Z19" s="2815"/>
      <c r="AA19" s="2815"/>
      <c r="AB19" s="2815"/>
      <c r="AC19" s="2815"/>
      <c r="AD19" s="2815"/>
      <c r="AE19" s="2815"/>
      <c r="AF19" s="2815"/>
      <c r="AG19" s="2815"/>
      <c r="AH19" s="2815"/>
      <c r="AI19" s="2815"/>
      <c r="AJ19" s="2815"/>
      <c r="AK19" s="2815"/>
      <c r="AL19" s="2815"/>
      <c r="AM19" s="2815"/>
      <c r="AN19" s="242"/>
    </row>
    <row r="20" spans="1:40" s="237" customFormat="1" ht="15.75" customHeight="1">
      <c r="A20" s="236"/>
      <c r="B20" s="241"/>
      <c r="C20" s="2833" t="s">
        <v>1164</v>
      </c>
      <c r="D20" s="2836" t="s">
        <v>1165</v>
      </c>
      <c r="E20" s="2837"/>
      <c r="F20" s="2837"/>
      <c r="G20" s="2837"/>
      <c r="H20" s="2837"/>
      <c r="I20" s="2837"/>
      <c r="J20" s="2837"/>
      <c r="K20" s="2837"/>
      <c r="L20" s="2838">
        <f>基本情報入力シート!L23</f>
        <v>0</v>
      </c>
      <c r="M20" s="2838"/>
      <c r="N20" s="2838"/>
      <c r="O20" s="2838"/>
      <c r="P20" s="2838"/>
      <c r="Q20" s="2838"/>
      <c r="R20" s="2838"/>
      <c r="S20" s="2838"/>
      <c r="T20" s="2838"/>
      <c r="U20" s="2838"/>
      <c r="V20" s="2838"/>
      <c r="W20" s="2838"/>
      <c r="X20" s="2838"/>
      <c r="Y20" s="2838"/>
      <c r="Z20" s="2838"/>
      <c r="AA20" s="2838"/>
      <c r="AB20" s="2838"/>
      <c r="AC20" s="2838"/>
      <c r="AD20" s="2838"/>
      <c r="AE20" s="2838"/>
      <c r="AF20" s="2838"/>
      <c r="AG20" s="2838"/>
      <c r="AH20" s="2838"/>
      <c r="AI20" s="2838"/>
      <c r="AJ20" s="2838"/>
      <c r="AK20" s="2838"/>
      <c r="AL20" s="2838"/>
      <c r="AM20" s="2838"/>
      <c r="AN20" s="242"/>
    </row>
    <row r="21" spans="1:40" s="237" customFormat="1" ht="28.5" customHeight="1">
      <c r="A21" s="236"/>
      <c r="B21" s="241"/>
      <c r="C21" s="2834"/>
      <c r="D21" s="2839" t="s">
        <v>1166</v>
      </c>
      <c r="E21" s="2840"/>
      <c r="F21" s="2840"/>
      <c r="G21" s="2840"/>
      <c r="H21" s="2840"/>
      <c r="I21" s="2840"/>
      <c r="J21" s="2840"/>
      <c r="K21" s="2840"/>
      <c r="L21" s="2841">
        <f>基本情報入力シート!L21</f>
        <v>0</v>
      </c>
      <c r="M21" s="2841"/>
      <c r="N21" s="2841"/>
      <c r="O21" s="2841"/>
      <c r="P21" s="2841"/>
      <c r="Q21" s="2841"/>
      <c r="R21" s="2841"/>
      <c r="S21" s="2841"/>
      <c r="T21" s="2841"/>
      <c r="U21" s="2841"/>
      <c r="V21" s="2841"/>
      <c r="W21" s="2841"/>
      <c r="X21" s="2841"/>
      <c r="Y21" s="2841"/>
      <c r="Z21" s="2841"/>
      <c r="AA21" s="2841"/>
      <c r="AB21" s="2841"/>
      <c r="AC21" s="2841"/>
      <c r="AD21" s="2841"/>
      <c r="AE21" s="2841"/>
      <c r="AF21" s="2841"/>
      <c r="AG21" s="2841"/>
      <c r="AH21" s="2841"/>
      <c r="AI21" s="2841"/>
      <c r="AJ21" s="2841"/>
      <c r="AK21" s="2841"/>
      <c r="AL21" s="2841"/>
      <c r="AM21" s="2841"/>
      <c r="AN21" s="242"/>
    </row>
    <row r="22" spans="1:40" s="237" customFormat="1" ht="13.5">
      <c r="A22" s="236"/>
      <c r="B22" s="241"/>
      <c r="C22" s="2834"/>
      <c r="D22" s="2842" t="s">
        <v>1167</v>
      </c>
      <c r="E22" s="2843"/>
      <c r="F22" s="2843"/>
      <c r="G22" s="2843"/>
      <c r="H22" s="2843"/>
      <c r="I22" s="2843"/>
      <c r="J22" s="2843"/>
      <c r="K22" s="2844"/>
      <c r="L22" s="2851" t="str">
        <f>IF(TEXT(基本情報入力シート!L15,"#")="","（郵便番号　　　　　－　　　　　）",CONCATENATE("（郵便番号　",ASC(TEXT(基本情報入力シート!L15,"000")&amp;"－"&amp;TEXT(基本情報入力シート!T15,"0000")),"）"))</f>
        <v>（郵便番号　　　　　－　　　　　）</v>
      </c>
      <c r="M22" s="2852"/>
      <c r="N22" s="2852"/>
      <c r="O22" s="2852"/>
      <c r="P22" s="2852"/>
      <c r="Q22" s="2852"/>
      <c r="R22" s="2852"/>
      <c r="S22" s="2852"/>
      <c r="T22" s="2852"/>
      <c r="U22" s="2852"/>
      <c r="V22" s="2852"/>
      <c r="W22" s="2852"/>
      <c r="X22" s="2852"/>
      <c r="Y22" s="2852"/>
      <c r="Z22" s="2852"/>
      <c r="AA22" s="2852"/>
      <c r="AB22" s="2852"/>
      <c r="AC22" s="2852"/>
      <c r="AD22" s="2852"/>
      <c r="AE22" s="2852"/>
      <c r="AF22" s="2852"/>
      <c r="AG22" s="2852"/>
      <c r="AH22" s="2852"/>
      <c r="AI22" s="2852"/>
      <c r="AJ22" s="2852"/>
      <c r="AK22" s="2852"/>
      <c r="AL22" s="2852"/>
      <c r="AM22" s="2853"/>
      <c r="AN22" s="242"/>
    </row>
    <row r="23" spans="1:40" s="237" customFormat="1" ht="13.5" customHeight="1">
      <c r="A23" s="236"/>
      <c r="B23" s="241"/>
      <c r="C23" s="2834"/>
      <c r="D23" s="2845"/>
      <c r="E23" s="2846"/>
      <c r="F23" s="2846"/>
      <c r="G23" s="2846"/>
      <c r="H23" s="2846"/>
      <c r="I23" s="2846"/>
      <c r="J23" s="2846"/>
      <c r="K23" s="2847"/>
      <c r="L23" s="2854" t="str">
        <f>IF(TEXT(基本情報入力シート!L17,"#")="","　　　　　　　都道　　　　　　　郡・市　　　　　　　町・村",TEXT(基本情報入力シート!L17,"#"))</f>
        <v>　　　　　　　都道　　　　　　　郡・市　　　　　　　町・村</v>
      </c>
      <c r="M23" s="2805"/>
      <c r="N23" s="2805"/>
      <c r="O23" s="2805"/>
      <c r="P23" s="2805"/>
      <c r="Q23" s="2805"/>
      <c r="R23" s="2805"/>
      <c r="S23" s="2805"/>
      <c r="T23" s="2805"/>
      <c r="U23" s="2805"/>
      <c r="V23" s="2805"/>
      <c r="W23" s="2805"/>
      <c r="X23" s="2805"/>
      <c r="Y23" s="2805"/>
      <c r="Z23" s="2805"/>
      <c r="AA23" s="2805"/>
      <c r="AB23" s="2805"/>
      <c r="AC23" s="2805"/>
      <c r="AD23" s="2805"/>
      <c r="AE23" s="2805"/>
      <c r="AF23" s="2805"/>
      <c r="AG23" s="2805"/>
      <c r="AH23" s="2805"/>
      <c r="AI23" s="2805"/>
      <c r="AJ23" s="2805"/>
      <c r="AK23" s="2805"/>
      <c r="AL23" s="2805"/>
      <c r="AM23" s="2855"/>
      <c r="AN23" s="242"/>
    </row>
    <row r="24" spans="1:40" s="237" customFormat="1" ht="13.5">
      <c r="A24" s="236"/>
      <c r="B24" s="241"/>
      <c r="C24" s="2834"/>
      <c r="D24" s="2845"/>
      <c r="E24" s="2846"/>
      <c r="F24" s="2846"/>
      <c r="G24" s="2846"/>
      <c r="H24" s="2846"/>
      <c r="I24" s="2846"/>
      <c r="J24" s="2846"/>
      <c r="K24" s="2847"/>
      <c r="L24" s="2856"/>
      <c r="M24" s="2857"/>
      <c r="N24" s="2857"/>
      <c r="O24" s="2857"/>
      <c r="P24" s="2857"/>
      <c r="Q24" s="2857"/>
      <c r="R24" s="2857"/>
      <c r="S24" s="2857"/>
      <c r="T24" s="2857"/>
      <c r="U24" s="2857"/>
      <c r="V24" s="2857"/>
      <c r="W24" s="2857"/>
      <c r="X24" s="2857"/>
      <c r="Y24" s="2857"/>
      <c r="Z24" s="2857"/>
      <c r="AA24" s="2857"/>
      <c r="AB24" s="2857"/>
      <c r="AC24" s="2857"/>
      <c r="AD24" s="2857"/>
      <c r="AE24" s="2857"/>
      <c r="AF24" s="2857"/>
      <c r="AG24" s="2857"/>
      <c r="AH24" s="2857"/>
      <c r="AI24" s="2857"/>
      <c r="AJ24" s="2857"/>
      <c r="AK24" s="2857"/>
      <c r="AL24" s="2857"/>
      <c r="AM24" s="2858"/>
      <c r="AN24" s="242"/>
    </row>
    <row r="25" spans="1:40" s="237" customFormat="1" ht="16.5" customHeight="1">
      <c r="A25" s="236"/>
      <c r="B25" s="241"/>
      <c r="C25" s="2834"/>
      <c r="D25" s="2848"/>
      <c r="E25" s="2849"/>
      <c r="F25" s="2849"/>
      <c r="G25" s="2849"/>
      <c r="H25" s="2849"/>
      <c r="I25" s="2849"/>
      <c r="J25" s="2849"/>
      <c r="K25" s="2850"/>
      <c r="L25" s="2859" t="s">
        <v>1168</v>
      </c>
      <c r="M25" s="2859"/>
      <c r="N25" s="2859"/>
      <c r="O25" s="2859"/>
      <c r="P25" s="2859"/>
      <c r="Q25" s="2859"/>
      <c r="R25" s="2859"/>
      <c r="S25" s="2860" t="str">
        <f>IF(TEXT(基本情報入力シート!L17,"#")="","　　　　　　　府県　　　　　　　区",TEXT(基本情報入力シート!L19,"#"))</f>
        <v>　　　　　　　府県　　　　　　　区</v>
      </c>
      <c r="T25" s="2861"/>
      <c r="U25" s="2861"/>
      <c r="V25" s="2861"/>
      <c r="W25" s="2861"/>
      <c r="X25" s="2861"/>
      <c r="Y25" s="2861"/>
      <c r="Z25" s="2861"/>
      <c r="AA25" s="2861"/>
      <c r="AB25" s="2861"/>
      <c r="AC25" s="2861"/>
      <c r="AD25" s="2861"/>
      <c r="AE25" s="2861"/>
      <c r="AF25" s="2861"/>
      <c r="AG25" s="2861"/>
      <c r="AH25" s="2861"/>
      <c r="AI25" s="2861"/>
      <c r="AJ25" s="2861"/>
      <c r="AK25" s="2861"/>
      <c r="AL25" s="2861"/>
      <c r="AM25" s="2862"/>
      <c r="AN25" s="242"/>
    </row>
    <row r="26" spans="1:40" s="237" customFormat="1" ht="18.75" customHeight="1">
      <c r="A26" s="236"/>
      <c r="B26" s="241"/>
      <c r="C26" s="2834"/>
      <c r="D26" s="2821" t="s">
        <v>1169</v>
      </c>
      <c r="E26" s="2822"/>
      <c r="F26" s="2822"/>
      <c r="G26" s="2822"/>
      <c r="H26" s="2822"/>
      <c r="I26" s="2822"/>
      <c r="J26" s="2822"/>
      <c r="K26" s="2822"/>
      <c r="L26" s="2823" t="s">
        <v>104</v>
      </c>
      <c r="M26" s="2823"/>
      <c r="N26" s="2823"/>
      <c r="O26" s="2823"/>
      <c r="P26" s="2824" t="str">
        <f>TEXT(基本情報入力シート!L29,"#")</f>
        <v/>
      </c>
      <c r="Q26" s="2825"/>
      <c r="R26" s="2825"/>
      <c r="S26" s="2825"/>
      <c r="T26" s="2825"/>
      <c r="U26" s="2825"/>
      <c r="V26" s="2825"/>
      <c r="W26" s="2825"/>
      <c r="X26" s="2825"/>
      <c r="Y26" s="2826"/>
      <c r="Z26" s="2827" t="s">
        <v>788</v>
      </c>
      <c r="AA26" s="2827"/>
      <c r="AB26" s="2827"/>
      <c r="AC26" s="2824" t="str">
        <f>TEXT(基本情報入力シート!L31,"#")</f>
        <v/>
      </c>
      <c r="AD26" s="2825"/>
      <c r="AE26" s="2825"/>
      <c r="AF26" s="2825"/>
      <c r="AG26" s="2825"/>
      <c r="AH26" s="2825"/>
      <c r="AI26" s="2825"/>
      <c r="AJ26" s="2825"/>
      <c r="AK26" s="2825"/>
      <c r="AL26" s="2825"/>
      <c r="AM26" s="2828"/>
      <c r="AN26" s="242"/>
    </row>
    <row r="27" spans="1:40" s="237" customFormat="1" ht="18.75" customHeight="1">
      <c r="A27" s="236"/>
      <c r="B27" s="241"/>
      <c r="C27" s="2834"/>
      <c r="D27" s="2829" t="s">
        <v>1170</v>
      </c>
      <c r="E27" s="2830"/>
      <c r="F27" s="2830"/>
      <c r="G27" s="2830"/>
      <c r="H27" s="2830"/>
      <c r="I27" s="2830"/>
      <c r="J27" s="2830"/>
      <c r="K27" s="2830"/>
      <c r="L27" s="2831" t="str">
        <f>TEXT(基本情報入力シート!L25,"#")</f>
        <v/>
      </c>
      <c r="M27" s="2831"/>
      <c r="N27" s="2831"/>
      <c r="O27" s="2831"/>
      <c r="P27" s="2831"/>
      <c r="Q27" s="2831"/>
      <c r="R27" s="2831"/>
      <c r="S27" s="2831"/>
      <c r="T27" s="2831"/>
      <c r="U27" s="2831"/>
      <c r="V27" s="2831"/>
      <c r="W27" s="2831"/>
      <c r="X27" s="2831"/>
      <c r="Y27" s="2831"/>
      <c r="Z27" s="2831"/>
      <c r="AA27" s="2831"/>
      <c r="AB27" s="2831"/>
      <c r="AC27" s="2831"/>
      <c r="AD27" s="2831"/>
      <c r="AE27" s="2831"/>
      <c r="AF27" s="2831"/>
      <c r="AG27" s="2831"/>
      <c r="AH27" s="2831"/>
      <c r="AI27" s="2831"/>
      <c r="AJ27" s="2831"/>
      <c r="AK27" s="2831"/>
      <c r="AL27" s="2831"/>
      <c r="AM27" s="2832"/>
      <c r="AN27" s="242"/>
    </row>
    <row r="28" spans="1:40" s="237" customFormat="1" ht="13.5" customHeight="1">
      <c r="A28" s="236"/>
      <c r="B28" s="241"/>
      <c r="C28" s="2834"/>
      <c r="D28" s="2842" t="s">
        <v>1171</v>
      </c>
      <c r="E28" s="2843"/>
      <c r="F28" s="2843"/>
      <c r="G28" s="2843"/>
      <c r="H28" s="2843"/>
      <c r="I28" s="2843"/>
      <c r="J28" s="2843"/>
      <c r="K28" s="2843"/>
      <c r="L28" s="2886" t="s">
        <v>889</v>
      </c>
      <c r="M28" s="2827" t="str">
        <f>TEXT(基本情報入力シート!L35,"#")</f>
        <v/>
      </c>
      <c r="N28" s="2827"/>
      <c r="O28" s="2827"/>
      <c r="P28" s="2827"/>
      <c r="Q28" s="2827"/>
      <c r="R28" s="2889" t="s">
        <v>1172</v>
      </c>
      <c r="S28" s="2889"/>
      <c r="T28" s="2889"/>
      <c r="U28" s="2889" t="str">
        <f>TEXT(基本情報入力シート!L36,"#")</f>
        <v/>
      </c>
      <c r="V28" s="2889"/>
      <c r="W28" s="2889"/>
      <c r="X28" s="2889"/>
      <c r="Y28" s="2889"/>
      <c r="Z28" s="2889"/>
      <c r="AA28" s="2889"/>
      <c r="AB28" s="2889"/>
      <c r="AC28" s="2890" t="s">
        <v>1173</v>
      </c>
      <c r="AD28" s="2890"/>
      <c r="AE28" s="2880" t="str">
        <f>IF(基本情報入力シート!L41="","",TEXT(基本情報入力シート!L41,"ggg"))</f>
        <v/>
      </c>
      <c r="AF28" s="2881"/>
      <c r="AG28" s="2881"/>
      <c r="AH28" s="2884" t="str">
        <f>IF(基本情報入力シート!L41="","",TEXT(基本情報入力シート!L41,"e"))</f>
        <v/>
      </c>
      <c r="AI28" s="2884" t="s">
        <v>98</v>
      </c>
      <c r="AJ28" s="2884" t="str">
        <f>IF(基本情報入力シート!L41="","",TEXT(基本情報入力シート!L41,"m"))</f>
        <v/>
      </c>
      <c r="AK28" s="2884" t="s">
        <v>611</v>
      </c>
      <c r="AL28" s="2884" t="str">
        <f>IF(基本情報入力シート!L41="","",TEXT(基本情報入力シート!L41,"d"))</f>
        <v/>
      </c>
      <c r="AM28" s="2863" t="s">
        <v>792</v>
      </c>
      <c r="AN28" s="242"/>
    </row>
    <row r="29" spans="1:40" s="237" customFormat="1" ht="26.25" customHeight="1">
      <c r="A29" s="236"/>
      <c r="B29" s="241"/>
      <c r="C29" s="2834"/>
      <c r="D29" s="2848"/>
      <c r="E29" s="2849"/>
      <c r="F29" s="2849"/>
      <c r="G29" s="2849"/>
      <c r="H29" s="2849"/>
      <c r="I29" s="2849"/>
      <c r="J29" s="2849"/>
      <c r="K29" s="2849"/>
      <c r="L29" s="2887"/>
      <c r="M29" s="2888"/>
      <c r="N29" s="2888"/>
      <c r="O29" s="2888"/>
      <c r="P29" s="2888"/>
      <c r="Q29" s="2888"/>
      <c r="R29" s="2865" t="s">
        <v>1174</v>
      </c>
      <c r="S29" s="2865"/>
      <c r="T29" s="2865"/>
      <c r="U29" s="2865" t="str">
        <f>TEXT(基本情報入力シート!L37,"#")</f>
        <v/>
      </c>
      <c r="V29" s="2865"/>
      <c r="W29" s="2865"/>
      <c r="X29" s="2865"/>
      <c r="Y29" s="2865"/>
      <c r="Z29" s="2865"/>
      <c r="AA29" s="2865"/>
      <c r="AB29" s="2865"/>
      <c r="AC29" s="2891"/>
      <c r="AD29" s="2891"/>
      <c r="AE29" s="2882"/>
      <c r="AF29" s="2883"/>
      <c r="AG29" s="2883"/>
      <c r="AH29" s="2885"/>
      <c r="AI29" s="2885"/>
      <c r="AJ29" s="2885"/>
      <c r="AK29" s="2885"/>
      <c r="AL29" s="2885"/>
      <c r="AM29" s="2864"/>
      <c r="AN29" s="242"/>
    </row>
    <row r="30" spans="1:40" s="237" customFormat="1" ht="13.5">
      <c r="A30" s="236"/>
      <c r="B30" s="241"/>
      <c r="C30" s="2834"/>
      <c r="D30" s="2821" t="s">
        <v>1175</v>
      </c>
      <c r="E30" s="2866"/>
      <c r="F30" s="2866"/>
      <c r="G30" s="2866"/>
      <c r="H30" s="2866"/>
      <c r="I30" s="2866"/>
      <c r="J30" s="2866"/>
      <c r="K30" s="2867"/>
      <c r="L30" s="2851" t="str">
        <f>IF(TEXT(基本情報入力シート!L36,"#")="","（郵便番号　　　　　－　　　　　）",CONCATENATE("（郵便番号　",TEXT(基本情報入力シート!L38,"000")&amp;"－"&amp;TEXT(基本情報入力シート!T38,"0000"),"）"))</f>
        <v>（郵便番号　　　　　－　　　　　）</v>
      </c>
      <c r="M30" s="2852"/>
      <c r="N30" s="2852"/>
      <c r="O30" s="2852"/>
      <c r="P30" s="2852"/>
      <c r="Q30" s="2852"/>
      <c r="R30" s="2852"/>
      <c r="S30" s="2852"/>
      <c r="T30" s="2852"/>
      <c r="U30" s="2852"/>
      <c r="V30" s="2852"/>
      <c r="W30" s="2852"/>
      <c r="X30" s="2852"/>
      <c r="Y30" s="2852"/>
      <c r="Z30" s="2852"/>
      <c r="AA30" s="2852"/>
      <c r="AB30" s="2852"/>
      <c r="AC30" s="2852"/>
      <c r="AD30" s="2852"/>
      <c r="AE30" s="2852"/>
      <c r="AF30" s="2852"/>
      <c r="AG30" s="2852"/>
      <c r="AH30" s="2852"/>
      <c r="AI30" s="2852"/>
      <c r="AJ30" s="2852"/>
      <c r="AK30" s="2852"/>
      <c r="AL30" s="2852"/>
      <c r="AM30" s="2873"/>
      <c r="AN30" s="242"/>
    </row>
    <row r="31" spans="1:40" s="237" customFormat="1" ht="13.5" customHeight="1">
      <c r="A31" s="236"/>
      <c r="B31" s="241"/>
      <c r="C31" s="2834"/>
      <c r="D31" s="2868"/>
      <c r="E31" s="2869"/>
      <c r="F31" s="2869"/>
      <c r="G31" s="2869"/>
      <c r="H31" s="2869"/>
      <c r="I31" s="2869"/>
      <c r="J31" s="2869"/>
      <c r="K31" s="2870"/>
      <c r="L31" s="2854" t="str">
        <f>IF(TEXT(基本情報入力シート!L39,"#")="","　　　　　　　都道　　　　　　　郡・市　　　　　　　町・村",TEXT(基本情報入力シート!L39,"#"))</f>
        <v>　　　　　　　都道　　　　　　　郡・市　　　　　　　町・村</v>
      </c>
      <c r="M31" s="2805"/>
      <c r="N31" s="2805"/>
      <c r="O31" s="2805"/>
      <c r="P31" s="2805"/>
      <c r="Q31" s="2805"/>
      <c r="R31" s="2805"/>
      <c r="S31" s="2805"/>
      <c r="T31" s="2805"/>
      <c r="U31" s="2805"/>
      <c r="V31" s="2805"/>
      <c r="W31" s="2805"/>
      <c r="X31" s="2805"/>
      <c r="Y31" s="2805"/>
      <c r="Z31" s="2805"/>
      <c r="AA31" s="2805"/>
      <c r="AB31" s="2805"/>
      <c r="AC31" s="2805"/>
      <c r="AD31" s="2805"/>
      <c r="AE31" s="2805"/>
      <c r="AF31" s="2805"/>
      <c r="AG31" s="2805"/>
      <c r="AH31" s="2805"/>
      <c r="AI31" s="2805"/>
      <c r="AJ31" s="2805"/>
      <c r="AK31" s="2805"/>
      <c r="AL31" s="2805"/>
      <c r="AM31" s="2874"/>
      <c r="AN31" s="242"/>
    </row>
    <row r="32" spans="1:40" s="237" customFormat="1" ht="13.5">
      <c r="A32" s="236"/>
      <c r="B32" s="241"/>
      <c r="C32" s="2834"/>
      <c r="D32" s="2868"/>
      <c r="E32" s="2869"/>
      <c r="F32" s="2869"/>
      <c r="G32" s="2869"/>
      <c r="H32" s="2869"/>
      <c r="I32" s="2869"/>
      <c r="J32" s="2869"/>
      <c r="K32" s="2870"/>
      <c r="L32" s="2856"/>
      <c r="M32" s="2857"/>
      <c r="N32" s="2857"/>
      <c r="O32" s="2857"/>
      <c r="P32" s="2857"/>
      <c r="Q32" s="2857"/>
      <c r="R32" s="2857"/>
      <c r="S32" s="2857"/>
      <c r="T32" s="2857"/>
      <c r="U32" s="2857"/>
      <c r="V32" s="2857"/>
      <c r="W32" s="2857"/>
      <c r="X32" s="2857"/>
      <c r="Y32" s="2857"/>
      <c r="Z32" s="2857"/>
      <c r="AA32" s="2857"/>
      <c r="AB32" s="2857"/>
      <c r="AC32" s="2857"/>
      <c r="AD32" s="2857"/>
      <c r="AE32" s="2857"/>
      <c r="AF32" s="2857"/>
      <c r="AG32" s="2857"/>
      <c r="AH32" s="2857"/>
      <c r="AI32" s="2857"/>
      <c r="AJ32" s="2857"/>
      <c r="AK32" s="2857"/>
      <c r="AL32" s="2857"/>
      <c r="AM32" s="2875"/>
      <c r="AN32" s="242"/>
    </row>
    <row r="33" spans="1:40" s="237" customFormat="1" ht="17.25" customHeight="1">
      <c r="A33" s="236"/>
      <c r="B33" s="241"/>
      <c r="C33" s="2835"/>
      <c r="D33" s="2871"/>
      <c r="E33" s="2830"/>
      <c r="F33" s="2830"/>
      <c r="G33" s="2830"/>
      <c r="H33" s="2830"/>
      <c r="I33" s="2830"/>
      <c r="J33" s="2830"/>
      <c r="K33" s="2872"/>
      <c r="L33" s="2876" t="s">
        <v>1168</v>
      </c>
      <c r="M33" s="2859"/>
      <c r="N33" s="2859"/>
      <c r="O33" s="2859"/>
      <c r="P33" s="2859"/>
      <c r="Q33" s="2859"/>
      <c r="R33" s="2859"/>
      <c r="S33" s="2877" t="str">
        <f>IF(TEXT(基本情報入力シート!L39,"#")="","　　　　　　　府県　　　　　　　区",TEXT(基本情報入力シート!L40,"#"))</f>
        <v>　　　　　　　府県　　　　　　　区</v>
      </c>
      <c r="T33" s="2878"/>
      <c r="U33" s="2878"/>
      <c r="V33" s="2878"/>
      <c r="W33" s="2878"/>
      <c r="X33" s="2878"/>
      <c r="Y33" s="2878"/>
      <c r="Z33" s="2878"/>
      <c r="AA33" s="2878"/>
      <c r="AB33" s="2878"/>
      <c r="AC33" s="2878"/>
      <c r="AD33" s="2878"/>
      <c r="AE33" s="2878"/>
      <c r="AF33" s="2878"/>
      <c r="AG33" s="2878"/>
      <c r="AH33" s="2878"/>
      <c r="AI33" s="2878"/>
      <c r="AJ33" s="2878"/>
      <c r="AK33" s="2878"/>
      <c r="AL33" s="2878"/>
      <c r="AM33" s="2879"/>
      <c r="AN33" s="242"/>
    </row>
    <row r="34" spans="1:40" s="237" customFormat="1" ht="23.25" customHeight="1">
      <c r="A34" s="236"/>
      <c r="B34" s="241"/>
      <c r="C34" s="2899" t="s">
        <v>1176</v>
      </c>
      <c r="D34" s="2900"/>
      <c r="E34" s="2900"/>
      <c r="F34" s="2900"/>
      <c r="G34" s="2900"/>
      <c r="H34" s="2900"/>
      <c r="I34" s="2900"/>
      <c r="J34" s="2900"/>
      <c r="K34" s="2901"/>
      <c r="L34" s="2821" t="s">
        <v>1177</v>
      </c>
      <c r="M34" s="2822"/>
      <c r="N34" s="2822"/>
      <c r="O34" s="2822"/>
      <c r="P34" s="2822"/>
      <c r="Q34" s="2822"/>
      <c r="R34" s="2908" t="s">
        <v>1149</v>
      </c>
      <c r="S34" s="2909"/>
      <c r="T34" s="2909"/>
      <c r="U34" s="2909"/>
      <c r="V34" s="2909"/>
      <c r="W34" s="2910" t="s">
        <v>1178</v>
      </c>
      <c r="X34" s="2910"/>
      <c r="Y34" s="2910"/>
      <c r="Z34" s="2910"/>
      <c r="AA34" s="2910"/>
      <c r="AB34" s="2910"/>
      <c r="AC34" s="2910"/>
      <c r="AD34" s="2842"/>
      <c r="AE34" s="2911" t="s">
        <v>95</v>
      </c>
      <c r="AF34" s="2912"/>
      <c r="AG34" s="2912"/>
      <c r="AH34" s="2912"/>
      <c r="AI34" s="2912"/>
      <c r="AJ34" s="2912"/>
      <c r="AK34" s="2912"/>
      <c r="AL34" s="2912"/>
      <c r="AM34" s="2913"/>
      <c r="AN34" s="242"/>
    </row>
    <row r="35" spans="1:40" s="237" customFormat="1" ht="92.45" customHeight="1">
      <c r="A35" s="236"/>
      <c r="B35" s="241"/>
      <c r="C35" s="2902"/>
      <c r="D35" s="2903"/>
      <c r="E35" s="2903"/>
      <c r="F35" s="2903"/>
      <c r="G35" s="2903"/>
      <c r="H35" s="2903"/>
      <c r="I35" s="2903"/>
      <c r="J35" s="2903"/>
      <c r="K35" s="2904"/>
      <c r="L35" s="2914"/>
      <c r="M35" s="2915"/>
      <c r="N35" s="2915"/>
      <c r="O35" s="2915"/>
      <c r="P35" s="2915"/>
      <c r="Q35" s="2915"/>
      <c r="R35" s="2916"/>
      <c r="S35" s="2917"/>
      <c r="T35" s="2917"/>
      <c r="U35" s="2917"/>
      <c r="V35" s="2917"/>
      <c r="W35" s="2918"/>
      <c r="X35" s="2919"/>
      <c r="Y35" s="2919"/>
      <c r="Z35" s="2919"/>
      <c r="AA35" s="2919"/>
      <c r="AB35" s="2919"/>
      <c r="AC35" s="2919"/>
      <c r="AD35" s="2920"/>
      <c r="AE35" s="2915"/>
      <c r="AF35" s="2915"/>
      <c r="AG35" s="2915"/>
      <c r="AH35" s="2915"/>
      <c r="AI35" s="2915"/>
      <c r="AJ35" s="2915"/>
      <c r="AK35" s="2915"/>
      <c r="AL35" s="2915"/>
      <c r="AM35" s="2921"/>
      <c r="AN35" s="242"/>
    </row>
    <row r="36" spans="1:40" s="237" customFormat="1" ht="13.5">
      <c r="A36" s="236"/>
      <c r="B36" s="241"/>
      <c r="C36" s="2902"/>
      <c r="D36" s="2903"/>
      <c r="E36" s="2903"/>
      <c r="F36" s="2903"/>
      <c r="G36" s="2903"/>
      <c r="H36" s="2903"/>
      <c r="I36" s="2903"/>
      <c r="J36" s="2903"/>
      <c r="K36" s="2904"/>
      <c r="L36" s="2922"/>
      <c r="M36" s="2897"/>
      <c r="N36" s="2897"/>
      <c r="O36" s="2897"/>
      <c r="P36" s="2897"/>
      <c r="Q36" s="2897"/>
      <c r="R36" s="2892"/>
      <c r="S36" s="2893"/>
      <c r="T36" s="2893"/>
      <c r="U36" s="2893"/>
      <c r="V36" s="2893"/>
      <c r="W36" s="2894"/>
      <c r="X36" s="2895"/>
      <c r="Y36" s="2895"/>
      <c r="Z36" s="2895"/>
      <c r="AA36" s="2895"/>
      <c r="AB36" s="2895"/>
      <c r="AC36" s="2895"/>
      <c r="AD36" s="2896"/>
      <c r="AE36" s="2897"/>
      <c r="AF36" s="2897"/>
      <c r="AG36" s="2897"/>
      <c r="AH36" s="2897"/>
      <c r="AI36" s="2897"/>
      <c r="AJ36" s="2897"/>
      <c r="AK36" s="2897"/>
      <c r="AL36" s="2897"/>
      <c r="AM36" s="2898"/>
      <c r="AN36" s="242"/>
    </row>
    <row r="37" spans="1:40" s="237" customFormat="1" ht="13.5">
      <c r="A37" s="236"/>
      <c r="B37" s="241"/>
      <c r="C37" s="2905"/>
      <c r="D37" s="2906"/>
      <c r="E37" s="2906"/>
      <c r="F37" s="2906"/>
      <c r="G37" s="2906"/>
      <c r="H37" s="2906"/>
      <c r="I37" s="2906"/>
      <c r="J37" s="2906"/>
      <c r="K37" s="2907"/>
      <c r="L37" s="244" t="s">
        <v>680</v>
      </c>
      <c r="M37" s="2802"/>
      <c r="N37" s="2802"/>
      <c r="O37" s="2802"/>
      <c r="P37" s="236" t="s">
        <v>1179</v>
      </c>
      <c r="Q37" s="661" t="s">
        <v>1180</v>
      </c>
      <c r="R37" s="2892"/>
      <c r="S37" s="2893"/>
      <c r="T37" s="2893"/>
      <c r="U37" s="2893"/>
      <c r="V37" s="2893"/>
      <c r="W37" s="2894"/>
      <c r="X37" s="2895"/>
      <c r="Y37" s="2895"/>
      <c r="Z37" s="2895"/>
      <c r="AA37" s="2895"/>
      <c r="AB37" s="2895"/>
      <c r="AC37" s="2895"/>
      <c r="AD37" s="2896"/>
      <c r="AE37" s="2897"/>
      <c r="AF37" s="2897"/>
      <c r="AG37" s="2897"/>
      <c r="AH37" s="2897"/>
      <c r="AI37" s="2897"/>
      <c r="AJ37" s="2897"/>
      <c r="AK37" s="2897"/>
      <c r="AL37" s="2897"/>
      <c r="AM37" s="2898"/>
      <c r="AN37" s="242"/>
    </row>
    <row r="38" spans="1:40" s="237" customFormat="1" ht="18.75" customHeight="1">
      <c r="A38" s="236"/>
      <c r="B38" s="241"/>
      <c r="C38" s="2923" t="s">
        <v>1181</v>
      </c>
      <c r="D38" s="2923"/>
      <c r="E38" s="2923"/>
      <c r="F38" s="2923"/>
      <c r="G38" s="2923"/>
      <c r="H38" s="2923"/>
      <c r="I38" s="2923"/>
      <c r="J38" s="2923"/>
      <c r="K38" s="2923"/>
      <c r="L38" s="2924" t="s">
        <v>1160</v>
      </c>
      <c r="M38" s="2925"/>
      <c r="N38" s="2926"/>
      <c r="O38" s="2927"/>
      <c r="P38" s="2928" t="s">
        <v>1182</v>
      </c>
      <c r="Q38" s="2929"/>
      <c r="R38" s="2929"/>
      <c r="S38" s="2929"/>
      <c r="T38" s="2929"/>
      <c r="U38" s="2929"/>
      <c r="V38" s="2929"/>
      <c r="W38" s="2929"/>
      <c r="X38" s="2929"/>
      <c r="Y38" s="2929"/>
      <c r="Z38" s="2929"/>
      <c r="AA38" s="2929"/>
      <c r="AB38" s="2929"/>
      <c r="AC38" s="2929"/>
      <c r="AD38" s="2929"/>
      <c r="AE38" s="2929"/>
      <c r="AF38" s="2929"/>
      <c r="AG38" s="2929"/>
      <c r="AH38" s="2929"/>
      <c r="AI38" s="2929"/>
      <c r="AJ38" s="2929"/>
      <c r="AK38" s="2929"/>
      <c r="AL38" s="2929"/>
      <c r="AM38" s="2930"/>
      <c r="AN38" s="242"/>
    </row>
    <row r="39" spans="1:40" s="237" customFormat="1" ht="18.75" customHeight="1">
      <c r="A39" s="236"/>
      <c r="B39" s="241"/>
      <c r="C39" s="2923"/>
      <c r="D39" s="2923"/>
      <c r="E39" s="2923"/>
      <c r="F39" s="2923"/>
      <c r="G39" s="2923"/>
      <c r="H39" s="2923"/>
      <c r="I39" s="2923"/>
      <c r="J39" s="2923"/>
      <c r="K39" s="2923"/>
      <c r="L39" s="2931" t="s">
        <v>1162</v>
      </c>
      <c r="M39" s="2932"/>
      <c r="N39" s="2926"/>
      <c r="O39" s="2927"/>
      <c r="P39" s="2928" t="s">
        <v>1183</v>
      </c>
      <c r="Q39" s="2929"/>
      <c r="R39" s="2929"/>
      <c r="S39" s="2929"/>
      <c r="T39" s="2929"/>
      <c r="U39" s="2929"/>
      <c r="V39" s="2929"/>
      <c r="W39" s="2929"/>
      <c r="X39" s="2929"/>
      <c r="Y39" s="2929"/>
      <c r="Z39" s="2929"/>
      <c r="AA39" s="2929"/>
      <c r="AB39" s="2929"/>
      <c r="AC39" s="2929"/>
      <c r="AD39" s="2929"/>
      <c r="AE39" s="2929"/>
      <c r="AF39" s="2929"/>
      <c r="AG39" s="2929"/>
      <c r="AH39" s="2929"/>
      <c r="AI39" s="2929"/>
      <c r="AJ39" s="2929"/>
      <c r="AK39" s="2929"/>
      <c r="AL39" s="2929"/>
      <c r="AM39" s="2930"/>
      <c r="AN39" s="242"/>
    </row>
    <row r="40" spans="1:40" s="237" customFormat="1" ht="18.75" customHeight="1">
      <c r="A40" s="236"/>
      <c r="B40" s="241"/>
      <c r="C40" s="2923"/>
      <c r="D40" s="2923"/>
      <c r="E40" s="2923"/>
      <c r="F40" s="2923"/>
      <c r="G40" s="2923"/>
      <c r="H40" s="2923"/>
      <c r="I40" s="2923"/>
      <c r="J40" s="2923"/>
      <c r="K40" s="2923"/>
      <c r="L40" s="2931" t="s">
        <v>1184</v>
      </c>
      <c r="M40" s="2932"/>
      <c r="N40" s="2926"/>
      <c r="O40" s="2927"/>
      <c r="P40" s="2928" t="s">
        <v>1185</v>
      </c>
      <c r="Q40" s="2933"/>
      <c r="R40" s="2933"/>
      <c r="S40" s="2933"/>
      <c r="T40" s="2933"/>
      <c r="U40" s="2933"/>
      <c r="V40" s="2933"/>
      <c r="W40" s="2933"/>
      <c r="X40" s="2933"/>
      <c r="Y40" s="2933"/>
      <c r="Z40" s="2933"/>
      <c r="AA40" s="2933"/>
      <c r="AB40" s="2933"/>
      <c r="AC40" s="2933"/>
      <c r="AD40" s="2933"/>
      <c r="AE40" s="2933"/>
      <c r="AF40" s="2933"/>
      <c r="AG40" s="2933"/>
      <c r="AH40" s="2933"/>
      <c r="AI40" s="2933"/>
      <c r="AJ40" s="2933"/>
      <c r="AK40" s="2933"/>
      <c r="AL40" s="2933"/>
      <c r="AM40" s="2934"/>
      <c r="AN40" s="242"/>
    </row>
    <row r="41" spans="1:40" s="237" customFormat="1" ht="16.5" customHeight="1">
      <c r="A41" s="236"/>
      <c r="B41" s="241"/>
      <c r="C41" s="2923" t="s">
        <v>1186</v>
      </c>
      <c r="D41" s="2923"/>
      <c r="E41" s="2923"/>
      <c r="F41" s="2923"/>
      <c r="G41" s="2923"/>
      <c r="H41" s="2923"/>
      <c r="I41" s="2923"/>
      <c r="J41" s="2923"/>
      <c r="K41" s="2923"/>
      <c r="L41" s="2941" t="s">
        <v>1187</v>
      </c>
      <c r="M41" s="2942"/>
      <c r="N41" s="2944"/>
      <c r="O41" s="2945"/>
      <c r="P41" s="2941" t="s">
        <v>1188</v>
      </c>
      <c r="Q41" s="2941"/>
      <c r="R41" s="2941"/>
      <c r="S41" s="2941"/>
      <c r="T41" s="2941"/>
      <c r="U41" s="2941"/>
      <c r="V41" s="2941"/>
      <c r="W41" s="2941"/>
      <c r="X41" s="2941"/>
      <c r="Y41" s="2941"/>
      <c r="Z41" s="2941"/>
      <c r="AA41" s="2941"/>
      <c r="AB41" s="2941"/>
      <c r="AC41" s="2947" t="s">
        <v>859</v>
      </c>
      <c r="AD41" s="2947"/>
      <c r="AE41" s="2947"/>
      <c r="AF41" s="2947"/>
      <c r="AG41" s="2947"/>
      <c r="AH41" s="2947"/>
      <c r="AI41" s="2947"/>
      <c r="AJ41" s="2947"/>
      <c r="AK41" s="2947"/>
      <c r="AL41" s="2947"/>
      <c r="AM41" s="2947"/>
      <c r="AN41" s="242"/>
    </row>
    <row r="42" spans="1:40" s="237" customFormat="1" ht="30.75" customHeight="1">
      <c r="A42" s="236"/>
      <c r="B42" s="241"/>
      <c r="C42" s="2923"/>
      <c r="D42" s="2923"/>
      <c r="E42" s="2923"/>
      <c r="F42" s="2923"/>
      <c r="G42" s="2923"/>
      <c r="H42" s="2923"/>
      <c r="I42" s="2923"/>
      <c r="J42" s="2923"/>
      <c r="K42" s="2923"/>
      <c r="L42" s="2943"/>
      <c r="M42" s="2942"/>
      <c r="N42" s="2946"/>
      <c r="O42" s="2945"/>
      <c r="P42" s="2948"/>
      <c r="Q42" s="2948"/>
      <c r="R42" s="2948"/>
      <c r="S42" s="2948"/>
      <c r="T42" s="2948"/>
      <c r="U42" s="2948"/>
      <c r="V42" s="2948"/>
      <c r="W42" s="2948"/>
      <c r="X42" s="2948"/>
      <c r="Y42" s="2948"/>
      <c r="Z42" s="2948"/>
      <c r="AA42" s="2948"/>
      <c r="AB42" s="2948"/>
      <c r="AC42" s="2949"/>
      <c r="AD42" s="2950"/>
      <c r="AE42" s="2950"/>
      <c r="AF42" s="789"/>
      <c r="AG42" s="662" t="s">
        <v>98</v>
      </c>
      <c r="AH42" s="2950"/>
      <c r="AI42" s="2950"/>
      <c r="AJ42" s="662" t="s">
        <v>611</v>
      </c>
      <c r="AK42" s="2950"/>
      <c r="AL42" s="2950"/>
      <c r="AM42" s="663" t="s">
        <v>792</v>
      </c>
      <c r="AN42" s="242"/>
    </row>
    <row r="43" spans="1:40" s="237" customFormat="1" ht="29.25" customHeight="1">
      <c r="A43" s="236"/>
      <c r="B43" s="241"/>
      <c r="C43" s="2923"/>
      <c r="D43" s="2923"/>
      <c r="E43" s="2923"/>
      <c r="F43" s="2923"/>
      <c r="G43" s="2923"/>
      <c r="H43" s="2923"/>
      <c r="I43" s="2923"/>
      <c r="J43" s="2923"/>
      <c r="K43" s="2923"/>
      <c r="L43" s="2941" t="s">
        <v>1189</v>
      </c>
      <c r="M43" s="2942"/>
      <c r="N43" s="2813"/>
      <c r="O43" s="2814"/>
      <c r="P43" s="2954" t="s">
        <v>1190</v>
      </c>
      <c r="Q43" s="2954"/>
      <c r="R43" s="2954"/>
      <c r="S43" s="2954"/>
      <c r="T43" s="2954"/>
      <c r="U43" s="2954"/>
      <c r="V43" s="2954"/>
      <c r="W43" s="2954"/>
      <c r="X43" s="2954"/>
      <c r="Y43" s="2954"/>
      <c r="Z43" s="2954"/>
      <c r="AA43" s="2954"/>
      <c r="AB43" s="2954"/>
      <c r="AC43" s="2954"/>
      <c r="AD43" s="2954"/>
      <c r="AE43" s="2954"/>
      <c r="AF43" s="2954"/>
      <c r="AG43" s="2954"/>
      <c r="AH43" s="2954"/>
      <c r="AI43" s="2954"/>
      <c r="AJ43" s="2954"/>
      <c r="AK43" s="2954"/>
      <c r="AL43" s="2954"/>
      <c r="AM43" s="2954"/>
      <c r="AN43" s="242"/>
    </row>
    <row r="44" spans="1:40" s="237" customFormat="1" ht="29.25" customHeight="1">
      <c r="A44" s="236"/>
      <c r="B44" s="241"/>
      <c r="C44" s="2923"/>
      <c r="D44" s="2923"/>
      <c r="E44" s="2923"/>
      <c r="F44" s="2923"/>
      <c r="G44" s="2923"/>
      <c r="H44" s="2923"/>
      <c r="I44" s="2923"/>
      <c r="J44" s="2923"/>
      <c r="K44" s="2923"/>
      <c r="L44" s="2941" t="s">
        <v>1191</v>
      </c>
      <c r="M44" s="2942"/>
      <c r="N44" s="2813"/>
      <c r="O44" s="2814"/>
      <c r="P44" s="2954" t="s">
        <v>1192</v>
      </c>
      <c r="Q44" s="2954"/>
      <c r="R44" s="2954"/>
      <c r="S44" s="2954"/>
      <c r="T44" s="2954"/>
      <c r="U44" s="2954"/>
      <c r="V44" s="2954"/>
      <c r="W44" s="2954"/>
      <c r="X44" s="2954"/>
      <c r="Y44" s="2954"/>
      <c r="Z44" s="2954"/>
      <c r="AA44" s="2954"/>
      <c r="AB44" s="2954"/>
      <c r="AC44" s="2954"/>
      <c r="AD44" s="2954"/>
      <c r="AE44" s="2954"/>
      <c r="AF44" s="2954"/>
      <c r="AG44" s="2954"/>
      <c r="AH44" s="2954"/>
      <c r="AI44" s="2954"/>
      <c r="AJ44" s="2954"/>
      <c r="AK44" s="2954"/>
      <c r="AL44" s="2954"/>
      <c r="AM44" s="2954"/>
      <c r="AN44" s="242"/>
    </row>
    <row r="45" spans="1:40" s="237" customFormat="1" ht="18.75" customHeight="1">
      <c r="A45" s="236"/>
      <c r="B45" s="241"/>
      <c r="C45" s="2935" t="s">
        <v>1193</v>
      </c>
      <c r="D45" s="2936" t="s">
        <v>1194</v>
      </c>
      <c r="E45" s="2936"/>
      <c r="F45" s="2936"/>
      <c r="G45" s="2936"/>
      <c r="H45" s="2936"/>
      <c r="I45" s="2936"/>
      <c r="J45" s="2936"/>
      <c r="K45" s="2936"/>
      <c r="L45" s="2936"/>
      <c r="M45" s="2936"/>
      <c r="N45" s="2936"/>
      <c r="O45" s="2936"/>
      <c r="P45" s="2936"/>
      <c r="Q45" s="2936"/>
      <c r="R45" s="2936"/>
      <c r="S45" s="2936"/>
      <c r="T45" s="2937"/>
      <c r="U45" s="2937"/>
      <c r="V45" s="2937"/>
      <c r="W45" s="2937"/>
      <c r="X45" s="2937"/>
      <c r="Y45" s="2937"/>
      <c r="Z45" s="2937"/>
      <c r="AA45" s="2937"/>
      <c r="AB45" s="2937"/>
      <c r="AC45" s="2937"/>
      <c r="AD45" s="2937"/>
      <c r="AE45" s="2937"/>
      <c r="AF45" s="2937"/>
      <c r="AG45" s="2937"/>
      <c r="AH45" s="2937"/>
      <c r="AI45" s="2937"/>
      <c r="AJ45" s="2937"/>
      <c r="AK45" s="2937"/>
      <c r="AL45" s="2937"/>
      <c r="AM45" s="2937"/>
      <c r="AN45" s="242"/>
    </row>
    <row r="46" spans="1:40" s="237" customFormat="1" ht="18.75" customHeight="1">
      <c r="A46" s="236"/>
      <c r="B46" s="241"/>
      <c r="C46" s="2935"/>
      <c r="D46" s="2938" t="s">
        <v>1158</v>
      </c>
      <c r="E46" s="2938"/>
      <c r="F46" s="2938"/>
      <c r="G46" s="2938"/>
      <c r="H46" s="2938"/>
      <c r="I46" s="2938"/>
      <c r="J46" s="2938"/>
      <c r="K46" s="2938"/>
      <c r="L46" s="2938"/>
      <c r="M46" s="2938"/>
      <c r="N46" s="2938"/>
      <c r="O46" s="2938"/>
      <c r="P46" s="2938"/>
      <c r="Q46" s="2938"/>
      <c r="R46" s="2938"/>
      <c r="S46" s="2938"/>
      <c r="T46" s="664"/>
      <c r="U46" s="665"/>
      <c r="V46" s="665"/>
      <c r="W46" s="665"/>
      <c r="X46" s="665"/>
      <c r="Y46" s="665"/>
      <c r="Z46" s="665"/>
      <c r="AA46" s="665"/>
      <c r="AB46" s="665"/>
      <c r="AC46" s="665"/>
      <c r="AD46" s="665"/>
      <c r="AE46" s="665"/>
      <c r="AF46" s="665"/>
      <c r="AG46" s="665"/>
      <c r="AH46" s="665"/>
      <c r="AI46" s="665"/>
      <c r="AJ46" s="666"/>
      <c r="AK46" s="2939"/>
      <c r="AL46" s="2940"/>
      <c r="AM46" s="2940"/>
      <c r="AN46" s="242"/>
    </row>
    <row r="47" spans="1:40" s="237" customFormat="1" ht="42" customHeight="1">
      <c r="A47" s="236"/>
      <c r="B47" s="241"/>
      <c r="C47" s="2935"/>
      <c r="D47" s="2952" t="s">
        <v>1195</v>
      </c>
      <c r="E47" s="2938"/>
      <c r="F47" s="2938"/>
      <c r="G47" s="2938"/>
      <c r="H47" s="2938"/>
      <c r="I47" s="2938"/>
      <c r="J47" s="2938"/>
      <c r="K47" s="2938"/>
      <c r="L47" s="2938"/>
      <c r="M47" s="2938"/>
      <c r="N47" s="2938"/>
      <c r="O47" s="2938"/>
      <c r="P47" s="2938"/>
      <c r="Q47" s="2938"/>
      <c r="R47" s="2938"/>
      <c r="S47" s="2938"/>
      <c r="T47" s="2937"/>
      <c r="U47" s="2937"/>
      <c r="V47" s="2937"/>
      <c r="W47" s="2937"/>
      <c r="X47" s="2937"/>
      <c r="Y47" s="2937"/>
      <c r="Z47" s="2937"/>
      <c r="AA47" s="2937"/>
      <c r="AB47" s="2937"/>
      <c r="AC47" s="2937"/>
      <c r="AD47" s="2937"/>
      <c r="AE47" s="2937"/>
      <c r="AF47" s="2937"/>
      <c r="AG47" s="2937"/>
      <c r="AH47" s="2937"/>
      <c r="AI47" s="2937"/>
      <c r="AJ47" s="2937"/>
      <c r="AK47" s="2937"/>
      <c r="AL47" s="2937"/>
      <c r="AM47" s="2937"/>
      <c r="AN47" s="242"/>
    </row>
    <row r="48" spans="1:40" s="237" customFormat="1" ht="18.75" customHeight="1">
      <c r="A48" s="236"/>
      <c r="B48" s="241"/>
      <c r="C48" s="2935"/>
      <c r="D48" s="2953" t="s">
        <v>1196</v>
      </c>
      <c r="E48" s="2953"/>
      <c r="F48" s="2953"/>
      <c r="G48" s="2953"/>
      <c r="H48" s="2953"/>
      <c r="I48" s="2953"/>
      <c r="J48" s="2953"/>
      <c r="K48" s="2953"/>
      <c r="L48" s="2953"/>
      <c r="M48" s="2953"/>
      <c r="N48" s="2953"/>
      <c r="O48" s="2953"/>
      <c r="P48" s="2953"/>
      <c r="Q48" s="2953"/>
      <c r="R48" s="2953"/>
      <c r="S48" s="2953"/>
      <c r="T48" s="2937"/>
      <c r="U48" s="2937"/>
      <c r="V48" s="2937"/>
      <c r="W48" s="2937"/>
      <c r="X48" s="2937"/>
      <c r="Y48" s="2937"/>
      <c r="Z48" s="2937"/>
      <c r="AA48" s="2937"/>
      <c r="AB48" s="2937"/>
      <c r="AC48" s="2937"/>
      <c r="AD48" s="2937"/>
      <c r="AE48" s="2937"/>
      <c r="AF48" s="2937"/>
      <c r="AG48" s="2937"/>
      <c r="AH48" s="2937"/>
      <c r="AI48" s="2937"/>
      <c r="AJ48" s="2937"/>
      <c r="AK48" s="2937"/>
      <c r="AL48" s="2937"/>
      <c r="AM48" s="2937"/>
      <c r="AN48" s="242"/>
    </row>
    <row r="49" spans="1:40" s="237" customFormat="1" ht="18.75" customHeight="1">
      <c r="A49" s="236"/>
      <c r="B49" s="241"/>
      <c r="C49" s="2935"/>
      <c r="D49" s="2938" t="s">
        <v>1197</v>
      </c>
      <c r="E49" s="2938"/>
      <c r="F49" s="2938"/>
      <c r="G49" s="2938"/>
      <c r="H49" s="2938"/>
      <c r="I49" s="2938"/>
      <c r="J49" s="2938"/>
      <c r="K49" s="2938"/>
      <c r="L49" s="2938"/>
      <c r="M49" s="2938"/>
      <c r="N49" s="2938"/>
      <c r="O49" s="2938"/>
      <c r="P49" s="2938"/>
      <c r="Q49" s="2938"/>
      <c r="R49" s="2938"/>
      <c r="S49" s="2938"/>
      <c r="T49" s="2937" t="s">
        <v>1198</v>
      </c>
      <c r="U49" s="2937"/>
      <c r="V49" s="2937"/>
      <c r="W49" s="2937"/>
      <c r="X49" s="2937"/>
      <c r="Y49" s="2937"/>
      <c r="Z49" s="2937"/>
      <c r="AA49" s="2937"/>
      <c r="AB49" s="2937"/>
      <c r="AC49" s="2937"/>
      <c r="AD49" s="2937"/>
      <c r="AE49" s="2937"/>
      <c r="AF49" s="2937"/>
      <c r="AG49" s="2937"/>
      <c r="AH49" s="2937"/>
      <c r="AI49" s="2937"/>
      <c r="AJ49" s="2937"/>
      <c r="AK49" s="2937"/>
      <c r="AL49" s="2937"/>
      <c r="AM49" s="2937"/>
      <c r="AN49" s="242"/>
    </row>
    <row r="50" spans="1:40" s="237" customFormat="1" ht="9" customHeight="1">
      <c r="A50" s="236"/>
      <c r="B50" s="245"/>
      <c r="C50" s="246"/>
      <c r="D50" s="247"/>
      <c r="E50" s="247"/>
      <c r="F50" s="247"/>
      <c r="G50" s="247"/>
      <c r="H50" s="247"/>
      <c r="I50" s="247"/>
      <c r="J50" s="247"/>
      <c r="K50" s="247"/>
      <c r="L50" s="247"/>
      <c r="M50" s="247"/>
      <c r="N50" s="247"/>
      <c r="O50" s="247"/>
      <c r="P50" s="247"/>
      <c r="Q50" s="247"/>
      <c r="R50" s="247"/>
      <c r="S50" s="247"/>
      <c r="T50" s="248"/>
      <c r="U50" s="248"/>
      <c r="V50" s="248"/>
      <c r="W50" s="248"/>
      <c r="X50" s="248"/>
      <c r="Y50" s="248"/>
      <c r="Z50" s="248"/>
      <c r="AA50" s="248"/>
      <c r="AB50" s="248"/>
      <c r="AC50" s="248"/>
      <c r="AD50" s="248"/>
      <c r="AE50" s="248"/>
      <c r="AF50" s="248"/>
      <c r="AG50" s="248"/>
      <c r="AH50" s="248"/>
      <c r="AI50" s="248"/>
      <c r="AJ50" s="248"/>
      <c r="AK50" s="248"/>
      <c r="AL50" s="248"/>
      <c r="AM50" s="248"/>
      <c r="AN50" s="249"/>
    </row>
    <row r="51" spans="1:40" s="237" customFormat="1" ht="20.25" customHeight="1">
      <c r="A51" s="236"/>
      <c r="B51" s="236"/>
      <c r="C51" s="236"/>
      <c r="D51" s="236"/>
      <c r="E51" s="236"/>
      <c r="F51" s="236"/>
      <c r="G51" s="236"/>
      <c r="H51" s="236"/>
      <c r="I51" s="236"/>
      <c r="J51" s="236"/>
      <c r="K51" s="236"/>
      <c r="L51" s="236"/>
      <c r="M51" s="236"/>
      <c r="N51" s="236"/>
      <c r="O51" s="236"/>
      <c r="P51" s="236"/>
      <c r="Q51" s="236"/>
      <c r="R51" s="236"/>
      <c r="S51" s="236"/>
      <c r="T51" s="236"/>
      <c r="U51" s="236"/>
      <c r="V51" s="236"/>
      <c r="W51" s="236"/>
      <c r="X51" s="236"/>
      <c r="Y51" s="236"/>
      <c r="Z51" s="236"/>
      <c r="AA51" s="236"/>
      <c r="AB51" s="236"/>
      <c r="AC51" s="236"/>
      <c r="AD51" s="2951" t="s">
        <v>1199</v>
      </c>
      <c r="AE51" s="2951"/>
      <c r="AF51" s="2951"/>
      <c r="AG51" s="2951"/>
      <c r="AH51" s="2951"/>
      <c r="AI51" s="2951"/>
      <c r="AJ51" s="2951"/>
      <c r="AK51" s="2951"/>
      <c r="AL51" s="2951"/>
      <c r="AM51" s="2951"/>
    </row>
  </sheetData>
  <mergeCells count="113">
    <mergeCell ref="AD51:AM51"/>
    <mergeCell ref="D47:S47"/>
    <mergeCell ref="T47:AM47"/>
    <mergeCell ref="D48:S48"/>
    <mergeCell ref="T48:AM48"/>
    <mergeCell ref="D49:S49"/>
    <mergeCell ref="T49:AM49"/>
    <mergeCell ref="N43:O43"/>
    <mergeCell ref="P43:AM43"/>
    <mergeCell ref="L44:M44"/>
    <mergeCell ref="N44:O44"/>
    <mergeCell ref="P44:AM44"/>
    <mergeCell ref="C45:C49"/>
    <mergeCell ref="D45:S45"/>
    <mergeCell ref="T45:AM45"/>
    <mergeCell ref="D46:S46"/>
    <mergeCell ref="AK46:AM46"/>
    <mergeCell ref="C41:K44"/>
    <mergeCell ref="L41:M42"/>
    <mergeCell ref="N41:O42"/>
    <mergeCell ref="P41:AB41"/>
    <mergeCell ref="AC41:AM41"/>
    <mergeCell ref="P42:AB42"/>
    <mergeCell ref="AC42:AE42"/>
    <mergeCell ref="AH42:AI42"/>
    <mergeCell ref="AK42:AL42"/>
    <mergeCell ref="L43:M43"/>
    <mergeCell ref="C38:K40"/>
    <mergeCell ref="L38:M38"/>
    <mergeCell ref="N38:O38"/>
    <mergeCell ref="P38:AM38"/>
    <mergeCell ref="L39:M39"/>
    <mergeCell ref="N39:O39"/>
    <mergeCell ref="P39:AM39"/>
    <mergeCell ref="L40:M40"/>
    <mergeCell ref="N40:O40"/>
    <mergeCell ref="P40:AM40"/>
    <mergeCell ref="R36:V36"/>
    <mergeCell ref="W36:AD36"/>
    <mergeCell ref="AE36:AM36"/>
    <mergeCell ref="M37:O37"/>
    <mergeCell ref="R37:V37"/>
    <mergeCell ref="W37:AD37"/>
    <mergeCell ref="AE37:AM37"/>
    <mergeCell ref="C34:K37"/>
    <mergeCell ref="L34:Q34"/>
    <mergeCell ref="R34:V34"/>
    <mergeCell ref="W34:AD34"/>
    <mergeCell ref="AE34:AM34"/>
    <mergeCell ref="L35:Q35"/>
    <mergeCell ref="R35:V35"/>
    <mergeCell ref="W35:AD35"/>
    <mergeCell ref="AE35:AM35"/>
    <mergeCell ref="L36:Q36"/>
    <mergeCell ref="S33:AM33"/>
    <mergeCell ref="AE28:AG29"/>
    <mergeCell ref="AH28:AH29"/>
    <mergeCell ref="AI28:AI29"/>
    <mergeCell ref="AJ28:AJ29"/>
    <mergeCell ref="AK28:AK29"/>
    <mergeCell ref="AL28:AL29"/>
    <mergeCell ref="D28:K29"/>
    <mergeCell ref="L28:L29"/>
    <mergeCell ref="M28:Q29"/>
    <mergeCell ref="R28:T28"/>
    <mergeCell ref="U28:AB28"/>
    <mergeCell ref="AC28:AD29"/>
    <mergeCell ref="D26:K26"/>
    <mergeCell ref="L26:O26"/>
    <mergeCell ref="P26:Y26"/>
    <mergeCell ref="Z26:AB26"/>
    <mergeCell ref="AC26:AM26"/>
    <mergeCell ref="D27:K27"/>
    <mergeCell ref="L27:AM27"/>
    <mergeCell ref="C20:C33"/>
    <mergeCell ref="D20:K20"/>
    <mergeCell ref="L20:AM20"/>
    <mergeCell ref="D21:K21"/>
    <mergeCell ref="L21:AM21"/>
    <mergeCell ref="D22:K25"/>
    <mergeCell ref="L22:AM22"/>
    <mergeCell ref="L23:AM24"/>
    <mergeCell ref="L25:R25"/>
    <mergeCell ref="S25:AM25"/>
    <mergeCell ref="AM28:AM29"/>
    <mergeCell ref="R29:T29"/>
    <mergeCell ref="U29:AB29"/>
    <mergeCell ref="D30:K33"/>
    <mergeCell ref="L30:AM30"/>
    <mergeCell ref="L31:AM32"/>
    <mergeCell ref="L33:R33"/>
    <mergeCell ref="C18:C19"/>
    <mergeCell ref="D18:F18"/>
    <mergeCell ref="G18:H18"/>
    <mergeCell ref="I18:AM18"/>
    <mergeCell ref="D19:F19"/>
    <mergeCell ref="G19:H19"/>
    <mergeCell ref="I19:AM19"/>
    <mergeCell ref="V11:Y11"/>
    <mergeCell ref="Z11:AL11"/>
    <mergeCell ref="V12:Y12"/>
    <mergeCell ref="C14:AM14"/>
    <mergeCell ref="N16:V16"/>
    <mergeCell ref="Z12:AL12"/>
    <mergeCell ref="AB3:AF3"/>
    <mergeCell ref="AG3:AM3"/>
    <mergeCell ref="H5:AG5"/>
    <mergeCell ref="AB7:AC7"/>
    <mergeCell ref="AD7:AM7"/>
    <mergeCell ref="Q10:T10"/>
    <mergeCell ref="V10:Y10"/>
    <mergeCell ref="Z10:AL10"/>
    <mergeCell ref="C17:AM17"/>
  </mergeCells>
  <phoneticPr fontId="4"/>
  <conditionalFormatting sqref="G18:H19">
    <cfRule type="expression" dxfId="12" priority="9">
      <formula>AND($G$18="",$G$19="")</formula>
    </cfRule>
  </conditionalFormatting>
  <conditionalFormatting sqref="L35:AM36">
    <cfRule type="expression" dxfId="11" priority="7">
      <formula>L35=""</formula>
    </cfRule>
  </conditionalFormatting>
  <conditionalFormatting sqref="M37:O37">
    <cfRule type="expression" dxfId="10" priority="8">
      <formula>$M$37=""</formula>
    </cfRule>
  </conditionalFormatting>
  <conditionalFormatting sqref="N38:O44">
    <cfRule type="expression" dxfId="9" priority="5">
      <formula>N38=""</formula>
    </cfRule>
  </conditionalFormatting>
  <conditionalFormatting sqref="P42:AB42">
    <cfRule type="expression" dxfId="8" priority="4">
      <formula>AND($N$41="〇",$P$42="")</formula>
    </cfRule>
  </conditionalFormatting>
  <conditionalFormatting sqref="AC42:AF42 AH42:AI42 AK42:AL42">
    <cfRule type="expression" dxfId="7" priority="2">
      <formula>AND($N$41="〇",OR($AC$42="",$AF$42="",$AH$42="",$AK$42=""))</formula>
    </cfRule>
  </conditionalFormatting>
  <conditionalFormatting sqref="AD7:AM7">
    <cfRule type="expression" dxfId="6" priority="10">
      <formula>$AD$7="年　　　月　　　日"</formula>
    </cfRule>
  </conditionalFormatting>
  <dataValidations count="2">
    <dataValidation type="list" allowBlank="1" showInputMessage="1" showErrorMessage="1" sqref="G18:H19 N38:O40 N43:O44 N41:O42" xr:uid="{00000000-0002-0000-3500-000000000000}">
      <formula1>"〇"</formula1>
    </dataValidation>
    <dataValidation type="whole" operator="greaterThanOrEqual" allowBlank="1" showInputMessage="1" showErrorMessage="1" errorTitle="数値が正しくありません。" error="整数を入力してください。" sqref="M37:O37" xr:uid="{00000000-0002-0000-3500-000001000000}">
      <formula1>1</formula1>
    </dataValidation>
  </dataValidations>
  <printOptions horizontalCentered="1"/>
  <pageMargins left="0.31496062992125984" right="0.31496062992125984" top="0.35433070866141736" bottom="0.35433070866141736" header="0.11811023622047245" footer="0.11811023622047245"/>
  <pageSetup paperSize="9" scale="78" orientation="portrait" r:id="rId1"/>
  <headerFooter>
    <oddHeader>&amp;R&amp;"BIZ UDPゴシック,標準"&amp;A</oddHeader>
    <oddFooter>&amp;RR8.4月版</oddFooter>
  </headerFooter>
  <drawing r:id="rId2"/>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B1:AG57"/>
  <sheetViews>
    <sheetView topLeftCell="A42" zoomScaleNormal="100" zoomScaleSheetLayoutView="100" workbookViewId="0">
      <selection activeCell="B3" sqref="B3"/>
    </sheetView>
  </sheetViews>
  <sheetFormatPr defaultColWidth="8.125" defaultRowHeight="18.75"/>
  <cols>
    <col min="1" max="32" width="4.25" style="805" customWidth="1"/>
    <col min="33" max="33" width="8.125" style="805" hidden="1" customWidth="1"/>
    <col min="34" max="16384" width="8.125" style="805"/>
  </cols>
  <sheetData>
    <row r="1" spans="2:33" ht="17.100000000000001" customHeight="1"/>
    <row r="2" spans="2:33" ht="17.100000000000001" customHeight="1">
      <c r="B2" s="805" t="s">
        <v>1618</v>
      </c>
      <c r="T2" s="2964" t="s">
        <v>1537</v>
      </c>
      <c r="U2" s="2965"/>
      <c r="V2" s="2965"/>
      <c r="W2" s="2965"/>
      <c r="X2" s="2965"/>
      <c r="Y2" s="2965"/>
      <c r="Z2" s="2965"/>
    </row>
    <row r="3" spans="2:33" ht="17.100000000000001" customHeight="1"/>
    <row r="4" spans="2:33" ht="17.100000000000001" customHeight="1">
      <c r="J4" s="805" t="s">
        <v>1552</v>
      </c>
      <c r="S4" s="2966" t="str">
        <f>TEXT(基本情報入力シート!L21,"#")</f>
        <v/>
      </c>
      <c r="T4" s="2966"/>
      <c r="U4" s="2966"/>
      <c r="V4" s="2966"/>
      <c r="W4" s="2966"/>
      <c r="X4" s="2966"/>
      <c r="Y4" s="2966"/>
    </row>
    <row r="5" spans="2:33" ht="17.100000000000001" customHeight="1">
      <c r="N5" s="805" t="s">
        <v>1586</v>
      </c>
      <c r="S5" s="2966"/>
      <c r="T5" s="2966"/>
      <c r="U5" s="2966"/>
      <c r="V5" s="2966"/>
      <c r="W5" s="2966"/>
      <c r="X5" s="2966"/>
      <c r="Y5" s="2966"/>
      <c r="Z5" s="805" t="s">
        <v>979</v>
      </c>
    </row>
    <row r="6" spans="2:33" ht="32.450000000000003" customHeight="1">
      <c r="I6" s="2967" t="str">
        <f>TEXT(基本情報入力シート!L45,"#")</f>
        <v/>
      </c>
      <c r="J6" s="2967"/>
      <c r="K6" s="2967"/>
      <c r="L6" s="2967"/>
      <c r="M6" s="2967"/>
      <c r="N6" s="2967"/>
      <c r="O6" s="2967"/>
      <c r="P6" s="2967"/>
      <c r="Q6" s="2967"/>
      <c r="R6" s="2967"/>
      <c r="S6" s="805" t="s">
        <v>1553</v>
      </c>
    </row>
    <row r="7" spans="2:33" ht="10.9" customHeight="1"/>
    <row r="8" spans="2:33" ht="17.100000000000001" customHeight="1">
      <c r="C8" s="805" t="s">
        <v>1554</v>
      </c>
    </row>
    <row r="9" spans="2:33" ht="5.45" customHeight="1"/>
    <row r="10" spans="2:33" ht="17.100000000000001" customHeight="1">
      <c r="P10" s="805" t="s">
        <v>981</v>
      </c>
      <c r="AG10" s="805" t="s">
        <v>1587</v>
      </c>
    </row>
    <row r="11" spans="2:33" ht="6" customHeight="1">
      <c r="AG11" s="805" t="s">
        <v>1345</v>
      </c>
    </row>
    <row r="12" spans="2:33" ht="17.100000000000001" customHeight="1">
      <c r="C12" s="2955" t="s">
        <v>1555</v>
      </c>
      <c r="D12" s="2956"/>
      <c r="E12" s="2956"/>
      <c r="F12" s="2957"/>
      <c r="G12" s="3025" t="s">
        <v>1556</v>
      </c>
      <c r="H12" s="3025"/>
      <c r="I12" s="3025"/>
      <c r="J12" s="3025"/>
      <c r="K12" s="2993" t="str">
        <f>IF(COUNTIF(基本情報入力シート!L50:Z55,"児童発達支援センター")&gt;0,"児童発達支援センター","")&amp;IF(AND(COUNTIF(基本情報入力シート!L50:Z55,"児童発達支援センター")&gt;0,OR(OR(COUNTIF(基本情報入力シート!L50:Z55,"児童発達支援（重心外）")&gt;0,COUNTIF(基本情報入力シート!L50:Z55,"児童発達支援（重心）")&gt;0),COUNTIF(基本情報入力シート!L50:Z55,"*放課後等デイサービス*")&gt;0,COUNTIF(基本情報入力シート!L50:Z55,"居宅訪問型児童発達支援")&gt;0,COUNTIF(基本情報入力シート!L50:Z55,"保育所等訪問支援")&gt;0)),", ","")&amp;IF(OR(COUNTIF(基本情報入力シート!L50:Z55,"児童発達支援（重心外）")&gt;0,COUNTIF(基本情報入力シート!L50:Z55,"児童発達支援（重心）")&gt;0),"児童発達支援","")&amp;IF(AND(OR(COUNTIF(基本情報入力シート!L50:Z55,"児童発達支援（重心外）")&gt;0,COUNTIF(基本情報入力シート!L50:Z55,"児童発達支援（重心）")&gt;0),OR(COUNTIF(基本情報入力シート!L50:Z55,"*放課後等デイサービス*")&gt;0,COUNTIF(基本情報入力シート!L50:Z55,"居宅訪問型児童発達支援")&gt;0,COUNTIF(基本情報入力シート!L50:Z55,"保育所等訪問支援")&gt;0)),", ","")&amp;IF(COUNTIF(基本情報入力シート!L50:Z55,"*放課後等デイサービス*")&gt;0,"放課後等デイサービス","")&amp;IF(AND(COUNTIF(基本情報入力シート!L50:Z55,"*放課後等デイサービス*")&gt;0,OR(COUNTIF(基本情報入力シート!L50:Z55,"居宅訪問型児童発達支援")&gt;0,COUNTIF(基本情報入力シート!L50:Z55,"保育所等訪問支援")&gt;0)),", ","")&amp;IF(COUNTIF(基本情報入力シート!L50:Z55,"居宅訪問型児童発達支援")&gt;0,"居宅訪問型児童発達支援","")&amp;IF(AND(COUNTIF(基本情報入力シート!L50:Z55,"*居宅訪問型児童発達支援*")&gt;0,COUNTIF(基本情報入力シート!L50:Z55,"保育所等訪問支援")&gt;0),", ","")&amp;IF(COUNTIF(基本情報入力シート!L50:Z55,"保育所等訪問支援")&gt;0,"保育所等訪問支援","")</f>
        <v/>
      </c>
      <c r="L12" s="2993"/>
      <c r="M12" s="2993"/>
      <c r="N12" s="2993"/>
      <c r="O12" s="2993"/>
      <c r="P12" s="2993"/>
      <c r="Q12" s="2993"/>
      <c r="R12" s="2993"/>
      <c r="S12" s="2993"/>
      <c r="T12" s="2993"/>
      <c r="U12" s="2993"/>
      <c r="V12" s="2993"/>
      <c r="W12" s="2993"/>
      <c r="X12" s="2993"/>
      <c r="Y12" s="2994"/>
      <c r="AG12" s="805" t="s">
        <v>79</v>
      </c>
    </row>
    <row r="13" spans="2:33" ht="17.100000000000001" customHeight="1">
      <c r="C13" s="2958"/>
      <c r="D13" s="2959"/>
      <c r="E13" s="2959"/>
      <c r="F13" s="2960"/>
      <c r="G13" s="3025"/>
      <c r="H13" s="3025"/>
      <c r="I13" s="3025"/>
      <c r="J13" s="3025"/>
      <c r="K13" s="2970"/>
      <c r="L13" s="2970"/>
      <c r="M13" s="2970"/>
      <c r="N13" s="2970"/>
      <c r="O13" s="2970"/>
      <c r="P13" s="2970"/>
      <c r="Q13" s="2970"/>
      <c r="R13" s="2970"/>
      <c r="S13" s="2970"/>
      <c r="T13" s="2970"/>
      <c r="U13" s="2970"/>
      <c r="V13" s="2970"/>
      <c r="W13" s="2970"/>
      <c r="X13" s="2970"/>
      <c r="Y13" s="2971"/>
      <c r="AG13" s="805" t="s">
        <v>1588</v>
      </c>
    </row>
    <row r="14" spans="2:33" ht="17.100000000000001" customHeight="1">
      <c r="C14" s="2958"/>
      <c r="D14" s="2959"/>
      <c r="E14" s="2959"/>
      <c r="F14" s="2960"/>
      <c r="G14" s="3025" t="s">
        <v>1557</v>
      </c>
      <c r="H14" s="3025"/>
      <c r="I14" s="3025"/>
      <c r="J14" s="3025"/>
      <c r="K14" s="2956"/>
      <c r="L14" s="2956"/>
      <c r="M14" s="2956"/>
      <c r="N14" s="2956"/>
      <c r="O14" s="2956"/>
      <c r="P14" s="2956"/>
      <c r="Q14" s="2956"/>
      <c r="R14" s="2956"/>
      <c r="S14" s="2956"/>
      <c r="T14" s="2956"/>
      <c r="U14" s="2956"/>
      <c r="V14" s="2956"/>
      <c r="W14" s="2956"/>
      <c r="X14" s="2956"/>
      <c r="Y14" s="2957"/>
      <c r="AG14" s="805" t="s">
        <v>1202</v>
      </c>
    </row>
    <row r="15" spans="2:33" ht="17.100000000000001" customHeight="1">
      <c r="C15" s="2961"/>
      <c r="D15" s="2962"/>
      <c r="E15" s="2962"/>
      <c r="F15" s="2963"/>
      <c r="G15" s="3025"/>
      <c r="H15" s="3025"/>
      <c r="I15" s="3025"/>
      <c r="J15" s="3025"/>
      <c r="K15" s="2962"/>
      <c r="L15" s="2962"/>
      <c r="M15" s="2962"/>
      <c r="N15" s="2962"/>
      <c r="O15" s="2962"/>
      <c r="P15" s="2962"/>
      <c r="Q15" s="2962"/>
      <c r="R15" s="2962"/>
      <c r="S15" s="2962"/>
      <c r="T15" s="2962"/>
      <c r="U15" s="2962"/>
      <c r="V15" s="2962"/>
      <c r="W15" s="2962"/>
      <c r="X15" s="2962"/>
      <c r="Y15" s="2963"/>
      <c r="AG15" s="805" t="s">
        <v>1201</v>
      </c>
    </row>
    <row r="16" spans="2:33" ht="17.100000000000001" customHeight="1">
      <c r="C16" s="2955" t="s">
        <v>1558</v>
      </c>
      <c r="D16" s="2956"/>
      <c r="E16" s="2956"/>
      <c r="F16" s="2957"/>
      <c r="G16" s="2973" t="s">
        <v>1595</v>
      </c>
      <c r="H16" s="2974"/>
      <c r="I16" s="2974"/>
      <c r="J16" s="2974"/>
      <c r="K16" s="3028" t="str">
        <f>TEXT(基本情報入力シート!L21,"#")</f>
        <v/>
      </c>
      <c r="L16" s="3028"/>
      <c r="M16" s="3028"/>
      <c r="N16" s="3028"/>
      <c r="O16" s="3028"/>
      <c r="P16" s="3028"/>
      <c r="Q16" s="3028"/>
      <c r="R16" s="3028"/>
      <c r="S16" s="3028"/>
      <c r="T16" s="3028"/>
      <c r="U16" s="3028"/>
      <c r="V16" s="3028"/>
      <c r="W16" s="3028"/>
      <c r="X16" s="3028"/>
      <c r="Y16" s="3028"/>
      <c r="AG16" s="805" t="s">
        <v>1589</v>
      </c>
    </row>
    <row r="17" spans="3:33" ht="17.100000000000001" customHeight="1">
      <c r="C17" s="2958"/>
      <c r="D17" s="2959"/>
      <c r="E17" s="2959"/>
      <c r="F17" s="2960"/>
      <c r="G17" s="3026"/>
      <c r="H17" s="3027"/>
      <c r="I17" s="3027"/>
      <c r="J17" s="3027"/>
      <c r="K17" s="3028"/>
      <c r="L17" s="3028"/>
      <c r="M17" s="3028"/>
      <c r="N17" s="3028"/>
      <c r="O17" s="3028"/>
      <c r="P17" s="3028"/>
      <c r="Q17" s="3028"/>
      <c r="R17" s="3028"/>
      <c r="S17" s="3028"/>
      <c r="T17" s="3028"/>
      <c r="U17" s="3028"/>
      <c r="V17" s="3028"/>
      <c r="W17" s="3028"/>
      <c r="X17" s="3028"/>
      <c r="Y17" s="3028"/>
      <c r="AG17" s="805" t="s">
        <v>1590</v>
      </c>
    </row>
    <row r="18" spans="3:33" ht="17.100000000000001" customHeight="1">
      <c r="C18" s="2958"/>
      <c r="D18" s="2959"/>
      <c r="E18" s="2959"/>
      <c r="F18" s="2960"/>
      <c r="G18" s="2972" t="s">
        <v>1596</v>
      </c>
      <c r="H18" s="2972"/>
      <c r="I18" s="2972"/>
      <c r="J18" s="2972"/>
      <c r="K18" s="2973" t="s">
        <v>1597</v>
      </c>
      <c r="L18" s="2974"/>
      <c r="M18" s="2974"/>
      <c r="N18" s="2974"/>
      <c r="O18" s="2974"/>
      <c r="P18" s="2975">
        <f>基本情報入力シート!L15</f>
        <v>0</v>
      </c>
      <c r="Q18" s="2976"/>
      <c r="R18" s="816" t="s">
        <v>1598</v>
      </c>
      <c r="S18" s="2975">
        <f>基本情報入力シート!T15</f>
        <v>0</v>
      </c>
      <c r="T18" s="2976"/>
      <c r="U18" s="2976"/>
      <c r="V18" s="820"/>
      <c r="W18" s="816" t="s">
        <v>20</v>
      </c>
      <c r="X18" s="816"/>
      <c r="Y18" s="817"/>
      <c r="AG18" s="805" t="s">
        <v>1594</v>
      </c>
    </row>
    <row r="19" spans="3:33" ht="17.100000000000001" customHeight="1">
      <c r="C19" s="2958"/>
      <c r="D19" s="2959"/>
      <c r="E19" s="2959"/>
      <c r="F19" s="2960"/>
      <c r="G19" s="2972"/>
      <c r="H19" s="2972"/>
      <c r="I19" s="2972"/>
      <c r="J19" s="2972"/>
      <c r="K19" s="2968" t="str">
        <f>TEXT(基本情報入力シート!L17,"#")&amp;" "&amp;TEXT(基本情報入力シート!L19,"#")</f>
        <v xml:space="preserve"> </v>
      </c>
      <c r="L19" s="2968"/>
      <c r="M19" s="2968"/>
      <c r="N19" s="2968"/>
      <c r="O19" s="2968"/>
      <c r="P19" s="2968"/>
      <c r="Q19" s="2968"/>
      <c r="R19" s="2968"/>
      <c r="S19" s="2968"/>
      <c r="T19" s="2968"/>
      <c r="U19" s="2968"/>
      <c r="V19" s="2968"/>
      <c r="W19" s="2968"/>
      <c r="X19" s="2968"/>
      <c r="Y19" s="2969"/>
      <c r="AG19" s="805" t="s">
        <v>1593</v>
      </c>
    </row>
    <row r="20" spans="3:33" ht="23.25" customHeight="1">
      <c r="C20" s="2961"/>
      <c r="D20" s="2962"/>
      <c r="E20" s="2962"/>
      <c r="F20" s="2963"/>
      <c r="G20" s="2972"/>
      <c r="H20" s="2972"/>
      <c r="I20" s="2972"/>
      <c r="J20" s="2972"/>
      <c r="K20" s="2970"/>
      <c r="L20" s="2970"/>
      <c r="M20" s="2970"/>
      <c r="N20" s="2970"/>
      <c r="O20" s="2970"/>
      <c r="P20" s="2970"/>
      <c r="Q20" s="2970"/>
      <c r="R20" s="2970"/>
      <c r="S20" s="2970"/>
      <c r="T20" s="2970"/>
      <c r="U20" s="2970"/>
      <c r="V20" s="2970"/>
      <c r="W20" s="2970"/>
      <c r="X20" s="2970"/>
      <c r="Y20" s="2971"/>
      <c r="AG20" s="805" t="s">
        <v>1592</v>
      </c>
    </row>
    <row r="21" spans="3:33" ht="17.100000000000001" customHeight="1">
      <c r="C21" s="808" t="s">
        <v>1559</v>
      </c>
      <c r="D21" s="809"/>
      <c r="E21" s="809"/>
      <c r="F21" s="809"/>
      <c r="G21" s="809"/>
      <c r="H21" s="809"/>
      <c r="I21" s="809"/>
      <c r="J21" s="810"/>
      <c r="K21" s="810"/>
      <c r="L21" s="810"/>
      <c r="M21" s="810"/>
      <c r="N21" s="811"/>
      <c r="O21" s="805" t="s">
        <v>1560</v>
      </c>
      <c r="Y21" s="812"/>
      <c r="AG21" s="805" t="s">
        <v>1591</v>
      </c>
    </row>
    <row r="22" spans="3:33" ht="17.100000000000001" customHeight="1">
      <c r="C22" s="2983" t="s">
        <v>1561</v>
      </c>
      <c r="D22" s="2984"/>
      <c r="E22" s="2984"/>
      <c r="F22" s="2984"/>
      <c r="G22" s="2984"/>
      <c r="H22" s="2984"/>
      <c r="I22" s="2985"/>
      <c r="J22" s="2983" t="s">
        <v>864</v>
      </c>
      <c r="K22" s="2984"/>
      <c r="L22" s="2984"/>
      <c r="M22" s="2984"/>
      <c r="N22" s="2984"/>
      <c r="O22" s="2984"/>
      <c r="P22" s="2984"/>
      <c r="Q22" s="2984"/>
      <c r="R22" s="2984"/>
      <c r="S22" s="2984"/>
      <c r="T22" s="2985"/>
      <c r="U22" s="2983" t="s">
        <v>1562</v>
      </c>
      <c r="V22" s="2984"/>
      <c r="W22" s="2984"/>
      <c r="X22" s="2984"/>
      <c r="Y22" s="2985"/>
    </row>
    <row r="23" spans="3:33" ht="17.100000000000001" customHeight="1">
      <c r="C23" s="2977" t="s">
        <v>1563</v>
      </c>
      <c r="D23" s="2978"/>
      <c r="E23" s="2978"/>
      <c r="F23" s="2978"/>
      <c r="G23" s="2978"/>
      <c r="H23" s="2978"/>
      <c r="I23" s="2979"/>
      <c r="J23" s="2977" t="s">
        <v>1564</v>
      </c>
      <c r="K23" s="2978"/>
      <c r="L23" s="2978"/>
      <c r="M23" s="2978"/>
      <c r="N23" s="2978"/>
      <c r="O23" s="2978"/>
      <c r="P23" s="2978"/>
      <c r="Q23" s="2978"/>
      <c r="R23" s="2978"/>
      <c r="S23" s="2978"/>
      <c r="T23" s="2979"/>
      <c r="U23" s="814"/>
      <c r="V23" s="810"/>
      <c r="W23" s="810"/>
      <c r="X23" s="810"/>
      <c r="Y23" s="811" t="s">
        <v>486</v>
      </c>
    </row>
    <row r="24" spans="3:33" ht="17.100000000000001" customHeight="1">
      <c r="C24" s="2980"/>
      <c r="D24" s="2981"/>
      <c r="E24" s="2981"/>
      <c r="F24" s="2981"/>
      <c r="G24" s="2981"/>
      <c r="H24" s="2981"/>
      <c r="I24" s="2982"/>
      <c r="J24" s="2980"/>
      <c r="K24" s="2981"/>
      <c r="L24" s="2981"/>
      <c r="M24" s="2981"/>
      <c r="N24" s="2981"/>
      <c r="O24" s="2981"/>
      <c r="P24" s="2981"/>
      <c r="Q24" s="2981"/>
      <c r="R24" s="2981"/>
      <c r="S24" s="2981"/>
      <c r="T24" s="2982"/>
      <c r="U24" s="818" t="s">
        <v>1599</v>
      </c>
      <c r="V24" s="822"/>
      <c r="W24" s="806"/>
      <c r="X24" s="806"/>
      <c r="Y24" s="813" t="s">
        <v>1565</v>
      </c>
    </row>
    <row r="25" spans="3:33" ht="17.100000000000001" customHeight="1">
      <c r="C25" s="2986" t="s">
        <v>242</v>
      </c>
      <c r="D25" s="2987"/>
      <c r="E25" s="2987"/>
      <c r="F25" s="2987"/>
      <c r="G25" s="2987"/>
      <c r="H25" s="2987"/>
      <c r="I25" s="2988"/>
      <c r="J25" s="2977" t="s">
        <v>1566</v>
      </c>
      <c r="K25" s="2978"/>
      <c r="L25" s="2978"/>
      <c r="M25" s="2978"/>
      <c r="N25" s="2978"/>
      <c r="O25" s="2978"/>
      <c r="P25" s="2978"/>
      <c r="Q25" s="2978"/>
      <c r="R25" s="2978"/>
      <c r="S25" s="2978"/>
      <c r="T25" s="2979"/>
      <c r="U25" s="814"/>
      <c r="V25" s="810"/>
      <c r="W25" s="810"/>
      <c r="X25" s="810"/>
      <c r="Y25" s="811" t="s">
        <v>486</v>
      </c>
    </row>
    <row r="26" spans="3:33" ht="17.100000000000001" customHeight="1">
      <c r="C26" s="2989"/>
      <c r="D26" s="2990"/>
      <c r="E26" s="2990"/>
      <c r="F26" s="2990"/>
      <c r="G26" s="2990"/>
      <c r="H26" s="2990"/>
      <c r="I26" s="2991"/>
      <c r="J26" s="2980"/>
      <c r="K26" s="2981"/>
      <c r="L26" s="2981"/>
      <c r="M26" s="2981"/>
      <c r="N26" s="2981"/>
      <c r="O26" s="2981"/>
      <c r="P26" s="2981"/>
      <c r="Q26" s="2981"/>
      <c r="R26" s="2981"/>
      <c r="S26" s="2981"/>
      <c r="T26" s="2982"/>
      <c r="U26" s="818" t="s">
        <v>1599</v>
      </c>
      <c r="V26" s="822"/>
      <c r="W26" s="806"/>
      <c r="X26" s="806"/>
      <c r="Y26" s="813" t="s">
        <v>1565</v>
      </c>
    </row>
    <row r="27" spans="3:33" ht="17.100000000000001" customHeight="1">
      <c r="C27" s="2986" t="s">
        <v>1567</v>
      </c>
      <c r="D27" s="2987"/>
      <c r="E27" s="2987"/>
      <c r="F27" s="2987"/>
      <c r="G27" s="2987"/>
      <c r="H27" s="2987"/>
      <c r="I27" s="2988"/>
      <c r="J27" s="2977" t="s">
        <v>1568</v>
      </c>
      <c r="K27" s="2978"/>
      <c r="L27" s="2978"/>
      <c r="M27" s="2978"/>
      <c r="N27" s="2978"/>
      <c r="O27" s="2978"/>
      <c r="P27" s="2978"/>
      <c r="Q27" s="2978"/>
      <c r="R27" s="2978"/>
      <c r="S27" s="2978"/>
      <c r="T27" s="2979"/>
      <c r="U27" s="814"/>
      <c r="V27" s="810"/>
      <c r="W27" s="810"/>
      <c r="X27" s="810"/>
      <c r="Y27" s="811" t="s">
        <v>486</v>
      </c>
    </row>
    <row r="28" spans="3:33" ht="17.100000000000001" customHeight="1">
      <c r="C28" s="2989"/>
      <c r="D28" s="2990"/>
      <c r="E28" s="2990"/>
      <c r="F28" s="2990"/>
      <c r="G28" s="2990"/>
      <c r="H28" s="2990"/>
      <c r="I28" s="2991"/>
      <c r="J28" s="2980"/>
      <c r="K28" s="2981"/>
      <c r="L28" s="2981"/>
      <c r="M28" s="2981"/>
      <c r="N28" s="2981"/>
      <c r="O28" s="2981"/>
      <c r="P28" s="2981"/>
      <c r="Q28" s="2981"/>
      <c r="R28" s="2981"/>
      <c r="S28" s="2981"/>
      <c r="T28" s="2982"/>
      <c r="U28" s="818" t="s">
        <v>1599</v>
      </c>
      <c r="V28" s="822"/>
      <c r="W28" s="806"/>
      <c r="X28" s="806"/>
      <c r="Y28" s="813" t="s">
        <v>1565</v>
      </c>
    </row>
    <row r="29" spans="3:33" ht="17.100000000000001" customHeight="1">
      <c r="C29" s="2986" t="s">
        <v>1569</v>
      </c>
      <c r="D29" s="2987"/>
      <c r="E29" s="2987"/>
      <c r="F29" s="2987"/>
      <c r="G29" s="2987"/>
      <c r="H29" s="2987"/>
      <c r="I29" s="2988"/>
      <c r="J29" s="2977" t="s">
        <v>1570</v>
      </c>
      <c r="K29" s="2978"/>
      <c r="L29" s="2978"/>
      <c r="M29" s="2978"/>
      <c r="N29" s="2978"/>
      <c r="O29" s="2978"/>
      <c r="P29" s="2978"/>
      <c r="Q29" s="2978"/>
      <c r="R29" s="2978"/>
      <c r="S29" s="2978"/>
      <c r="T29" s="2979"/>
      <c r="U29" s="814"/>
      <c r="V29" s="810"/>
      <c r="W29" s="810"/>
      <c r="X29" s="810"/>
      <c r="Y29" s="811" t="s">
        <v>486</v>
      </c>
    </row>
    <row r="30" spans="3:33" ht="17.100000000000001" customHeight="1">
      <c r="C30" s="2989"/>
      <c r="D30" s="2990"/>
      <c r="E30" s="2990"/>
      <c r="F30" s="2990"/>
      <c r="G30" s="2990"/>
      <c r="H30" s="2990"/>
      <c r="I30" s="2991"/>
      <c r="J30" s="2980"/>
      <c r="K30" s="2981"/>
      <c r="L30" s="2981"/>
      <c r="M30" s="2981"/>
      <c r="N30" s="2981"/>
      <c r="O30" s="2981"/>
      <c r="P30" s="2981"/>
      <c r="Q30" s="2981"/>
      <c r="R30" s="2981"/>
      <c r="S30" s="2981"/>
      <c r="T30" s="2982"/>
      <c r="U30" s="818" t="s">
        <v>1599</v>
      </c>
      <c r="V30" s="822"/>
      <c r="W30" s="806"/>
      <c r="X30" s="806"/>
      <c r="Y30" s="813" t="s">
        <v>1565</v>
      </c>
    </row>
    <row r="31" spans="3:33" ht="17.100000000000001" customHeight="1">
      <c r="C31" s="2986" t="s">
        <v>181</v>
      </c>
      <c r="D31" s="2987"/>
      <c r="E31" s="2987"/>
      <c r="F31" s="2987"/>
      <c r="G31" s="2987"/>
      <c r="H31" s="2987"/>
      <c r="I31" s="2988"/>
      <c r="J31" s="2977" t="s">
        <v>1571</v>
      </c>
      <c r="K31" s="2978"/>
      <c r="L31" s="2978"/>
      <c r="M31" s="2978"/>
      <c r="N31" s="2978"/>
      <c r="O31" s="2978"/>
      <c r="P31" s="2978"/>
      <c r="Q31" s="2978"/>
      <c r="R31" s="2978"/>
      <c r="S31" s="2978"/>
      <c r="T31" s="2979"/>
      <c r="U31" s="814"/>
      <c r="V31" s="810"/>
      <c r="W31" s="810"/>
      <c r="X31" s="810"/>
      <c r="Y31" s="811" t="s">
        <v>486</v>
      </c>
    </row>
    <row r="32" spans="3:33" ht="17.100000000000001" customHeight="1">
      <c r="C32" s="2989"/>
      <c r="D32" s="2990"/>
      <c r="E32" s="2990"/>
      <c r="F32" s="2990"/>
      <c r="G32" s="2990"/>
      <c r="H32" s="2990"/>
      <c r="I32" s="2991"/>
      <c r="J32" s="2980"/>
      <c r="K32" s="2981"/>
      <c r="L32" s="2981"/>
      <c r="M32" s="2981"/>
      <c r="N32" s="2981"/>
      <c r="O32" s="2981"/>
      <c r="P32" s="2981"/>
      <c r="Q32" s="2981"/>
      <c r="R32" s="2981"/>
      <c r="S32" s="2981"/>
      <c r="T32" s="2982"/>
      <c r="U32" s="818" t="s">
        <v>1599</v>
      </c>
      <c r="V32" s="822"/>
      <c r="W32" s="806"/>
      <c r="X32" s="806"/>
      <c r="Y32" s="813" t="s">
        <v>1565</v>
      </c>
    </row>
    <row r="33" spans="3:25" ht="17.100000000000001" customHeight="1">
      <c r="C33" s="2986" t="s">
        <v>121</v>
      </c>
      <c r="D33" s="2987"/>
      <c r="E33" s="2987"/>
      <c r="F33" s="2987"/>
      <c r="G33" s="2987"/>
      <c r="H33" s="2987"/>
      <c r="I33" s="2988"/>
      <c r="J33" s="2977" t="s">
        <v>1568</v>
      </c>
      <c r="K33" s="2978"/>
      <c r="L33" s="2978"/>
      <c r="M33" s="2978"/>
      <c r="N33" s="2978"/>
      <c r="O33" s="2978"/>
      <c r="P33" s="2978"/>
      <c r="Q33" s="2978"/>
      <c r="R33" s="2978"/>
      <c r="S33" s="2978"/>
      <c r="T33" s="2979"/>
      <c r="U33" s="814"/>
      <c r="V33" s="810"/>
      <c r="W33" s="810"/>
      <c r="X33" s="810"/>
      <c r="Y33" s="811" t="s">
        <v>486</v>
      </c>
    </row>
    <row r="34" spans="3:25" ht="17.100000000000001" customHeight="1">
      <c r="C34" s="2989"/>
      <c r="D34" s="2990"/>
      <c r="E34" s="2990"/>
      <c r="F34" s="2990"/>
      <c r="G34" s="2990"/>
      <c r="H34" s="2990"/>
      <c r="I34" s="2991"/>
      <c r="J34" s="2980"/>
      <c r="K34" s="2981"/>
      <c r="L34" s="2981"/>
      <c r="M34" s="2981"/>
      <c r="N34" s="2981"/>
      <c r="O34" s="2981"/>
      <c r="P34" s="2981"/>
      <c r="Q34" s="2981"/>
      <c r="R34" s="2981"/>
      <c r="S34" s="2981"/>
      <c r="T34" s="2982"/>
      <c r="U34" s="818" t="s">
        <v>1599</v>
      </c>
      <c r="V34" s="822"/>
      <c r="W34" s="806"/>
      <c r="X34" s="806"/>
      <c r="Y34" s="813" t="s">
        <v>1565</v>
      </c>
    </row>
    <row r="35" spans="3:25" ht="17.100000000000001" customHeight="1">
      <c r="C35" s="2977" t="s">
        <v>1572</v>
      </c>
      <c r="D35" s="2978"/>
      <c r="E35" s="2978"/>
      <c r="F35" s="2978"/>
      <c r="G35" s="2978"/>
      <c r="H35" s="2978"/>
      <c r="I35" s="2979"/>
      <c r="J35" s="2977" t="s">
        <v>1573</v>
      </c>
      <c r="K35" s="2978"/>
      <c r="L35" s="2978"/>
      <c r="M35" s="2978"/>
      <c r="N35" s="2978"/>
      <c r="O35" s="2978"/>
      <c r="P35" s="2978"/>
      <c r="Q35" s="2978"/>
      <c r="R35" s="2978"/>
      <c r="S35" s="2978"/>
      <c r="T35" s="2979"/>
      <c r="Y35" s="811" t="s">
        <v>486</v>
      </c>
    </row>
    <row r="36" spans="3:25" ht="17.100000000000001" customHeight="1">
      <c r="C36" s="2980"/>
      <c r="D36" s="2981"/>
      <c r="E36" s="2981"/>
      <c r="F36" s="2981"/>
      <c r="G36" s="2981"/>
      <c r="H36" s="2981"/>
      <c r="I36" s="2982"/>
      <c r="J36" s="2980"/>
      <c r="K36" s="2981"/>
      <c r="L36" s="2981"/>
      <c r="M36" s="2981"/>
      <c r="N36" s="2981"/>
      <c r="O36" s="2981"/>
      <c r="P36" s="2981"/>
      <c r="Q36" s="2981"/>
      <c r="R36" s="2981"/>
      <c r="S36" s="2981"/>
      <c r="T36" s="2982"/>
      <c r="U36" s="819"/>
      <c r="V36" s="806"/>
      <c r="W36" s="806"/>
      <c r="X36" s="806"/>
      <c r="Y36" s="807"/>
    </row>
    <row r="37" spans="3:25" ht="17.100000000000001" customHeight="1">
      <c r="C37" s="2977" t="s">
        <v>1574</v>
      </c>
      <c r="D37" s="2978"/>
      <c r="E37" s="2978"/>
      <c r="F37" s="2978"/>
      <c r="G37" s="2978"/>
      <c r="H37" s="2978"/>
      <c r="I37" s="2979"/>
      <c r="J37" s="3029" t="s">
        <v>1575</v>
      </c>
      <c r="K37" s="3030"/>
      <c r="L37" s="3030"/>
      <c r="M37" s="3030"/>
      <c r="N37" s="3030"/>
      <c r="O37" s="3030"/>
      <c r="P37" s="3030"/>
      <c r="Q37" s="3030"/>
      <c r="R37" s="3030"/>
      <c r="S37" s="3030"/>
      <c r="T37" s="3031"/>
      <c r="U37" s="814"/>
      <c r="V37" s="810"/>
      <c r="W37" s="810"/>
      <c r="X37" s="810"/>
      <c r="Y37" s="811" t="s">
        <v>486</v>
      </c>
    </row>
    <row r="38" spans="3:25" ht="17.100000000000001" customHeight="1">
      <c r="C38" s="2980"/>
      <c r="D38" s="2981"/>
      <c r="E38" s="2981"/>
      <c r="F38" s="2981"/>
      <c r="G38" s="2981"/>
      <c r="H38" s="2981"/>
      <c r="I38" s="2982"/>
      <c r="J38" s="3032"/>
      <c r="K38" s="3033"/>
      <c r="L38" s="3033"/>
      <c r="M38" s="3033"/>
      <c r="N38" s="3033"/>
      <c r="O38" s="3033"/>
      <c r="P38" s="3033"/>
      <c r="Q38" s="3033"/>
      <c r="R38" s="3033"/>
      <c r="S38" s="3033"/>
      <c r="T38" s="3034"/>
      <c r="U38" s="818" t="s">
        <v>1599</v>
      </c>
      <c r="V38" s="822"/>
      <c r="W38" s="806"/>
      <c r="X38" s="806"/>
      <c r="Y38" s="813" t="s">
        <v>1565</v>
      </c>
    </row>
    <row r="39" spans="3:25" ht="17.100000000000001" customHeight="1">
      <c r="C39" s="3004"/>
      <c r="D39" s="3005"/>
      <c r="E39" s="3005"/>
      <c r="F39" s="3005"/>
      <c r="G39" s="3005"/>
      <c r="H39" s="3005"/>
      <c r="I39" s="3005"/>
      <c r="J39" s="3005"/>
      <c r="K39" s="3005"/>
      <c r="L39" s="3005"/>
      <c r="M39" s="3005"/>
      <c r="N39" s="3005"/>
      <c r="O39" s="3005"/>
      <c r="P39" s="3005"/>
      <c r="Q39" s="3005"/>
      <c r="R39" s="3006"/>
      <c r="S39" s="2955" t="s">
        <v>627</v>
      </c>
      <c r="T39" s="2957"/>
      <c r="U39" s="2955">
        <f>SUM(X23,X25,X27,X29,X31,X33,X35,X37)</f>
        <v>0</v>
      </c>
      <c r="V39" s="2956"/>
      <c r="W39" s="2956"/>
      <c r="X39" s="2956"/>
      <c r="Y39" s="811"/>
    </row>
    <row r="40" spans="3:25" ht="17.100000000000001" customHeight="1">
      <c r="C40" s="3007"/>
      <c r="D40" s="2967"/>
      <c r="E40" s="2967"/>
      <c r="F40" s="2967"/>
      <c r="G40" s="2967"/>
      <c r="H40" s="2967"/>
      <c r="I40" s="2967"/>
      <c r="J40" s="2967"/>
      <c r="K40" s="2967"/>
      <c r="L40" s="2967"/>
      <c r="M40" s="2967"/>
      <c r="N40" s="2967"/>
      <c r="O40" s="2967"/>
      <c r="P40" s="2967"/>
      <c r="Q40" s="2967"/>
      <c r="R40" s="3008"/>
      <c r="S40" s="2961"/>
      <c r="T40" s="2963"/>
      <c r="U40" s="2961"/>
      <c r="V40" s="2962"/>
      <c r="W40" s="2962"/>
      <c r="X40" s="2962"/>
      <c r="Y40" s="813" t="s">
        <v>1576</v>
      </c>
    </row>
    <row r="41" spans="3:25" ht="17.100000000000001" customHeight="1">
      <c r="C41" s="3022" t="s">
        <v>1577</v>
      </c>
      <c r="D41" s="3023"/>
      <c r="E41" s="3023"/>
      <c r="F41" s="3023"/>
      <c r="G41" s="3023"/>
      <c r="H41" s="3023"/>
      <c r="I41" s="3023"/>
      <c r="J41" s="3023"/>
      <c r="K41" s="3023"/>
      <c r="L41" s="3023"/>
      <c r="M41" s="3023"/>
      <c r="N41" s="3024"/>
      <c r="O41" s="3022" t="s">
        <v>1560</v>
      </c>
      <c r="P41" s="3023"/>
      <c r="Q41" s="3023"/>
      <c r="R41" s="3023"/>
      <c r="S41" s="3023"/>
      <c r="T41" s="3023"/>
      <c r="U41" s="3023"/>
      <c r="V41" s="3023"/>
      <c r="W41" s="3023"/>
      <c r="X41" s="3023"/>
      <c r="Y41" s="3024"/>
    </row>
    <row r="42" spans="3:25" ht="17.100000000000001" customHeight="1">
      <c r="C42" s="814" t="s">
        <v>1578</v>
      </c>
      <c r="D42" s="810"/>
      <c r="E42" s="810"/>
      <c r="F42" s="810"/>
      <c r="G42" s="810"/>
      <c r="H42" s="810"/>
      <c r="I42" s="810"/>
      <c r="J42" s="810"/>
      <c r="K42" s="810"/>
      <c r="L42" s="810"/>
      <c r="M42" s="810"/>
      <c r="N42" s="811"/>
      <c r="O42" s="3004"/>
      <c r="P42" s="3005"/>
      <c r="Q42" s="3005"/>
      <c r="R42" s="3005"/>
      <c r="S42" s="3005"/>
      <c r="T42" s="3005"/>
      <c r="U42" s="3005"/>
      <c r="V42" s="3005"/>
      <c r="W42" s="3005"/>
      <c r="X42" s="3005"/>
      <c r="Y42" s="3006"/>
    </row>
    <row r="43" spans="3:25" ht="17.100000000000001" customHeight="1">
      <c r="C43" s="823" t="s">
        <v>1579</v>
      </c>
      <c r="D43" s="824"/>
      <c r="E43" s="821"/>
      <c r="F43" s="806"/>
      <c r="G43" s="806"/>
      <c r="H43" s="806"/>
      <c r="I43" s="806"/>
      <c r="J43" s="806"/>
      <c r="K43" s="806"/>
      <c r="L43" s="806"/>
      <c r="M43" s="806"/>
      <c r="N43" s="807"/>
      <c r="O43" s="3007"/>
      <c r="P43" s="2967"/>
      <c r="Q43" s="2967"/>
      <c r="R43" s="2967"/>
      <c r="S43" s="2967"/>
      <c r="T43" s="2967"/>
      <c r="U43" s="2967"/>
      <c r="V43" s="2967"/>
      <c r="W43" s="2967"/>
      <c r="X43" s="2967"/>
      <c r="Y43" s="3008"/>
    </row>
    <row r="44" spans="3:25" ht="17.100000000000001" customHeight="1">
      <c r="C44" s="2992" t="s">
        <v>1580</v>
      </c>
      <c r="D44" s="2993"/>
      <c r="E44" s="2993"/>
      <c r="F44" s="2994"/>
      <c r="G44" s="2998" t="s">
        <v>97</v>
      </c>
      <c r="H44" s="2999"/>
      <c r="I44" s="2999"/>
      <c r="J44" s="2999"/>
      <c r="K44" s="2999"/>
      <c r="L44" s="2999"/>
      <c r="M44" s="2999"/>
      <c r="N44" s="3000"/>
      <c r="O44" s="3004"/>
      <c r="P44" s="3005"/>
      <c r="Q44" s="3005"/>
      <c r="R44" s="3005"/>
      <c r="S44" s="3005"/>
      <c r="T44" s="3005"/>
      <c r="U44" s="3005"/>
      <c r="V44" s="3005"/>
      <c r="W44" s="3005"/>
      <c r="X44" s="3005"/>
      <c r="Y44" s="3006"/>
    </row>
    <row r="45" spans="3:25" ht="17.100000000000001" customHeight="1">
      <c r="C45" s="2995"/>
      <c r="D45" s="2996"/>
      <c r="E45" s="2996"/>
      <c r="F45" s="2969"/>
      <c r="G45" s="3001"/>
      <c r="H45" s="3002"/>
      <c r="I45" s="3002"/>
      <c r="J45" s="3002"/>
      <c r="K45" s="3002"/>
      <c r="L45" s="3002"/>
      <c r="M45" s="3002"/>
      <c r="N45" s="3003"/>
      <c r="O45" s="3007"/>
      <c r="P45" s="2967"/>
      <c r="Q45" s="2967"/>
      <c r="R45" s="2967"/>
      <c r="S45" s="2967"/>
      <c r="T45" s="2967"/>
      <c r="U45" s="2967"/>
      <c r="V45" s="2967"/>
      <c r="W45" s="2967"/>
      <c r="X45" s="2967"/>
      <c r="Y45" s="3008"/>
    </row>
    <row r="46" spans="3:25" ht="17.100000000000001" customHeight="1">
      <c r="C46" s="2995"/>
      <c r="D46" s="2996"/>
      <c r="E46" s="2996"/>
      <c r="F46" s="2969"/>
      <c r="G46" s="3009" t="s">
        <v>1556</v>
      </c>
      <c r="H46" s="3010"/>
      <c r="I46" s="3010"/>
      <c r="J46" s="3010"/>
      <c r="K46" s="3010"/>
      <c r="L46" s="3010"/>
      <c r="M46" s="3010"/>
      <c r="N46" s="3011"/>
      <c r="O46" s="3004"/>
      <c r="P46" s="3005"/>
      <c r="Q46" s="3005"/>
      <c r="R46" s="3005"/>
      <c r="S46" s="3005"/>
      <c r="T46" s="3005"/>
      <c r="U46" s="3005"/>
      <c r="V46" s="3005"/>
      <c r="W46" s="3005"/>
      <c r="X46" s="3005"/>
      <c r="Y46" s="3006"/>
    </row>
    <row r="47" spans="3:25" ht="17.100000000000001" customHeight="1">
      <c r="C47" s="2995"/>
      <c r="D47" s="2996"/>
      <c r="E47" s="2996"/>
      <c r="F47" s="2969"/>
      <c r="G47" s="3012"/>
      <c r="H47" s="3013"/>
      <c r="I47" s="3013"/>
      <c r="J47" s="3013"/>
      <c r="K47" s="3013"/>
      <c r="L47" s="3013"/>
      <c r="M47" s="3013"/>
      <c r="N47" s="3014"/>
      <c r="O47" s="3007"/>
      <c r="P47" s="2967"/>
      <c r="Q47" s="2967"/>
      <c r="R47" s="2967"/>
      <c r="S47" s="2967"/>
      <c r="T47" s="2967"/>
      <c r="U47" s="2967"/>
      <c r="V47" s="2967"/>
      <c r="W47" s="2967"/>
      <c r="X47" s="2967"/>
      <c r="Y47" s="3008"/>
    </row>
    <row r="48" spans="3:25" ht="17.100000000000001" customHeight="1">
      <c r="C48" s="2995"/>
      <c r="D48" s="2996"/>
      <c r="E48" s="2996"/>
      <c r="F48" s="2969"/>
      <c r="G48" s="3009" t="s">
        <v>95</v>
      </c>
      <c r="H48" s="3010"/>
      <c r="I48" s="3010"/>
      <c r="J48" s="3010"/>
      <c r="K48" s="3010"/>
      <c r="L48" s="3010"/>
      <c r="M48" s="3010"/>
      <c r="N48" s="3011"/>
      <c r="O48" s="3004"/>
      <c r="P48" s="3005"/>
      <c r="Q48" s="3005"/>
      <c r="R48" s="3005"/>
      <c r="S48" s="3005"/>
      <c r="T48" s="3005"/>
      <c r="U48" s="3005"/>
      <c r="V48" s="3005"/>
      <c r="W48" s="3005"/>
      <c r="X48" s="3005"/>
      <c r="Y48" s="3006"/>
    </row>
    <row r="49" spans="3:25" ht="17.100000000000001" customHeight="1">
      <c r="C49" s="2995"/>
      <c r="D49" s="2996"/>
      <c r="E49" s="2996"/>
      <c r="F49" s="2969"/>
      <c r="G49" s="3012"/>
      <c r="H49" s="3013"/>
      <c r="I49" s="3013"/>
      <c r="J49" s="3013"/>
      <c r="K49" s="3013"/>
      <c r="L49" s="3013"/>
      <c r="M49" s="3013"/>
      <c r="N49" s="3014"/>
      <c r="O49" s="3007"/>
      <c r="P49" s="2967"/>
      <c r="Q49" s="2967"/>
      <c r="R49" s="2967"/>
      <c r="S49" s="2967"/>
      <c r="T49" s="2967"/>
      <c r="U49" s="2967"/>
      <c r="V49" s="2967"/>
      <c r="W49" s="2967"/>
      <c r="X49" s="2967"/>
      <c r="Y49" s="3008"/>
    </row>
    <row r="50" spans="3:25" ht="17.100000000000001" customHeight="1">
      <c r="C50" s="2995"/>
      <c r="D50" s="2996"/>
      <c r="E50" s="2996"/>
      <c r="F50" s="2969"/>
      <c r="G50" s="2998" t="s">
        <v>935</v>
      </c>
      <c r="H50" s="2999"/>
      <c r="I50" s="2999"/>
      <c r="J50" s="2999"/>
      <c r="K50" s="2999"/>
      <c r="L50" s="2999"/>
      <c r="M50" s="2999"/>
      <c r="N50" s="3000"/>
      <c r="O50" s="3004"/>
      <c r="P50" s="3005"/>
      <c r="Q50" s="3005"/>
      <c r="R50" s="3005"/>
      <c r="S50" s="3005"/>
      <c r="T50" s="3005"/>
      <c r="U50" s="3005"/>
      <c r="V50" s="3005"/>
      <c r="W50" s="3015" t="s">
        <v>1600</v>
      </c>
      <c r="X50" s="3015"/>
      <c r="Y50" s="3016"/>
    </row>
    <row r="51" spans="3:25" ht="17.100000000000001" customHeight="1">
      <c r="C51" s="2997"/>
      <c r="D51" s="2970"/>
      <c r="E51" s="2970"/>
      <c r="F51" s="2971"/>
      <c r="G51" s="3001"/>
      <c r="H51" s="3002"/>
      <c r="I51" s="3002"/>
      <c r="J51" s="3002"/>
      <c r="K51" s="3002"/>
      <c r="L51" s="3002"/>
      <c r="M51" s="3002"/>
      <c r="N51" s="3003"/>
      <c r="O51" s="3007"/>
      <c r="P51" s="2967"/>
      <c r="Q51" s="2967"/>
      <c r="R51" s="2967"/>
      <c r="S51" s="2967"/>
      <c r="T51" s="2967"/>
      <c r="U51" s="2967"/>
      <c r="V51" s="2967"/>
      <c r="W51" s="3017"/>
      <c r="X51" s="3017"/>
      <c r="Y51" s="3018"/>
    </row>
    <row r="52" spans="3:25" ht="17.100000000000001" customHeight="1">
      <c r="C52" s="808" t="s">
        <v>1581</v>
      </c>
      <c r="D52" s="809"/>
      <c r="E52" s="809"/>
      <c r="F52" s="809"/>
      <c r="G52" s="809"/>
      <c r="H52" s="809"/>
      <c r="I52" s="809"/>
      <c r="J52" s="809"/>
      <c r="K52" s="809"/>
      <c r="L52" s="809"/>
      <c r="M52" s="809"/>
      <c r="N52" s="812"/>
      <c r="O52" s="3019" t="str">
        <f>TEXT(基本情報入力シート!L49,"#")</f>
        <v/>
      </c>
      <c r="P52" s="3020"/>
      <c r="Q52" s="3020"/>
      <c r="R52" s="3020"/>
      <c r="S52" s="3020"/>
      <c r="T52" s="3020"/>
      <c r="U52" s="3020"/>
      <c r="V52" s="3020"/>
      <c r="W52" s="3020"/>
      <c r="X52" s="3020"/>
      <c r="Y52" s="3021"/>
    </row>
    <row r="53" spans="3:25" ht="17.100000000000001" customHeight="1">
      <c r="C53" s="808" t="s">
        <v>1582</v>
      </c>
      <c r="D53" s="809"/>
      <c r="E53" s="809"/>
      <c r="F53" s="809"/>
      <c r="G53" s="809"/>
      <c r="H53" s="809"/>
      <c r="I53" s="809"/>
      <c r="J53" s="809"/>
      <c r="K53" s="809"/>
      <c r="L53" s="809"/>
      <c r="M53" s="809"/>
      <c r="N53" s="812"/>
      <c r="O53" s="3022" t="s">
        <v>1560</v>
      </c>
      <c r="P53" s="3023"/>
      <c r="Q53" s="3023"/>
      <c r="R53" s="3023"/>
      <c r="S53" s="3023"/>
      <c r="T53" s="3023"/>
      <c r="U53" s="3023"/>
      <c r="V53" s="3023"/>
      <c r="W53" s="3023"/>
      <c r="X53" s="3023"/>
      <c r="Y53" s="3024"/>
    </row>
    <row r="54" spans="3:25" ht="17.100000000000001" customHeight="1">
      <c r="C54" s="808" t="s">
        <v>1583</v>
      </c>
      <c r="D54" s="809"/>
      <c r="E54" s="809"/>
      <c r="F54" s="809"/>
      <c r="G54" s="809"/>
      <c r="H54" s="809"/>
      <c r="I54" s="809"/>
      <c r="J54" s="809"/>
      <c r="K54" s="809"/>
      <c r="L54" s="809"/>
      <c r="M54" s="809"/>
      <c r="N54" s="812"/>
      <c r="O54" s="3022" t="s">
        <v>1584</v>
      </c>
      <c r="P54" s="3023"/>
      <c r="Q54" s="3023"/>
      <c r="R54" s="3023"/>
      <c r="S54" s="3023"/>
      <c r="T54" s="3023"/>
      <c r="U54" s="3023"/>
      <c r="V54" s="3023"/>
      <c r="W54" s="3023"/>
      <c r="X54" s="3023"/>
      <c r="Y54" s="3024"/>
    </row>
    <row r="55" spans="3:25" ht="17.100000000000001" customHeight="1"/>
    <row r="56" spans="3:25" ht="17.100000000000001" customHeight="1">
      <c r="C56" s="815" t="s">
        <v>1585</v>
      </c>
      <c r="D56" s="815"/>
      <c r="E56" s="815"/>
    </row>
    <row r="57" spans="3:25" ht="17.100000000000001" customHeight="1"/>
  </sheetData>
  <mergeCells count="54">
    <mergeCell ref="J33:T34"/>
    <mergeCell ref="C35:I36"/>
    <mergeCell ref="J35:T36"/>
    <mergeCell ref="C37:I38"/>
    <mergeCell ref="J37:T38"/>
    <mergeCell ref="O52:Y52"/>
    <mergeCell ref="O53:Y53"/>
    <mergeCell ref="O54:Y54"/>
    <mergeCell ref="G12:J13"/>
    <mergeCell ref="K12:Y13"/>
    <mergeCell ref="G14:J15"/>
    <mergeCell ref="K14:Y15"/>
    <mergeCell ref="G16:J17"/>
    <mergeCell ref="K16:Y17"/>
    <mergeCell ref="C39:R40"/>
    <mergeCell ref="S39:T40"/>
    <mergeCell ref="U39:X40"/>
    <mergeCell ref="C41:N41"/>
    <mergeCell ref="O41:Y41"/>
    <mergeCell ref="O42:Y43"/>
    <mergeCell ref="C33:I34"/>
    <mergeCell ref="C44:F51"/>
    <mergeCell ref="G44:N45"/>
    <mergeCell ref="O44:Y45"/>
    <mergeCell ref="G46:N47"/>
    <mergeCell ref="O46:Y47"/>
    <mergeCell ref="G48:N49"/>
    <mergeCell ref="O48:Y49"/>
    <mergeCell ref="G50:N51"/>
    <mergeCell ref="W50:Y51"/>
    <mergeCell ref="O50:V51"/>
    <mergeCell ref="J31:T32"/>
    <mergeCell ref="C22:I22"/>
    <mergeCell ref="J22:T22"/>
    <mergeCell ref="U22:Y22"/>
    <mergeCell ref="C23:I24"/>
    <mergeCell ref="J23:T24"/>
    <mergeCell ref="C25:I26"/>
    <mergeCell ref="J25:T26"/>
    <mergeCell ref="C27:I28"/>
    <mergeCell ref="J27:T28"/>
    <mergeCell ref="C29:I30"/>
    <mergeCell ref="J29:T30"/>
    <mergeCell ref="C31:I32"/>
    <mergeCell ref="C16:F20"/>
    <mergeCell ref="T2:Z2"/>
    <mergeCell ref="S4:Y5"/>
    <mergeCell ref="I6:R6"/>
    <mergeCell ref="C12:F15"/>
    <mergeCell ref="K19:Y20"/>
    <mergeCell ref="G18:J20"/>
    <mergeCell ref="K18:O18"/>
    <mergeCell ref="P18:Q18"/>
    <mergeCell ref="S18:U18"/>
  </mergeCells>
  <phoneticPr fontId="4"/>
  <conditionalFormatting sqref="K14:Y15">
    <cfRule type="expression" dxfId="5" priority="10">
      <formula>$K$14=""</formula>
    </cfRule>
  </conditionalFormatting>
  <conditionalFormatting sqref="O42">
    <cfRule type="expression" dxfId="4" priority="3">
      <formula>O42=""</formula>
    </cfRule>
  </conditionalFormatting>
  <conditionalFormatting sqref="O44 O46 O48">
    <cfRule type="expression" dxfId="3" priority="2">
      <formula>O44=""</formula>
    </cfRule>
  </conditionalFormatting>
  <conditionalFormatting sqref="O50">
    <cfRule type="expression" dxfId="2" priority="1">
      <formula>O50=""</formula>
    </cfRule>
  </conditionalFormatting>
  <conditionalFormatting sqref="X23:X35">
    <cfRule type="expression" dxfId="1" priority="5">
      <formula>X23=""</formula>
    </cfRule>
  </conditionalFormatting>
  <conditionalFormatting sqref="X37:X38">
    <cfRule type="expression" dxfId="0" priority="4">
      <formula>X37=""</formula>
    </cfRule>
  </conditionalFormatting>
  <pageMargins left="0.70866141732283472" right="0.70866141732283472" top="0.74803149606299213" bottom="0.74803149606299213" header="0.31496062992125984" footer="0.31496062992125984"/>
  <pageSetup paperSize="9" scale="71" orientation="portrait" r:id="rId1"/>
  <headerFooter>
    <oddHeader>&amp;R&amp;A</oddHeader>
    <oddFooter>&amp;RR8.4版ver.2</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25"/>
  <sheetViews>
    <sheetView view="pageBreakPreview" topLeftCell="A118" zoomScale="98" zoomScaleNormal="100" zoomScaleSheetLayoutView="98" workbookViewId="0">
      <selection activeCell="S85" sqref="S85"/>
    </sheetView>
  </sheetViews>
  <sheetFormatPr defaultColWidth="3.875" defaultRowHeight="13.5"/>
  <cols>
    <col min="1" max="1" width="5.625" style="2" customWidth="1"/>
    <col min="2" max="7" width="8.625" style="2" customWidth="1"/>
    <col min="8" max="13" width="4.625" style="2" customWidth="1"/>
    <col min="14" max="16384" width="3.875" style="2"/>
  </cols>
  <sheetData>
    <row r="1" spans="1:15" ht="15" customHeight="1">
      <c r="A1" s="146" t="s">
        <v>238</v>
      </c>
      <c r="B1" s="62"/>
      <c r="C1" s="62"/>
      <c r="D1" s="62"/>
      <c r="E1" s="62"/>
      <c r="F1" s="62"/>
      <c r="G1" s="62"/>
      <c r="H1" s="62"/>
      <c r="I1" s="62"/>
      <c r="J1" s="62"/>
      <c r="K1" s="62"/>
      <c r="L1" s="62"/>
      <c r="M1" s="62"/>
      <c r="N1" s="62"/>
      <c r="O1" s="62"/>
    </row>
    <row r="2" spans="1:15" ht="24.95" customHeight="1">
      <c r="A2" s="110"/>
      <c r="B2" s="1469" t="s">
        <v>1467</v>
      </c>
      <c r="C2" s="1469"/>
      <c r="D2" s="1469"/>
      <c r="E2" s="62"/>
      <c r="F2" s="62"/>
      <c r="G2" s="62"/>
      <c r="H2" s="62"/>
      <c r="I2" s="62"/>
      <c r="J2" s="62"/>
      <c r="K2" s="62"/>
      <c r="L2" s="62"/>
      <c r="M2" s="62"/>
      <c r="N2" s="62"/>
      <c r="O2" s="62"/>
    </row>
    <row r="3" spans="1:15" ht="15" customHeight="1">
      <c r="A3" s="1470" t="s">
        <v>239</v>
      </c>
      <c r="B3" s="1471"/>
      <c r="C3" s="1471"/>
      <c r="D3" s="1472"/>
      <c r="E3" s="705" t="str">
        <f>IF((COUNTIF(基本情報入力シート!L50:Z55,"*児童発達支援（重心*")+COUNTIF(基本情報入力シート!L50:Z55,"児童発達支援センター"))&gt;0,"○","")</f>
        <v/>
      </c>
      <c r="F3" s="1491" t="s">
        <v>240</v>
      </c>
      <c r="G3" s="1492"/>
      <c r="H3" s="1493"/>
      <c r="I3" s="1494"/>
      <c r="J3" s="1491" t="s">
        <v>79</v>
      </c>
      <c r="K3" s="1491"/>
      <c r="L3" s="1491"/>
      <c r="M3" s="1492"/>
      <c r="N3" s="61"/>
      <c r="O3" s="62"/>
    </row>
    <row r="4" spans="1:15" ht="15" customHeight="1">
      <c r="A4" s="1473" t="s">
        <v>241</v>
      </c>
      <c r="B4" s="1474"/>
      <c r="C4" s="1474"/>
      <c r="D4" s="1474"/>
      <c r="E4" s="1477" t="str">
        <f>IF(COUNTIF(基本情報入力シート!L50:Z55,"児童発達支援センター")&gt;0,"○","")</f>
        <v/>
      </c>
      <c r="F4" s="1474"/>
      <c r="G4" s="1478"/>
      <c r="H4" s="1480"/>
      <c r="I4" s="1480"/>
      <c r="J4" s="1480"/>
      <c r="K4" s="1480"/>
      <c r="L4" s="1480"/>
      <c r="M4" s="1480"/>
      <c r="N4" s="61"/>
      <c r="O4" s="62"/>
    </row>
    <row r="5" spans="1:15" ht="15" customHeight="1">
      <c r="A5" s="1475"/>
      <c r="B5" s="1476"/>
      <c r="C5" s="1476"/>
      <c r="D5" s="1476"/>
      <c r="E5" s="1475"/>
      <c r="F5" s="1476"/>
      <c r="G5" s="1479"/>
      <c r="H5" s="1480"/>
      <c r="I5" s="1480"/>
      <c r="J5" s="1480"/>
      <c r="K5" s="1480"/>
      <c r="L5" s="1480"/>
      <c r="M5" s="1480"/>
      <c r="N5" s="61"/>
      <c r="O5" s="62"/>
    </row>
    <row r="6" spans="1:15" ht="15" customHeight="1">
      <c r="A6" s="1336" t="s">
        <v>100</v>
      </c>
      <c r="B6" s="63" t="s">
        <v>101</v>
      </c>
      <c r="C6" s="1481">
        <f>基本情報入力シート!L44</f>
        <v>0</v>
      </c>
      <c r="D6" s="1482"/>
      <c r="E6" s="1482"/>
      <c r="F6" s="1482"/>
      <c r="G6" s="1482"/>
      <c r="H6" s="1482"/>
      <c r="I6" s="1482"/>
      <c r="J6" s="1482"/>
      <c r="K6" s="1482"/>
      <c r="L6" s="1482"/>
      <c r="M6" s="1483"/>
      <c r="N6" s="62"/>
      <c r="O6" s="62"/>
    </row>
    <row r="7" spans="1:15" ht="15" customHeight="1">
      <c r="A7" s="1337"/>
      <c r="B7" s="64" t="s">
        <v>102</v>
      </c>
      <c r="C7" s="1484">
        <f>基本情報入力シート!L45</f>
        <v>0</v>
      </c>
      <c r="D7" s="1485"/>
      <c r="E7" s="1485"/>
      <c r="F7" s="1485"/>
      <c r="G7" s="1485"/>
      <c r="H7" s="1485"/>
      <c r="I7" s="1485"/>
      <c r="J7" s="1485"/>
      <c r="K7" s="1485"/>
      <c r="L7" s="1485"/>
      <c r="M7" s="1486"/>
      <c r="N7" s="62"/>
      <c r="O7" s="62"/>
    </row>
    <row r="8" spans="1:15" ht="15" customHeight="1">
      <c r="A8" s="1337"/>
      <c r="B8" s="1408" t="s">
        <v>95</v>
      </c>
      <c r="C8" s="65" t="s">
        <v>236</v>
      </c>
      <c r="D8" s="700" t="str">
        <f>基本情報入力シート!L46</f>
        <v>No★横の、赤の網掛け部分を選択願います</v>
      </c>
      <c r="E8" s="67" t="s">
        <v>103</v>
      </c>
      <c r="F8" s="700" t="str">
        <f>基本情報入力シート!T46</f>
        <v>No★横の、赤の網掛け部分を選択願います</v>
      </c>
      <c r="G8" s="66" t="s">
        <v>237</v>
      </c>
      <c r="H8" s="66"/>
      <c r="I8" s="66"/>
      <c r="J8" s="66"/>
      <c r="K8" s="66"/>
      <c r="L8" s="66"/>
      <c r="M8" s="68"/>
      <c r="N8" s="62"/>
      <c r="O8" s="62"/>
    </row>
    <row r="9" spans="1:15" ht="15" customHeight="1">
      <c r="A9" s="1337"/>
      <c r="B9" s="1409"/>
      <c r="C9" s="1457" t="str">
        <f>基本情報入力シート!L47</f>
        <v>No★横の、赤の網掛け部分を選択願います</v>
      </c>
      <c r="D9" s="1458"/>
      <c r="E9" s="1458"/>
      <c r="F9" s="1458"/>
      <c r="G9" s="1458"/>
      <c r="H9" s="1458"/>
      <c r="I9" s="1458"/>
      <c r="J9" s="1458"/>
      <c r="K9" s="1458"/>
      <c r="L9" s="1458"/>
      <c r="M9" s="1459"/>
      <c r="N9" s="62"/>
      <c r="O9" s="62"/>
    </row>
    <row r="10" spans="1:15" ht="15" customHeight="1">
      <c r="A10" s="1337"/>
      <c r="B10" s="1410"/>
      <c r="C10" s="1460" t="str">
        <f>基本情報入力シート!L48</f>
        <v>No★横の、赤の網掛け部分を選択願います</v>
      </c>
      <c r="D10" s="1461"/>
      <c r="E10" s="1461"/>
      <c r="F10" s="1461"/>
      <c r="G10" s="1461"/>
      <c r="H10" s="1461"/>
      <c r="I10" s="1461"/>
      <c r="J10" s="1461"/>
      <c r="K10" s="1461"/>
      <c r="L10" s="1461"/>
      <c r="M10" s="1462"/>
      <c r="N10" s="62"/>
      <c r="O10" s="62"/>
    </row>
    <row r="11" spans="1:15" ht="15" customHeight="1">
      <c r="A11" s="1337"/>
      <c r="B11" s="145" t="s">
        <v>104</v>
      </c>
      <c r="C11" s="1488">
        <f>基本情報入力シート!L56</f>
        <v>0</v>
      </c>
      <c r="D11" s="1489"/>
      <c r="E11" s="1489"/>
      <c r="F11" s="1489"/>
      <c r="G11" s="1489"/>
      <c r="H11" s="1489"/>
      <c r="I11" s="1489"/>
      <c r="J11" s="1489"/>
      <c r="K11" s="1489"/>
      <c r="L11" s="1489"/>
      <c r="M11" s="1490"/>
      <c r="N11" s="62"/>
      <c r="O11" s="62"/>
    </row>
    <row r="12" spans="1:15" ht="15" customHeight="1">
      <c r="A12" s="1338"/>
      <c r="B12" s="73" t="s">
        <v>105</v>
      </c>
      <c r="C12" s="1487">
        <f>基本情報入力シート!L58</f>
        <v>0</v>
      </c>
      <c r="D12" s="1442"/>
      <c r="E12" s="1442"/>
      <c r="F12" s="1442"/>
      <c r="G12" s="1442"/>
      <c r="H12" s="1442"/>
      <c r="I12" s="1442"/>
      <c r="J12" s="1442"/>
      <c r="K12" s="1442"/>
      <c r="L12" s="1442"/>
      <c r="M12" s="1444"/>
      <c r="N12" s="62"/>
      <c r="O12" s="62"/>
    </row>
    <row r="13" spans="1:15" ht="15" customHeight="1">
      <c r="A13" s="1336" t="s">
        <v>106</v>
      </c>
      <c r="B13" s="69" t="s">
        <v>101</v>
      </c>
      <c r="C13" s="1445">
        <f>基本情報入力シート!L60</f>
        <v>0</v>
      </c>
      <c r="D13" s="1446"/>
      <c r="E13" s="1447"/>
      <c r="F13" s="1329" t="s">
        <v>107</v>
      </c>
      <c r="G13" s="1495">
        <f>基本情報入力シート!L65</f>
        <v>0</v>
      </c>
      <c r="H13" s="1496"/>
      <c r="I13" s="1496"/>
      <c r="J13" s="1496"/>
      <c r="K13" s="1496"/>
      <c r="L13" s="1496"/>
      <c r="M13" s="1497"/>
      <c r="N13" s="62"/>
      <c r="O13" s="62"/>
    </row>
    <row r="14" spans="1:15" ht="15" customHeight="1">
      <c r="A14" s="1337"/>
      <c r="B14" s="74" t="s">
        <v>108</v>
      </c>
      <c r="C14" s="1448">
        <f>基本情報入力シート!L59</f>
        <v>0</v>
      </c>
      <c r="D14" s="1449"/>
      <c r="E14" s="1450"/>
      <c r="F14" s="1329"/>
      <c r="G14" s="1498"/>
      <c r="H14" s="1499"/>
      <c r="I14" s="1499"/>
      <c r="J14" s="1499"/>
      <c r="K14" s="1499"/>
      <c r="L14" s="1499"/>
      <c r="M14" s="1500"/>
      <c r="N14" s="62"/>
      <c r="O14" s="62"/>
    </row>
    <row r="15" spans="1:15" ht="15" customHeight="1">
      <c r="A15" s="1337"/>
      <c r="B15" s="1309" t="s">
        <v>112</v>
      </c>
      <c r="C15" s="65" t="s">
        <v>236</v>
      </c>
      <c r="D15" s="700">
        <f>基本情報入力シート!L61</f>
        <v>0</v>
      </c>
      <c r="E15" s="67" t="s">
        <v>103</v>
      </c>
      <c r="F15" s="700">
        <f>基本情報入力シート!T61</f>
        <v>0</v>
      </c>
      <c r="G15" s="66" t="s">
        <v>237</v>
      </c>
      <c r="H15" s="66"/>
      <c r="I15" s="66"/>
      <c r="J15" s="66"/>
      <c r="K15" s="66"/>
      <c r="L15" s="66"/>
      <c r="M15" s="68"/>
      <c r="N15" s="62"/>
      <c r="O15" s="62"/>
    </row>
    <row r="16" spans="1:15" ht="15" customHeight="1">
      <c r="A16" s="1337"/>
      <c r="B16" s="1310"/>
      <c r="C16" s="1457">
        <f>基本情報入力シート!L62</f>
        <v>0</v>
      </c>
      <c r="D16" s="1458"/>
      <c r="E16" s="1458"/>
      <c r="F16" s="1458"/>
      <c r="G16" s="1458"/>
      <c r="H16" s="1458"/>
      <c r="I16" s="1458"/>
      <c r="J16" s="1458"/>
      <c r="K16" s="1458"/>
      <c r="L16" s="1458"/>
      <c r="M16" s="1459"/>
      <c r="N16" s="62"/>
      <c r="O16" s="62"/>
    </row>
    <row r="17" spans="1:15" ht="15" customHeight="1">
      <c r="A17" s="1337"/>
      <c r="B17" s="1311"/>
      <c r="C17" s="1460">
        <f>基本情報入力シート!L63</f>
        <v>0</v>
      </c>
      <c r="D17" s="1461"/>
      <c r="E17" s="1461"/>
      <c r="F17" s="1461"/>
      <c r="G17" s="1461"/>
      <c r="H17" s="1461"/>
      <c r="I17" s="1461"/>
      <c r="J17" s="1461"/>
      <c r="K17" s="1461"/>
      <c r="L17" s="1461"/>
      <c r="M17" s="1462"/>
      <c r="N17" s="62"/>
      <c r="O17" s="62"/>
    </row>
    <row r="18" spans="1:15" ht="15" customHeight="1">
      <c r="A18" s="1397"/>
      <c r="B18" s="1387" t="s">
        <v>113</v>
      </c>
      <c r="C18" s="1388"/>
      <c r="D18" s="1349" t="s">
        <v>114</v>
      </c>
      <c r="E18" s="1350"/>
      <c r="F18" s="1442"/>
      <c r="G18" s="1442"/>
      <c r="H18" s="1443"/>
      <c r="I18" s="1443"/>
      <c r="J18" s="1443"/>
      <c r="K18" s="1442"/>
      <c r="L18" s="1442"/>
      <c r="M18" s="1444"/>
      <c r="N18" s="62"/>
      <c r="O18" s="62"/>
    </row>
    <row r="19" spans="1:15" ht="15" customHeight="1">
      <c r="A19" s="1397"/>
      <c r="B19" s="1389"/>
      <c r="C19" s="1390"/>
      <c r="D19" s="1368" t="s">
        <v>115</v>
      </c>
      <c r="E19" s="1394"/>
      <c r="F19" s="1451"/>
      <c r="G19" s="1452"/>
      <c r="H19" s="1452"/>
      <c r="I19" s="1452"/>
      <c r="J19" s="1452"/>
      <c r="K19" s="1452"/>
      <c r="L19" s="1452"/>
      <c r="M19" s="1453"/>
      <c r="N19" s="62"/>
      <c r="O19" s="62"/>
    </row>
    <row r="20" spans="1:15" ht="15" customHeight="1">
      <c r="A20" s="1398"/>
      <c r="B20" s="1391"/>
      <c r="C20" s="1392"/>
      <c r="D20" s="1395"/>
      <c r="E20" s="1396"/>
      <c r="F20" s="1454"/>
      <c r="G20" s="1455"/>
      <c r="H20" s="1455"/>
      <c r="I20" s="1455"/>
      <c r="J20" s="1455"/>
      <c r="K20" s="1455"/>
      <c r="L20" s="1455"/>
      <c r="M20" s="1456"/>
      <c r="N20" s="62"/>
      <c r="O20" s="62"/>
    </row>
    <row r="21" spans="1:15" ht="15" customHeight="1">
      <c r="A21" s="1336" t="s">
        <v>242</v>
      </c>
      <c r="B21" s="69" t="s">
        <v>101</v>
      </c>
      <c r="C21" s="1445" t="str">
        <f>IF(E4="○",IF(基本情報入力シート!D66="【児童発達支援センター】" &amp; CHAR(10)&amp;"児童発達支援管理責任者",基本情報入力シート!L68,IF(基本情報入力シート!D74="【児童発達支援センター】" &amp; CHAR(10)&amp;"児童発達支援管理責任者",基本情報入力シート!L76,IF(基本情報入力シート!D82="【児童発達支援センター】" &amp; CHAR(10)&amp;"児童発達支援管理責任者",基本情報入力シート!L84,IF(基本情報入力シート!D90="【児童発達支援センター】" &amp; CHAR(10)&amp;"児童発達支援管理責任者",基本情報入力シート!L92,IF(基本情報入力シート!D98="【児童発達支援センター】" &amp; CHAR(10)&amp;"児童発達支援管理責任者",基本情報入力シート!L100,IF(基本情報入力シート!D106="【児童発達支援センター】" &amp; CHAR(10)&amp;"児童発達支援管理責任者",基本情報入力シート!L108,"")))))),IF(基本情報入力シート!D66="【児童発達支援（重心）】" &amp; CHAR(10)&amp;"児童発達支援管理責任者",基本情報入力シート!L68,IF(基本情報入力シート!D74="【児童発達支援（重心）】" &amp; CHAR(10)&amp;"児童発達支援管理責任者",基本情報入力シート!L76,IF(基本情報入力シート!D82="【児童発達支援（重心）】" &amp; CHAR(10)&amp;"児童発達支援管理責任者",基本情報入力シート!L84,IF(基本情報入力シート!D90="【児童発達支援（重心）】" &amp; CHAR(10)&amp;"児童発達支援管理責任者",基本情報入力シート!L92,IF(基本情報入力シート!D98="【児童発達支援（重心）】" &amp; CHAR(10)&amp;"児童発達支援管理責任者",基本情報入力シート!L100,IF(基本情報入力シート!D106="【児童発達支援（重心）】" &amp; CHAR(10)&amp;"児童発達支援管理責任者",基本情報入力シート!L108,"")))))))</f>
        <v/>
      </c>
      <c r="D21" s="1446"/>
      <c r="E21" s="1447"/>
      <c r="F21" s="1329" t="s">
        <v>107</v>
      </c>
      <c r="G21" s="1463" t="str">
        <f>IF(E4="○",IF(基本情報入力シート!D66="【児童発達支援センター】" &amp; CHAR(10)&amp;"児童発達支援管理責任者",基本情報入力シート!L73,IF(基本情報入力シート!D74="【児童発達支援センター】" &amp; CHAR(10)&amp;"児童発達支援管理責任者",基本情報入力シート!L81,IF(基本情報入力シート!D82="【児童発達支援センター】" &amp; CHAR(10)&amp;"児童発達支援管理責任者",基本情報入力シート!L89,IF(基本情報入力シート!D90="【児童発達支援センター】" &amp; CHAR(10)&amp;"児童発達支援管理責任者",基本情報入力シート!L97,IF(基本情報入力シート!D98="【児童発達支援センター】" &amp; CHAR(10)&amp;"児童発達支援管理責任者",基本情報入力シート!L105,IF(基本情報入力シート!D106="【児童発達支援センター】" &amp; CHAR(10)&amp;"児童発達支援管理責任者",基本情報入力シート!L113,"　　　　　　年　　　　月　　　　日")))))),IF(基本情報入力シート!D66="【児童発達支援（重心）】" &amp; CHAR(10)&amp;"児童発達支援管理責任者",基本情報入力シート!L73,IF(基本情報入力シート!D74="【児童発達支援（重心）】" &amp; CHAR(10)&amp;"児童発達支援管理責任者",基本情報入力シート!L81,IF(基本情報入力シート!D82="【児童発達支援（重心）】" &amp; CHAR(10)&amp;"児童発達支援管理責任者",基本情報入力シート!L89,IF(基本情報入力シート!D90="【児童発達支援（重心）】" &amp; CHAR(10)&amp;"児童発達支援管理責任者",基本情報入力シート!L97,IF(基本情報入力シート!D98="【児童発達支援（重心）】" &amp; CHAR(10)&amp;"児童発達支援管理責任者",基本情報入力シート!L105,IF(基本情報入力シート!D106="【児童発達支援（重心）】" &amp; CHAR(10)&amp;"児童発達支援管理責任者",基本情報入力シート!L113,"　　　　　　年　　　　月　　　　日")))))))</f>
        <v>　　　　　　年　　　　月　　　　日</v>
      </c>
      <c r="H21" s="1464"/>
      <c r="I21" s="1464"/>
      <c r="J21" s="1464"/>
      <c r="K21" s="1464"/>
      <c r="L21" s="1464"/>
      <c r="M21" s="1465"/>
      <c r="N21" s="62"/>
      <c r="O21" s="62"/>
    </row>
    <row r="22" spans="1:15" ht="15" customHeight="1">
      <c r="A22" s="1337"/>
      <c r="B22" s="74" t="s">
        <v>108</v>
      </c>
      <c r="C22" s="1448" t="str">
        <f>IF(E4="○",IF(基本情報入力シート!D66="【児童発達支援センター】" &amp; CHAR(10)&amp;"児童発達支援管理責任者",基本情報入力シート!L67,IF(基本情報入力シート!D74="【児童発達支援センター】" &amp; CHAR(10)&amp;"児童発達支援管理責任者",基本情報入力シート!L75,IF(基本情報入力シート!D82="【児童発達支援センター】" &amp; CHAR(10)&amp;"児童発達支援管理責任者",基本情報入力シート!L83,IF(基本情報入力シート!D90="【児童発達支援センター】" &amp; CHAR(10)&amp;"児童発達支援管理責任者",基本情報入力シート!L91,IF(基本情報入力シート!D98="【児童発達支援センター】" &amp; CHAR(10)&amp;"児童発達支援管理責任者",基本情報入力シート!L99,IF(基本情報入力シート!D106="【児童発達支援センター】" &amp; CHAR(10)&amp;"児童発達支援管理責任者",基本情報入力シート!L107,"")))))),IF(基本情報入力シート!D66="【児童発達支援（重心）】" &amp; CHAR(10)&amp;"児童発達支援管理責任者",基本情報入力シート!L67,IF(基本情報入力シート!D74="【児童発達支援（重心）】" &amp; CHAR(10)&amp;"児童発達支援管理責任者",基本情報入力シート!L75,IF(基本情報入力シート!D82="【児童発達支援（重心）】" &amp; CHAR(10)&amp;"児童発達支援管理責任者",基本情報入力シート!L83,IF(基本情報入力シート!D90="【児童発達支援（重心）】" &amp; CHAR(10)&amp;"児童発達支援管理責任者",基本情報入力シート!L91,IF(基本情報入力シート!D98="【児童発達支援（重心）】" &amp; CHAR(10)&amp;"児童発達支援管理責任者",基本情報入力シート!L99,IF(基本情報入力シート!D106="【児童発達支援（重心）】" &amp; CHAR(10)&amp;"児童発達支援管理責任者",基本情報入力シート!L107,"")))))))</f>
        <v/>
      </c>
      <c r="D22" s="1449"/>
      <c r="E22" s="1450"/>
      <c r="F22" s="1329"/>
      <c r="G22" s="1466"/>
      <c r="H22" s="1467"/>
      <c r="I22" s="1467"/>
      <c r="J22" s="1467"/>
      <c r="K22" s="1467"/>
      <c r="L22" s="1467"/>
      <c r="M22" s="1468"/>
      <c r="N22" s="62"/>
      <c r="O22" s="62"/>
    </row>
    <row r="23" spans="1:15" ht="15" customHeight="1">
      <c r="A23" s="1337"/>
      <c r="B23" s="1309" t="s">
        <v>112</v>
      </c>
      <c r="C23" s="65" t="s">
        <v>236</v>
      </c>
      <c r="D23" s="700" t="str">
        <f>IF(E4="○",IF(基本情報入力シート!D66="【児童発達支援センター】" &amp; CHAR(10)&amp;"児童発達支援管理責任者",基本情報入力シート!L69,IF(基本情報入力シート!D74="【児童発達支援センター】" &amp; CHAR(10)&amp;"児童発達支援管理責任者",基本情報入力シート!L77,IF(基本情報入力シート!D82="【児童発達支援センター】" &amp; CHAR(10)&amp;"児童発達支援管理責任者",基本情報入力シート!L85,IF(基本情報入力シート!D90="【児童発達支援センター】" &amp; CHAR(10)&amp;"児童発達支援管理責任者",基本情報入力シート!L93,IF(基本情報入力シート!D98="【児童発達支援センター】" &amp; CHAR(10)&amp;"児童発達支援管理責任者",基本情報入力シート!L101,IF(基本情報入力シート!D106="【児童発達支援センター】" &amp; CHAR(10)&amp;"児童発達支援管理責任者",基本情報入力シート!L109,"")))))),IF(基本情報入力シート!D66="【児童発達支援（重心）】" &amp; CHAR(10)&amp;"児童発達支援管理責任者",基本情報入力シート!L69,IF(基本情報入力シート!D74="【児童発達支援（重心）】" &amp; CHAR(10)&amp;"児童発達支援管理責任者",基本情報入力シート!L77,IF(基本情報入力シート!D82="【児童発達支援（重心）】" &amp; CHAR(10)&amp;"児童発達支援管理責任者",基本情報入力シート!L85,IF(基本情報入力シート!D90="【児童発達支援（重心）】" &amp; CHAR(10)&amp;"児童発達支援管理責任者",基本情報入力シート!L93,IF(基本情報入力シート!D98="【児童発達支援（重心）】" &amp; CHAR(10)&amp;"児童発達支援管理責任者",基本情報入力シート!L101,IF(基本情報入力シート!D106="【児童発達支援（重心）】" &amp; CHAR(10)&amp;"児童発達支援管理責任者",基本情報入力シート!L109,"")))))))</f>
        <v/>
      </c>
      <c r="E23" s="67" t="s">
        <v>103</v>
      </c>
      <c r="F23" s="700" t="str">
        <f>IF(E4="○",IF(基本情報入力シート!D66="【児童発達支援センター】" &amp; CHAR(10)&amp;"児童発達支援管理責任者",基本情報入力シート!T69,IF(基本情報入力シート!D74="【児童発達支援センター】" &amp; CHAR(10)&amp;"児童発達支援管理責任者",基本情報入力シート!T77,IF(基本情報入力シート!D82="【児童発達支援センター】" &amp; CHAR(10)&amp;"児童発達支援管理責任者",基本情報入力シート!T85,IF(基本情報入力シート!D90="【児童発達支援センター】" &amp; CHAR(10)&amp;"児童発達支援管理責任者",基本情報入力シート!T93,IF(基本情報入力シート!D98="【児童発達支援センター】" &amp; CHAR(10)&amp;"児童発達支援管理責任者",基本情報入力シート!T101,IF(基本情報入力シート!D106="【児童発達支援センター】" &amp; CHAR(10)&amp;"児童発達支援管理責任者",基本情報入力シート!T109,"")))))),IF(基本情報入力シート!D66="【児童発達支援（重心）】" &amp; CHAR(10)&amp;"児童発達支援管理責任者",基本情報入力シート!T69,IF(基本情報入力シート!D74="【児童発達支援（重心）】" &amp; CHAR(10)&amp;"児童発達支援管理責任者",基本情報入力シート!T77,IF(基本情報入力シート!D82="【児童発達支援（重心）】" &amp; CHAR(10)&amp;"児童発達支援管理責任者",基本情報入力シート!T85,IF(基本情報入力シート!D90="【児童発達支援（重心）】" &amp; CHAR(10)&amp;"児童発達支援管理責任者",基本情報入力シート!T93,IF(基本情報入力シート!D98="【児童発達支援（重心）】" &amp; CHAR(10)&amp;"児童発達支援管理責任者",基本情報入力シート!T101,IF(基本情報入力シート!D106="【児童発達支援（重心）】" &amp; CHAR(10)&amp;"児童発達支援管理責任者",基本情報入力シート!T109,"")))))))</f>
        <v/>
      </c>
      <c r="G23" s="66" t="s">
        <v>237</v>
      </c>
      <c r="H23" s="66"/>
      <c r="I23" s="66"/>
      <c r="J23" s="66"/>
      <c r="K23" s="66"/>
      <c r="L23" s="66"/>
      <c r="M23" s="68"/>
      <c r="N23" s="62"/>
      <c r="O23" s="62"/>
    </row>
    <row r="24" spans="1:15" ht="15" customHeight="1">
      <c r="A24" s="1337"/>
      <c r="B24" s="1310"/>
      <c r="C24" s="1457" t="str">
        <f>IF(E4="○",IF(基本情報入力シート!D66="【児童発達支援センター】" &amp; CHAR(10)&amp;"児童発達支援管理責任者",基本情報入力シート!L70,IF(基本情報入力シート!D74="【児童発達支援センター】" &amp; CHAR(10)&amp;"児童発達支援管理責任者",基本情報入力シート!L78,IF(基本情報入力シート!D82="【児童発達支援センター】" &amp; CHAR(10)&amp;"児童発達支援管理責任者",基本情報入力シート!L86,IF(基本情報入力シート!D90="【児童発達支援センター】" &amp; CHAR(10)&amp;"児童発達支援管理責任者",基本情報入力シート!L94,IF(基本情報入力シート!D98="【児童発達支援センター】" &amp; CHAR(10)&amp;"児童発達支援管理責任者",基本情報入力シート!L102,IF(基本情報入力シート!D106="【児童発達支援センター】" &amp; CHAR(10)&amp;"児童発達支援管理責任者",基本情報入力シート!L110,"")))))),IF(基本情報入力シート!D66="【児童発達支援（重心）】" &amp; CHAR(10)&amp;"児童発達支援管理責任者",基本情報入力シート!L70,IF(基本情報入力シート!D74="【児童発達支援（重心）】" &amp; CHAR(10)&amp;"児童発達支援管理責任者",基本情報入力シート!L78,IF(基本情報入力シート!D82="【児童発達支援（重心）】" &amp; CHAR(10)&amp;"児童発達支援管理責任者",基本情報入力シート!L86,IF(基本情報入力シート!D90="【児童発達支援（重心）】" &amp; CHAR(10)&amp;"児童発達支援管理責任者",基本情報入力シート!L94,IF(基本情報入力シート!D98="【児童発達支援（重心）】" &amp; CHAR(10)&amp;"児童発達支援管理責任者",基本情報入力シート!L102,IF(基本情報入力シート!D106="【児童発達支援（重心）】" &amp; CHAR(10)&amp;"児童発達支援管理責任者",基本情報入力シート!L110,"")))))))</f>
        <v/>
      </c>
      <c r="D24" s="1458"/>
      <c r="E24" s="1458"/>
      <c r="F24" s="1458"/>
      <c r="G24" s="1458"/>
      <c r="H24" s="1458"/>
      <c r="I24" s="1458"/>
      <c r="J24" s="1458"/>
      <c r="K24" s="1458"/>
      <c r="L24" s="1458"/>
      <c r="M24" s="1459"/>
      <c r="N24" s="62"/>
      <c r="O24" s="62"/>
    </row>
    <row r="25" spans="1:15" ht="15" customHeight="1">
      <c r="A25" s="1337"/>
      <c r="B25" s="1311"/>
      <c r="C25" s="1460" t="str">
        <f>IF(E4="○",IF(基本情報入力シート!D66="【児童発達支援センター】" &amp; CHAR(10)&amp;"児童発達支援管理責任者",基本情報入力シート!L71,IF(基本情報入力シート!D74="【児童発達支援センター】" &amp; CHAR(10)&amp;"児童発達支援管理責任者",基本情報入力シート!L79,IF(基本情報入力シート!D82="【児童発達支援センター】" &amp; CHAR(10)&amp;"児童発達支援管理責任者",基本情報入力シート!L87,IF(基本情報入力シート!D90="【児童発達支援センター】" &amp; CHAR(10)&amp;"児童発達支援管理責任者",基本情報入力シート!L95,IF(基本情報入力シート!D98="【児童発達支援センター】" &amp; CHAR(10)&amp;"児童発達支援管理責任者",基本情報入力シート!L103,IF(基本情報入力シート!D106="【児童発達支援センター】" &amp; CHAR(10)&amp;"児童発達支援管理責任者",基本情報入力シート!L111,"")))))),IF(基本情報入力シート!D66="【児童発達支援（重心）】" &amp; CHAR(10)&amp;"児童発達支援管理責任者",基本情報入力シート!L71,IF(基本情報入力シート!D74="【児童発達支援（重心）】" &amp; CHAR(10)&amp;"児童発達支援管理責任者",基本情報入力シート!L79,IF(基本情報入力シート!D82="【児童発達支援（重心）】" &amp; CHAR(10)&amp;"児童発達支援管理責任者",基本情報入力シート!L87,IF(基本情報入力シート!D90="【児童発達支援（重心）】" &amp; CHAR(10)&amp;"児童発達支援管理責任者",基本情報入力シート!L95,IF(基本情報入力シート!D98="【児童発達支援（重心）】" &amp; CHAR(10)&amp;"児童発達支援管理責任者",基本情報入力シート!L103,IF(基本情報入力シート!D106="【児童発達支援（重心）】" &amp; CHAR(10)&amp;"児童発達支援管理責任者",基本情報入力シート!L111,"")))))))</f>
        <v/>
      </c>
      <c r="D25" s="1461"/>
      <c r="E25" s="1461"/>
      <c r="F25" s="1461"/>
      <c r="G25" s="1461"/>
      <c r="H25" s="1461"/>
      <c r="I25" s="1461"/>
      <c r="J25" s="1461"/>
      <c r="K25" s="1461"/>
      <c r="L25" s="1461"/>
      <c r="M25" s="1462"/>
      <c r="N25" s="62"/>
      <c r="O25" s="62"/>
    </row>
    <row r="26" spans="1:15" ht="15" customHeight="1">
      <c r="A26" s="1379" t="s">
        <v>116</v>
      </c>
      <c r="B26" s="1380"/>
      <c r="C26" s="1380"/>
      <c r="D26" s="1381"/>
      <c r="E26" s="1381"/>
      <c r="F26" s="1382"/>
      <c r="G26" s="1383"/>
      <c r="H26" s="1439" t="s">
        <v>117</v>
      </c>
      <c r="I26" s="1440"/>
      <c r="J26" s="1440"/>
      <c r="K26" s="1440"/>
      <c r="L26" s="1440"/>
      <c r="M26" s="1441"/>
      <c r="N26" s="61"/>
      <c r="O26" s="62"/>
    </row>
    <row r="27" spans="1:15" ht="15" hidden="1" customHeight="1">
      <c r="A27" s="1434" t="s">
        <v>118</v>
      </c>
      <c r="B27" s="1435"/>
      <c r="C27" s="1435"/>
      <c r="D27" s="1435"/>
      <c r="E27" s="1435"/>
      <c r="F27" s="1435"/>
      <c r="G27" s="1435"/>
      <c r="H27" s="1435"/>
      <c r="I27" s="1435"/>
      <c r="J27" s="1435"/>
      <c r="K27" s="1435"/>
      <c r="L27" s="1435"/>
      <c r="M27" s="1436"/>
      <c r="N27" s="62"/>
      <c r="O27" s="62"/>
    </row>
    <row r="28" spans="1:15" ht="15" hidden="1" customHeight="1">
      <c r="A28" s="1368" t="s">
        <v>119</v>
      </c>
      <c r="B28" s="1369"/>
      <c r="C28" s="1329" t="s">
        <v>120</v>
      </c>
      <c r="D28" s="1329"/>
      <c r="E28" s="1309" t="s">
        <v>121</v>
      </c>
      <c r="F28" s="1408"/>
      <c r="G28" s="67"/>
      <c r="H28" s="67"/>
      <c r="I28" s="67"/>
      <c r="J28" s="67"/>
      <c r="K28" s="67"/>
      <c r="L28" s="67"/>
      <c r="M28" s="79"/>
      <c r="N28" s="62"/>
      <c r="O28" s="62"/>
    </row>
    <row r="29" spans="1:15" ht="15" hidden="1" customHeight="1">
      <c r="A29" s="1372"/>
      <c r="B29" s="1373"/>
      <c r="C29" s="72" t="s">
        <v>122</v>
      </c>
      <c r="D29" s="72" t="s">
        <v>123</v>
      </c>
      <c r="E29" s="72" t="s">
        <v>122</v>
      </c>
      <c r="F29" s="72" t="s">
        <v>123</v>
      </c>
      <c r="G29" s="62"/>
      <c r="H29" s="62"/>
      <c r="I29" s="62"/>
      <c r="J29" s="62"/>
      <c r="K29" s="62"/>
      <c r="L29" s="62"/>
      <c r="M29" s="80"/>
      <c r="N29" s="62"/>
      <c r="O29" s="62"/>
    </row>
    <row r="30" spans="1:15" ht="15" hidden="1" customHeight="1">
      <c r="A30" s="1309" t="s">
        <v>232</v>
      </c>
      <c r="B30" s="1437"/>
      <c r="C30" s="72"/>
      <c r="D30" s="72"/>
      <c r="E30" s="72"/>
      <c r="F30" s="72"/>
      <c r="G30" s="62"/>
      <c r="H30" s="62"/>
      <c r="I30" s="62"/>
      <c r="J30" s="62"/>
      <c r="K30" s="62"/>
      <c r="L30" s="62"/>
      <c r="M30" s="80"/>
      <c r="N30" s="62"/>
      <c r="O30" s="62"/>
    </row>
    <row r="31" spans="1:15" ht="15" hidden="1" customHeight="1">
      <c r="A31" s="1311" t="s">
        <v>233</v>
      </c>
      <c r="B31" s="1438"/>
      <c r="C31" s="72"/>
      <c r="D31" s="72"/>
      <c r="E31" s="72"/>
      <c r="F31" s="72"/>
      <c r="G31" s="62"/>
      <c r="H31" s="62"/>
      <c r="I31" s="62"/>
      <c r="J31" s="62"/>
      <c r="K31" s="62"/>
      <c r="L31" s="62"/>
      <c r="M31" s="80"/>
      <c r="N31" s="62"/>
      <c r="O31" s="62"/>
    </row>
    <row r="32" spans="1:15" ht="15" hidden="1" customHeight="1">
      <c r="A32" s="73" t="s">
        <v>234</v>
      </c>
      <c r="B32" s="81"/>
      <c r="C32" s="1329"/>
      <c r="D32" s="1329"/>
      <c r="E32" s="1329"/>
      <c r="F32" s="1329"/>
      <c r="G32" s="62"/>
      <c r="H32" s="62"/>
      <c r="I32" s="62"/>
      <c r="J32" s="62"/>
      <c r="K32" s="62"/>
      <c r="L32" s="62"/>
      <c r="M32" s="80"/>
      <c r="N32" s="62"/>
      <c r="O32" s="62"/>
    </row>
    <row r="33" spans="1:15" ht="15" hidden="1" customHeight="1">
      <c r="A33" s="73" t="s">
        <v>235</v>
      </c>
      <c r="B33" s="81"/>
      <c r="C33" s="1433"/>
      <c r="D33" s="1433"/>
      <c r="E33" s="1433"/>
      <c r="F33" s="1433"/>
      <c r="G33" s="75"/>
      <c r="H33" s="75"/>
      <c r="I33" s="75"/>
      <c r="J33" s="75"/>
      <c r="K33" s="75"/>
      <c r="L33" s="75"/>
      <c r="M33" s="76"/>
      <c r="N33" s="61"/>
      <c r="O33" s="62"/>
    </row>
    <row r="34" spans="1:15" ht="15" customHeight="1">
      <c r="A34" s="1434" t="s">
        <v>128</v>
      </c>
      <c r="B34" s="1435"/>
      <c r="C34" s="1435"/>
      <c r="D34" s="1435"/>
      <c r="E34" s="1435"/>
      <c r="F34" s="1435"/>
      <c r="G34" s="1435"/>
      <c r="H34" s="1435"/>
      <c r="I34" s="1435"/>
      <c r="J34" s="1435"/>
      <c r="K34" s="1435"/>
      <c r="L34" s="1435"/>
      <c r="M34" s="1436"/>
      <c r="N34" s="61"/>
      <c r="O34" s="62"/>
    </row>
    <row r="35" spans="1:15" ht="15" customHeight="1">
      <c r="A35" s="1349" t="s">
        <v>152</v>
      </c>
      <c r="B35" s="1350"/>
      <c r="C35" s="1430"/>
      <c r="D35" s="1431"/>
      <c r="E35" s="1431"/>
      <c r="F35" s="1431"/>
      <c r="G35" s="1431"/>
      <c r="H35" s="1431"/>
      <c r="I35" s="1431"/>
      <c r="J35" s="1431"/>
      <c r="K35" s="1431"/>
      <c r="L35" s="1431"/>
      <c r="M35" s="1432"/>
      <c r="N35" s="61"/>
      <c r="O35" s="62"/>
    </row>
    <row r="36" spans="1:15" ht="24.95" customHeight="1">
      <c r="A36" s="1363" t="s">
        <v>156</v>
      </c>
      <c r="B36" s="1364"/>
      <c r="C36" s="1425"/>
      <c r="D36" s="1426"/>
      <c r="E36" s="1426"/>
      <c r="F36" s="1426"/>
      <c r="G36" s="1426"/>
      <c r="H36" s="1426"/>
      <c r="I36" s="1426"/>
      <c r="J36" s="1426"/>
      <c r="K36" s="1426"/>
      <c r="L36" s="1426"/>
      <c r="M36" s="1427"/>
    </row>
    <row r="37" spans="1:15" ht="15" customHeight="1">
      <c r="A37" s="1368" t="s">
        <v>129</v>
      </c>
      <c r="B37" s="1369"/>
      <c r="C37" s="2" t="s">
        <v>7</v>
      </c>
      <c r="D37" s="72" t="s">
        <v>130</v>
      </c>
      <c r="E37" s="72" t="s">
        <v>131</v>
      </c>
      <c r="F37" s="72" t="s">
        <v>132</v>
      </c>
      <c r="G37" s="72" t="s">
        <v>133</v>
      </c>
      <c r="H37" s="1351" t="s">
        <v>134</v>
      </c>
      <c r="I37" s="1353"/>
      <c r="J37" s="1351" t="s">
        <v>135</v>
      </c>
      <c r="K37" s="1353"/>
      <c r="L37" s="1351" t="s">
        <v>136</v>
      </c>
      <c r="M37" s="1353"/>
      <c r="N37" s="62"/>
      <c r="O37" s="62"/>
    </row>
    <row r="38" spans="1:15" ht="15" customHeight="1">
      <c r="A38" s="1370"/>
      <c r="B38" s="1371"/>
      <c r="C38" s="701"/>
      <c r="D38" s="701"/>
      <c r="E38" s="701"/>
      <c r="F38" s="701"/>
      <c r="G38" s="701"/>
      <c r="H38" s="1428"/>
      <c r="I38" s="1429"/>
      <c r="J38" s="1428"/>
      <c r="K38" s="1429"/>
      <c r="L38" s="1428"/>
      <c r="M38" s="1429"/>
      <c r="N38" s="62"/>
      <c r="O38" s="62"/>
    </row>
    <row r="39" spans="1:15" ht="15" customHeight="1">
      <c r="A39" s="1372"/>
      <c r="B39" s="1373"/>
      <c r="C39" s="1351" t="s">
        <v>137</v>
      </c>
      <c r="D39" s="1352"/>
      <c r="E39" s="1353"/>
      <c r="F39" s="1430"/>
      <c r="G39" s="1431"/>
      <c r="H39" s="1431"/>
      <c r="I39" s="1431"/>
      <c r="J39" s="1431"/>
      <c r="K39" s="1431"/>
      <c r="L39" s="1431"/>
      <c r="M39" s="1432"/>
      <c r="N39" s="62"/>
      <c r="O39" s="62"/>
    </row>
    <row r="40" spans="1:15" ht="15" customHeight="1">
      <c r="A40" s="1357" t="s">
        <v>138</v>
      </c>
      <c r="B40" s="1358"/>
      <c r="C40" s="82" t="s">
        <v>139</v>
      </c>
      <c r="D40" s="702"/>
      <c r="E40" s="83" t="s">
        <v>140</v>
      </c>
      <c r="F40" s="703"/>
      <c r="G40" s="84" t="s">
        <v>141</v>
      </c>
      <c r="H40" s="1419"/>
      <c r="I40" s="1419"/>
      <c r="J40" s="1424" t="s">
        <v>140</v>
      </c>
      <c r="K40" s="1424"/>
      <c r="L40" s="1419"/>
      <c r="M40" s="1420"/>
      <c r="N40" s="61"/>
      <c r="O40" s="62"/>
    </row>
    <row r="41" spans="1:15" ht="15" customHeight="1">
      <c r="A41" s="1359"/>
      <c r="B41" s="1360"/>
      <c r="C41" s="85" t="s">
        <v>142</v>
      </c>
      <c r="D41" s="702"/>
      <c r="E41" s="83" t="s">
        <v>140</v>
      </c>
      <c r="F41" s="703"/>
      <c r="G41" s="84" t="s">
        <v>141</v>
      </c>
      <c r="H41" s="1419"/>
      <c r="I41" s="1419"/>
      <c r="J41" s="1424" t="s">
        <v>140</v>
      </c>
      <c r="K41" s="1424"/>
      <c r="L41" s="1419"/>
      <c r="M41" s="1420"/>
      <c r="N41" s="61"/>
      <c r="O41" s="62"/>
    </row>
    <row r="42" spans="1:15" ht="15" customHeight="1">
      <c r="A42" s="1361"/>
      <c r="B42" s="1362"/>
      <c r="C42" s="86" t="s">
        <v>143</v>
      </c>
      <c r="D42" s="704"/>
      <c r="E42" s="87" t="s">
        <v>140</v>
      </c>
      <c r="F42" s="703"/>
      <c r="G42" s="84" t="s">
        <v>141</v>
      </c>
      <c r="H42" s="1419"/>
      <c r="I42" s="1419"/>
      <c r="J42" s="1424" t="s">
        <v>140</v>
      </c>
      <c r="K42" s="1424"/>
      <c r="L42" s="1419"/>
      <c r="M42" s="1420"/>
      <c r="N42" s="61"/>
      <c r="O42" s="62"/>
    </row>
    <row r="43" spans="1:15" ht="15" customHeight="1">
      <c r="A43" s="1349" t="s">
        <v>243</v>
      </c>
      <c r="B43" s="1350"/>
      <c r="C43" s="706" t="s">
        <v>153</v>
      </c>
      <c r="D43" s="707"/>
      <c r="E43" s="706" t="s">
        <v>154</v>
      </c>
      <c r="F43" s="708" t="str">
        <f>IF(D43="○","","○")</f>
        <v>○</v>
      </c>
      <c r="G43" s="1351"/>
      <c r="H43" s="1352"/>
      <c r="I43" s="1352"/>
      <c r="J43" s="1352"/>
      <c r="K43" s="1352"/>
      <c r="L43" s="1352"/>
      <c r="M43" s="1353"/>
      <c r="N43" s="61"/>
      <c r="O43" s="62"/>
    </row>
    <row r="44" spans="1:15" ht="15" customHeight="1">
      <c r="A44" s="1349" t="s">
        <v>144</v>
      </c>
      <c r="B44" s="1350"/>
      <c r="C44" s="1421"/>
      <c r="D44" s="1422"/>
      <c r="E44" s="1422"/>
      <c r="F44" s="1422"/>
      <c r="G44" s="1422"/>
      <c r="H44" s="1422"/>
      <c r="I44" s="1422"/>
      <c r="J44" s="1422"/>
      <c r="K44" s="1422"/>
      <c r="L44" s="1422"/>
      <c r="M44" s="1423"/>
      <c r="N44" s="62"/>
      <c r="O44" s="62"/>
    </row>
    <row r="45" spans="1:15" ht="15" customHeight="1">
      <c r="A45" s="1349" t="s">
        <v>145</v>
      </c>
      <c r="B45" s="1350"/>
      <c r="C45" s="1421"/>
      <c r="D45" s="1422"/>
      <c r="E45" s="1422"/>
      <c r="F45" s="1422"/>
      <c r="G45" s="1422"/>
      <c r="H45" s="1422"/>
      <c r="I45" s="1422"/>
      <c r="J45" s="1422"/>
      <c r="K45" s="1422"/>
      <c r="L45" s="1422"/>
      <c r="M45" s="1423"/>
      <c r="N45" s="61"/>
      <c r="O45" s="62"/>
    </row>
    <row r="46" spans="1:15" ht="30" customHeight="1">
      <c r="A46" s="1339" t="s">
        <v>146</v>
      </c>
      <c r="B46" s="1340"/>
      <c r="C46" s="1414"/>
      <c r="D46" s="1415"/>
      <c r="E46" s="1415"/>
      <c r="F46" s="1415"/>
      <c r="G46" s="1415"/>
      <c r="H46" s="1415"/>
      <c r="I46" s="1415"/>
      <c r="J46" s="1415"/>
      <c r="K46" s="1415"/>
      <c r="L46" s="1415"/>
      <c r="M46" s="1416"/>
      <c r="N46" s="61"/>
      <c r="O46" s="62"/>
    </row>
    <row r="47" spans="1:15" ht="15" customHeight="1">
      <c r="A47" s="1344" t="s">
        <v>164</v>
      </c>
      <c r="B47" s="1345"/>
      <c r="C47" s="107" t="s">
        <v>165</v>
      </c>
      <c r="D47" s="1417">
        <f>基本情報入力シート!L116</f>
        <v>0</v>
      </c>
      <c r="E47" s="1417"/>
      <c r="F47" s="1417"/>
      <c r="G47" s="1324" t="s">
        <v>244</v>
      </c>
      <c r="H47" s="1324"/>
      <c r="I47" s="1418">
        <f>基本情報入力シート!L117</f>
        <v>0</v>
      </c>
      <c r="J47" s="1418"/>
      <c r="K47" s="1418"/>
      <c r="L47" s="1418"/>
      <c r="M47" s="1418"/>
      <c r="N47" s="61"/>
      <c r="O47" s="62"/>
    </row>
    <row r="48" spans="1:15" ht="15" customHeight="1">
      <c r="A48" s="1399" t="s">
        <v>1283</v>
      </c>
      <c r="B48" s="1400"/>
      <c r="C48" s="1400"/>
      <c r="D48" s="1400"/>
      <c r="E48" s="1400"/>
      <c r="F48" s="1400"/>
      <c r="G48" s="1400"/>
      <c r="H48" s="1400"/>
      <c r="I48" s="1400"/>
      <c r="J48" s="1400"/>
      <c r="K48" s="1400"/>
      <c r="L48" s="1400"/>
      <c r="M48" s="1401"/>
      <c r="N48" s="61"/>
      <c r="O48" s="62"/>
    </row>
    <row r="49" spans="1:15" ht="15" customHeight="1">
      <c r="A49" s="1336" t="s">
        <v>100</v>
      </c>
      <c r="B49" s="63" t="s">
        <v>101</v>
      </c>
      <c r="C49" s="1402"/>
      <c r="D49" s="1403"/>
      <c r="E49" s="1403"/>
      <c r="F49" s="1403"/>
      <c r="G49" s="1403"/>
      <c r="H49" s="1403"/>
      <c r="I49" s="1403"/>
      <c r="J49" s="1403"/>
      <c r="K49" s="1403"/>
      <c r="L49" s="1403"/>
      <c r="M49" s="1404"/>
      <c r="N49" s="61"/>
      <c r="O49" s="62"/>
    </row>
    <row r="50" spans="1:15" ht="15" customHeight="1">
      <c r="A50" s="1337"/>
      <c r="B50" s="64" t="s">
        <v>102</v>
      </c>
      <c r="C50" s="1405"/>
      <c r="D50" s="1406"/>
      <c r="E50" s="1406"/>
      <c r="F50" s="1406"/>
      <c r="G50" s="1406"/>
      <c r="H50" s="1406"/>
      <c r="I50" s="1406"/>
      <c r="J50" s="1406"/>
      <c r="K50" s="1406"/>
      <c r="L50" s="1406"/>
      <c r="M50" s="1407"/>
      <c r="N50" s="61"/>
      <c r="O50" s="62"/>
    </row>
    <row r="51" spans="1:15" ht="15" customHeight="1">
      <c r="A51" s="1337"/>
      <c r="B51" s="1408" t="s">
        <v>95</v>
      </c>
      <c r="C51" s="65" t="s">
        <v>236</v>
      </c>
      <c r="D51" s="100"/>
      <c r="E51" s="67" t="s">
        <v>103</v>
      </c>
      <c r="F51" s="100"/>
      <c r="G51" s="66" t="s">
        <v>237</v>
      </c>
      <c r="H51" s="66"/>
      <c r="I51" s="66"/>
      <c r="J51" s="66"/>
      <c r="K51" s="66"/>
      <c r="L51" s="66"/>
      <c r="M51" s="68"/>
      <c r="N51" s="61"/>
      <c r="O51" s="62"/>
    </row>
    <row r="52" spans="1:15" ht="15" customHeight="1">
      <c r="A52" s="1337"/>
      <c r="B52" s="1409"/>
      <c r="C52" s="91"/>
      <c r="D52" s="70"/>
      <c r="E52" s="90"/>
      <c r="F52" s="71"/>
      <c r="G52" s="1312"/>
      <c r="H52" s="1312"/>
      <c r="I52" s="1312"/>
      <c r="J52" s="1312"/>
      <c r="K52" s="1312"/>
      <c r="L52" s="1312"/>
      <c r="M52" s="1313"/>
      <c r="N52" s="61"/>
      <c r="O52" s="62"/>
    </row>
    <row r="53" spans="1:15" ht="15" customHeight="1">
      <c r="A53" s="1337"/>
      <c r="B53" s="1410"/>
      <c r="C53" s="1314"/>
      <c r="D53" s="1315"/>
      <c r="E53" s="1315"/>
      <c r="F53" s="1315"/>
      <c r="G53" s="1315"/>
      <c r="H53" s="1315"/>
      <c r="I53" s="1315"/>
      <c r="J53" s="1315"/>
      <c r="K53" s="1315"/>
      <c r="L53" s="1315"/>
      <c r="M53" s="1316"/>
      <c r="N53" s="61"/>
      <c r="O53" s="62"/>
    </row>
    <row r="54" spans="1:15" ht="15" customHeight="1">
      <c r="A54" s="1337"/>
      <c r="B54" s="145" t="s">
        <v>104</v>
      </c>
      <c r="C54" s="1411"/>
      <c r="D54" s="1412"/>
      <c r="E54" s="1412"/>
      <c r="F54" s="1412"/>
      <c r="G54" s="1412"/>
      <c r="H54" s="1412"/>
      <c r="I54" s="1412"/>
      <c r="J54" s="1412"/>
      <c r="K54" s="1412"/>
      <c r="L54" s="1412"/>
      <c r="M54" s="1413"/>
      <c r="N54" s="61"/>
      <c r="O54" s="62"/>
    </row>
    <row r="55" spans="1:15" ht="15" customHeight="1">
      <c r="A55" s="1338"/>
      <c r="B55" s="73" t="s">
        <v>105</v>
      </c>
      <c r="C55" s="1376"/>
      <c r="D55" s="1377"/>
      <c r="E55" s="1377"/>
      <c r="F55" s="1377"/>
      <c r="G55" s="1377"/>
      <c r="H55" s="1377"/>
      <c r="I55" s="1377"/>
      <c r="J55" s="1377"/>
      <c r="K55" s="1377"/>
      <c r="L55" s="1377"/>
      <c r="M55" s="1378"/>
      <c r="N55" s="61"/>
      <c r="O55" s="62"/>
    </row>
    <row r="56" spans="1:15" ht="15" customHeight="1">
      <c r="A56" s="1336" t="s">
        <v>106</v>
      </c>
      <c r="B56" s="69" t="s">
        <v>101</v>
      </c>
      <c r="C56" s="1326"/>
      <c r="D56" s="1327"/>
      <c r="E56" s="1328"/>
      <c r="F56" s="1329" t="s">
        <v>107</v>
      </c>
      <c r="G56" s="1330"/>
      <c r="H56" s="101"/>
      <c r="I56" s="1330"/>
      <c r="J56" s="101"/>
      <c r="K56" s="1330"/>
      <c r="L56" s="101"/>
      <c r="M56" s="102"/>
      <c r="N56" s="61"/>
      <c r="O56" s="62"/>
    </row>
    <row r="57" spans="1:15" ht="15" customHeight="1">
      <c r="A57" s="1337"/>
      <c r="B57" s="74" t="s">
        <v>108</v>
      </c>
      <c r="C57" s="1314"/>
      <c r="D57" s="1315"/>
      <c r="E57" s="1316"/>
      <c r="F57" s="1329"/>
      <c r="G57" s="1331"/>
      <c r="H57" s="103" t="s">
        <v>109</v>
      </c>
      <c r="I57" s="1331"/>
      <c r="J57" s="103" t="s">
        <v>110</v>
      </c>
      <c r="K57" s="1331"/>
      <c r="L57" s="104" t="s">
        <v>111</v>
      </c>
      <c r="M57" s="105"/>
      <c r="N57" s="61"/>
      <c r="O57" s="62"/>
    </row>
    <row r="58" spans="1:15" ht="15" customHeight="1">
      <c r="A58" s="1337"/>
      <c r="B58" s="1309" t="s">
        <v>112</v>
      </c>
      <c r="C58" s="65" t="s">
        <v>236</v>
      </c>
      <c r="D58" s="100"/>
      <c r="E58" s="67" t="s">
        <v>103</v>
      </c>
      <c r="F58" s="100"/>
      <c r="G58" s="66" t="s">
        <v>237</v>
      </c>
      <c r="H58" s="66"/>
      <c r="I58" s="66"/>
      <c r="J58" s="66"/>
      <c r="K58" s="66"/>
      <c r="L58" s="66"/>
      <c r="M58" s="68"/>
      <c r="N58" s="61"/>
      <c r="O58" s="62"/>
    </row>
    <row r="59" spans="1:15" ht="15" customHeight="1">
      <c r="A59" s="1337"/>
      <c r="B59" s="1310"/>
      <c r="C59" s="91"/>
      <c r="D59" s="70"/>
      <c r="E59" s="90"/>
      <c r="F59" s="71"/>
      <c r="G59" s="1312"/>
      <c r="H59" s="1312"/>
      <c r="I59" s="1312"/>
      <c r="J59" s="1312"/>
      <c r="K59" s="1312"/>
      <c r="L59" s="1312"/>
      <c r="M59" s="1313"/>
      <c r="N59" s="61"/>
      <c r="O59" s="62"/>
    </row>
    <row r="60" spans="1:15" ht="15" customHeight="1">
      <c r="A60" s="1337"/>
      <c r="B60" s="1311"/>
      <c r="C60" s="1314"/>
      <c r="D60" s="1315"/>
      <c r="E60" s="1315"/>
      <c r="F60" s="1315"/>
      <c r="G60" s="1315"/>
      <c r="H60" s="1315"/>
      <c r="I60" s="1315"/>
      <c r="J60" s="1315"/>
      <c r="K60" s="1315"/>
      <c r="L60" s="1315"/>
      <c r="M60" s="1316"/>
      <c r="N60" s="61"/>
      <c r="O60" s="62"/>
    </row>
    <row r="61" spans="1:15" ht="15" customHeight="1">
      <c r="A61" s="1397"/>
      <c r="B61" s="1387" t="s">
        <v>113</v>
      </c>
      <c r="C61" s="1388"/>
      <c r="D61" s="1349" t="s">
        <v>114</v>
      </c>
      <c r="E61" s="1350"/>
      <c r="F61" s="1377"/>
      <c r="G61" s="1377"/>
      <c r="H61" s="1393"/>
      <c r="I61" s="1393"/>
      <c r="J61" s="1393"/>
      <c r="K61" s="1377"/>
      <c r="L61" s="1377"/>
      <c r="M61" s="1378"/>
      <c r="N61" s="61"/>
      <c r="O61" s="62"/>
    </row>
    <row r="62" spans="1:15" ht="15" customHeight="1">
      <c r="A62" s="1397"/>
      <c r="B62" s="1389"/>
      <c r="C62" s="1390"/>
      <c r="D62" s="1368" t="s">
        <v>115</v>
      </c>
      <c r="E62" s="1394"/>
      <c r="F62" s="92"/>
      <c r="G62" s="92"/>
      <c r="H62" s="92"/>
      <c r="I62" s="92"/>
      <c r="J62" s="92"/>
      <c r="K62" s="92"/>
      <c r="L62" s="92"/>
      <c r="M62" s="93"/>
      <c r="N62" s="61"/>
      <c r="O62" s="62"/>
    </row>
    <row r="63" spans="1:15" ht="15" customHeight="1">
      <c r="A63" s="1398"/>
      <c r="B63" s="1391"/>
      <c r="C63" s="1392"/>
      <c r="D63" s="1395"/>
      <c r="E63" s="1396"/>
      <c r="F63" s="94"/>
      <c r="G63" s="94"/>
      <c r="H63" s="94"/>
      <c r="I63" s="94"/>
      <c r="J63" s="94"/>
      <c r="K63" s="94"/>
      <c r="L63" s="94"/>
      <c r="M63" s="95"/>
      <c r="N63" s="61"/>
      <c r="O63" s="62"/>
    </row>
    <row r="64" spans="1:15" ht="15" customHeight="1">
      <c r="A64" s="1336" t="s">
        <v>242</v>
      </c>
      <c r="B64" s="118" t="s">
        <v>101</v>
      </c>
      <c r="C64" s="1326"/>
      <c r="D64" s="1327"/>
      <c r="E64" s="1328"/>
      <c r="F64" s="1329" t="s">
        <v>107</v>
      </c>
      <c r="G64" s="1330"/>
      <c r="H64" s="101"/>
      <c r="I64" s="1330"/>
      <c r="J64" s="101"/>
      <c r="K64" s="1330"/>
      <c r="L64" s="101"/>
      <c r="M64" s="102"/>
      <c r="N64" s="61"/>
      <c r="O64" s="62"/>
    </row>
    <row r="65" spans="1:15" ht="15" customHeight="1">
      <c r="A65" s="1337"/>
      <c r="B65" s="74" t="s">
        <v>108</v>
      </c>
      <c r="C65" s="1314"/>
      <c r="D65" s="1315"/>
      <c r="E65" s="1316"/>
      <c r="F65" s="1329"/>
      <c r="G65" s="1331"/>
      <c r="H65" s="103" t="s">
        <v>109</v>
      </c>
      <c r="I65" s="1331"/>
      <c r="J65" s="103" t="s">
        <v>110</v>
      </c>
      <c r="K65" s="1331"/>
      <c r="L65" s="104" t="s">
        <v>111</v>
      </c>
      <c r="M65" s="105"/>
      <c r="N65" s="61"/>
      <c r="O65" s="62"/>
    </row>
    <row r="66" spans="1:15" ht="15" customHeight="1">
      <c r="A66" s="1337"/>
      <c r="B66" s="1309" t="s">
        <v>112</v>
      </c>
      <c r="C66" s="65" t="s">
        <v>236</v>
      </c>
      <c r="D66" s="89"/>
      <c r="E66" s="67" t="s">
        <v>103</v>
      </c>
      <c r="F66" s="89"/>
      <c r="G66" s="66" t="s">
        <v>237</v>
      </c>
      <c r="H66" s="66"/>
      <c r="I66" s="66"/>
      <c r="J66" s="66"/>
      <c r="K66" s="66"/>
      <c r="L66" s="66"/>
      <c r="M66" s="68"/>
      <c r="N66" s="61"/>
      <c r="O66" s="62"/>
    </row>
    <row r="67" spans="1:15" ht="15" customHeight="1">
      <c r="A67" s="1337"/>
      <c r="B67" s="1310"/>
      <c r="C67" s="91"/>
      <c r="D67" s="70"/>
      <c r="E67" s="90"/>
      <c r="F67" s="71"/>
      <c r="G67" s="1312"/>
      <c r="H67" s="1312"/>
      <c r="I67" s="1312"/>
      <c r="J67" s="1312"/>
      <c r="K67" s="1312"/>
      <c r="L67" s="1312"/>
      <c r="M67" s="1313"/>
      <c r="N67" s="61"/>
      <c r="O67" s="62"/>
    </row>
    <row r="68" spans="1:15" ht="15" customHeight="1">
      <c r="A68" s="1337"/>
      <c r="B68" s="1311"/>
      <c r="C68" s="1314"/>
      <c r="D68" s="1315"/>
      <c r="E68" s="1315"/>
      <c r="F68" s="1315"/>
      <c r="G68" s="1315"/>
      <c r="H68" s="1315"/>
      <c r="I68" s="1315"/>
      <c r="J68" s="1315"/>
      <c r="K68" s="1315"/>
      <c r="L68" s="1315"/>
      <c r="M68" s="1316"/>
      <c r="N68" s="61"/>
      <c r="O68" s="62"/>
    </row>
    <row r="69" spans="1:15" ht="15" customHeight="1">
      <c r="A69" s="1379" t="s">
        <v>116</v>
      </c>
      <c r="B69" s="1380"/>
      <c r="C69" s="1380"/>
      <c r="D69" s="1381"/>
      <c r="E69" s="1381"/>
      <c r="F69" s="1382"/>
      <c r="G69" s="1383"/>
      <c r="H69" s="1384" t="str">
        <f>H26</f>
        <v>第　　条 第　　項 第　　号</v>
      </c>
      <c r="I69" s="1385"/>
      <c r="J69" s="1385"/>
      <c r="K69" s="1385"/>
      <c r="L69" s="1385"/>
      <c r="M69" s="1386"/>
      <c r="N69" s="61"/>
      <c r="O69" s="62"/>
    </row>
    <row r="70" spans="1:15" ht="15" customHeight="1">
      <c r="A70" s="1349" t="s">
        <v>152</v>
      </c>
      <c r="B70" s="1350"/>
      <c r="C70" s="1354"/>
      <c r="D70" s="1355"/>
      <c r="E70" s="1355"/>
      <c r="F70" s="1355"/>
      <c r="G70" s="1355"/>
      <c r="H70" s="1355"/>
      <c r="I70" s="1355"/>
      <c r="J70" s="1355"/>
      <c r="K70" s="1355"/>
      <c r="L70" s="1355"/>
      <c r="M70" s="1356"/>
      <c r="N70" s="61"/>
      <c r="O70" s="62"/>
    </row>
    <row r="71" spans="1:15" ht="24.75" customHeight="1">
      <c r="A71" s="1363" t="s">
        <v>156</v>
      </c>
      <c r="B71" s="1364"/>
      <c r="C71" s="1501"/>
      <c r="D71" s="1502"/>
      <c r="E71" s="1502"/>
      <c r="F71" s="1502"/>
      <c r="G71" s="1502"/>
      <c r="H71" s="1502"/>
      <c r="I71" s="1502"/>
      <c r="J71" s="1502"/>
      <c r="K71" s="1502"/>
      <c r="L71" s="1502"/>
      <c r="M71" s="1503"/>
      <c r="N71" s="61"/>
      <c r="O71" s="62"/>
    </row>
    <row r="72" spans="1:15" ht="15" customHeight="1">
      <c r="A72" s="1368" t="s">
        <v>129</v>
      </c>
      <c r="B72" s="1369"/>
      <c r="C72" s="2" t="s">
        <v>7</v>
      </c>
      <c r="D72" s="72" t="s">
        <v>130</v>
      </c>
      <c r="E72" s="72" t="s">
        <v>131</v>
      </c>
      <c r="F72" s="72" t="s">
        <v>132</v>
      </c>
      <c r="G72" s="72" t="s">
        <v>133</v>
      </c>
      <c r="H72" s="1351" t="s">
        <v>134</v>
      </c>
      <c r="I72" s="1353"/>
      <c r="J72" s="1351" t="s">
        <v>135</v>
      </c>
      <c r="K72" s="1353"/>
      <c r="L72" s="1351" t="s">
        <v>136</v>
      </c>
      <c r="M72" s="1353"/>
      <c r="N72" s="61"/>
      <c r="O72" s="62"/>
    </row>
    <row r="73" spans="1:15" ht="15" customHeight="1">
      <c r="A73" s="1370"/>
      <c r="B73" s="1371"/>
      <c r="C73" s="96"/>
      <c r="D73" s="96"/>
      <c r="E73" s="96"/>
      <c r="F73" s="96"/>
      <c r="G73" s="96"/>
      <c r="H73" s="1374"/>
      <c r="I73" s="1375"/>
      <c r="J73" s="1374"/>
      <c r="K73" s="1375"/>
      <c r="L73" s="1374"/>
      <c r="M73" s="1375"/>
      <c r="N73" s="61"/>
      <c r="O73" s="62"/>
    </row>
    <row r="74" spans="1:15" ht="15" customHeight="1">
      <c r="A74" s="1372"/>
      <c r="B74" s="1373"/>
      <c r="C74" s="1351" t="s">
        <v>137</v>
      </c>
      <c r="D74" s="1352"/>
      <c r="E74" s="1353"/>
      <c r="F74" s="1376"/>
      <c r="G74" s="1377"/>
      <c r="H74" s="1377"/>
      <c r="I74" s="1377"/>
      <c r="J74" s="1377"/>
      <c r="K74" s="1377"/>
      <c r="L74" s="1377"/>
      <c r="M74" s="1378"/>
      <c r="N74" s="61"/>
      <c r="O74" s="62"/>
    </row>
    <row r="75" spans="1:15" ht="15" customHeight="1">
      <c r="A75" s="1357" t="s">
        <v>138</v>
      </c>
      <c r="B75" s="1358"/>
      <c r="C75" s="116" t="s">
        <v>139</v>
      </c>
      <c r="D75" s="97"/>
      <c r="E75" s="83" t="s">
        <v>140</v>
      </c>
      <c r="F75" s="99"/>
      <c r="G75" s="117" t="s">
        <v>141</v>
      </c>
      <c r="H75" s="1346"/>
      <c r="I75" s="1346"/>
      <c r="J75" s="1347" t="s">
        <v>140</v>
      </c>
      <c r="K75" s="1347"/>
      <c r="L75" s="1346"/>
      <c r="M75" s="1348"/>
      <c r="N75" s="61"/>
      <c r="O75" s="62"/>
    </row>
    <row r="76" spans="1:15" ht="15" customHeight="1">
      <c r="A76" s="1359"/>
      <c r="B76" s="1360"/>
      <c r="C76" s="115" t="s">
        <v>142</v>
      </c>
      <c r="D76" s="97"/>
      <c r="E76" s="83" t="s">
        <v>140</v>
      </c>
      <c r="F76" s="99"/>
      <c r="G76" s="117" t="s">
        <v>141</v>
      </c>
      <c r="H76" s="1346"/>
      <c r="I76" s="1346"/>
      <c r="J76" s="1347" t="s">
        <v>140</v>
      </c>
      <c r="K76" s="1347"/>
      <c r="L76" s="1346"/>
      <c r="M76" s="1348"/>
      <c r="N76" s="61"/>
      <c r="O76" s="62"/>
    </row>
    <row r="77" spans="1:15" ht="15" customHeight="1">
      <c r="A77" s="1361"/>
      <c r="B77" s="1362"/>
      <c r="C77" s="114" t="s">
        <v>143</v>
      </c>
      <c r="D77" s="98"/>
      <c r="E77" s="87" t="s">
        <v>140</v>
      </c>
      <c r="F77" s="99"/>
      <c r="G77" s="117" t="s">
        <v>141</v>
      </c>
      <c r="H77" s="1346"/>
      <c r="I77" s="1346"/>
      <c r="J77" s="1347" t="s">
        <v>140</v>
      </c>
      <c r="K77" s="1347"/>
      <c r="L77" s="1346"/>
      <c r="M77" s="1348"/>
      <c r="N77" s="61"/>
      <c r="O77" s="62"/>
    </row>
    <row r="78" spans="1:15" ht="15" customHeight="1">
      <c r="A78" s="1349" t="s">
        <v>243</v>
      </c>
      <c r="B78" s="1350"/>
      <c r="C78" s="706" t="s">
        <v>153</v>
      </c>
      <c r="D78" s="709" t="s">
        <v>1276</v>
      </c>
      <c r="E78" s="73" t="s">
        <v>154</v>
      </c>
      <c r="F78" s="708" t="str">
        <f>IF(D78="○","","○")</f>
        <v/>
      </c>
      <c r="G78" s="1351"/>
      <c r="H78" s="1352"/>
      <c r="I78" s="1352"/>
      <c r="J78" s="1352"/>
      <c r="K78" s="1352"/>
      <c r="L78" s="1352"/>
      <c r="M78" s="1353"/>
      <c r="N78" s="61"/>
      <c r="O78" s="62"/>
    </row>
    <row r="79" spans="1:15" ht="15" customHeight="1">
      <c r="A79" s="1349" t="s">
        <v>144</v>
      </c>
      <c r="B79" s="1350"/>
      <c r="C79" s="1354"/>
      <c r="D79" s="1355"/>
      <c r="E79" s="1355"/>
      <c r="F79" s="1355"/>
      <c r="G79" s="1355"/>
      <c r="H79" s="1355"/>
      <c r="I79" s="1355"/>
      <c r="J79" s="1355"/>
      <c r="K79" s="1355"/>
      <c r="L79" s="1355"/>
      <c r="M79" s="1356"/>
      <c r="N79" s="61"/>
      <c r="O79" s="62"/>
    </row>
    <row r="80" spans="1:15" ht="15" customHeight="1">
      <c r="A80" s="1349" t="s">
        <v>145</v>
      </c>
      <c r="B80" s="1350"/>
      <c r="C80" s="1354"/>
      <c r="D80" s="1355"/>
      <c r="E80" s="1355"/>
      <c r="F80" s="1355"/>
      <c r="G80" s="1355"/>
      <c r="H80" s="1355"/>
      <c r="I80" s="1355"/>
      <c r="J80" s="1355"/>
      <c r="K80" s="1355"/>
      <c r="L80" s="1355"/>
      <c r="M80" s="1356"/>
      <c r="N80" s="61"/>
      <c r="O80" s="62"/>
    </row>
    <row r="81" spans="1:15" ht="32.25" customHeight="1">
      <c r="A81" s="1339" t="s">
        <v>146</v>
      </c>
      <c r="B81" s="1340"/>
      <c r="C81" s="1341"/>
      <c r="D81" s="1342"/>
      <c r="E81" s="1342"/>
      <c r="F81" s="1342"/>
      <c r="G81" s="1342"/>
      <c r="H81" s="1342"/>
      <c r="I81" s="1342"/>
      <c r="J81" s="1342"/>
      <c r="K81" s="1342"/>
      <c r="L81" s="1342"/>
      <c r="M81" s="1343"/>
      <c r="N81" s="61"/>
      <c r="O81" s="62"/>
    </row>
    <row r="82" spans="1:15" ht="15" customHeight="1">
      <c r="A82" s="1344" t="s">
        <v>164</v>
      </c>
      <c r="B82" s="1345"/>
      <c r="C82" s="107" t="s">
        <v>165</v>
      </c>
      <c r="D82" s="1323"/>
      <c r="E82" s="1323"/>
      <c r="F82" s="1323"/>
      <c r="G82" s="1324" t="s">
        <v>244</v>
      </c>
      <c r="H82" s="1324"/>
      <c r="I82" s="1325"/>
      <c r="J82" s="1325"/>
      <c r="K82" s="1325"/>
      <c r="L82" s="1325"/>
      <c r="M82" s="1325"/>
      <c r="N82" s="61"/>
      <c r="O82" s="62"/>
    </row>
    <row r="83" spans="1:15" ht="15" customHeight="1">
      <c r="A83" s="62" t="s">
        <v>99</v>
      </c>
      <c r="B83" s="62"/>
      <c r="C83" s="62"/>
      <c r="D83" s="62"/>
      <c r="E83" s="62"/>
      <c r="F83" s="62"/>
      <c r="G83" s="62"/>
      <c r="H83" s="62"/>
      <c r="I83" s="62"/>
      <c r="J83" s="62"/>
      <c r="K83" s="62"/>
      <c r="L83" s="62"/>
      <c r="M83" s="62"/>
      <c r="N83" s="62"/>
      <c r="O83" s="62"/>
    </row>
    <row r="84" spans="1:15" ht="18" customHeight="1">
      <c r="A84" s="1332" t="s">
        <v>147</v>
      </c>
      <c r="B84" s="1332"/>
      <c r="C84" s="1332"/>
      <c r="D84" s="1332"/>
      <c r="E84" s="1332"/>
      <c r="F84" s="1332"/>
      <c r="G84" s="1332"/>
      <c r="H84" s="1332"/>
      <c r="I84" s="1332"/>
      <c r="J84" s="1332"/>
      <c r="K84" s="1332"/>
      <c r="L84" s="1332"/>
      <c r="M84" s="1332"/>
      <c r="N84" s="61"/>
      <c r="O84" s="62"/>
    </row>
    <row r="85" spans="1:15" ht="18" customHeight="1">
      <c r="A85" s="1332" t="s">
        <v>155</v>
      </c>
      <c r="B85" s="1332"/>
      <c r="C85" s="1332"/>
      <c r="D85" s="1332"/>
      <c r="E85" s="1332"/>
      <c r="F85" s="1332"/>
      <c r="G85" s="1332"/>
      <c r="H85" s="1332"/>
      <c r="I85" s="1332"/>
      <c r="J85" s="1332"/>
      <c r="K85" s="1332"/>
      <c r="L85" s="1332"/>
      <c r="M85" s="1332"/>
      <c r="N85" s="61"/>
      <c r="O85" s="62"/>
    </row>
    <row r="86" spans="1:15" ht="30" customHeight="1">
      <c r="A86" s="1334" t="s">
        <v>1601</v>
      </c>
      <c r="B86" s="1335"/>
      <c r="C86" s="1335"/>
      <c r="D86" s="1335"/>
      <c r="E86" s="1335"/>
      <c r="F86" s="1335"/>
      <c r="G86" s="1335"/>
      <c r="H86" s="1335"/>
      <c r="I86" s="1335"/>
      <c r="J86" s="1335"/>
      <c r="K86" s="1335"/>
      <c r="L86" s="1335"/>
      <c r="M86" s="1335"/>
      <c r="N86" s="62"/>
      <c r="O86" s="62"/>
    </row>
    <row r="87" spans="1:15" ht="15" customHeight="1">
      <c r="A87" s="61" t="s">
        <v>149</v>
      </c>
      <c r="B87" s="62"/>
      <c r="C87" s="62"/>
      <c r="D87" s="62"/>
      <c r="E87" s="62"/>
      <c r="F87" s="62"/>
      <c r="G87" s="62"/>
      <c r="H87" s="62"/>
      <c r="I87" s="62"/>
      <c r="J87" s="62"/>
      <c r="K87" s="62"/>
      <c r="L87" s="62"/>
      <c r="M87" s="62"/>
      <c r="N87" s="62"/>
      <c r="O87" s="62"/>
    </row>
    <row r="88" spans="1:15" ht="15" customHeight="1">
      <c r="A88" s="88" t="s">
        <v>1282</v>
      </c>
    </row>
    <row r="89" spans="1:15" ht="15" customHeight="1">
      <c r="A89" s="1336" t="s">
        <v>242</v>
      </c>
      <c r="B89" s="63" t="s">
        <v>101</v>
      </c>
      <c r="C89" s="1326"/>
      <c r="D89" s="1327"/>
      <c r="E89" s="1328"/>
      <c r="F89" s="1329" t="s">
        <v>107</v>
      </c>
      <c r="G89" s="1330"/>
      <c r="H89" s="101"/>
      <c r="I89" s="1330"/>
      <c r="J89" s="101"/>
      <c r="K89" s="1330"/>
      <c r="L89" s="101"/>
      <c r="M89" s="102"/>
    </row>
    <row r="90" spans="1:15" ht="15" customHeight="1">
      <c r="A90" s="1337"/>
      <c r="B90" s="106" t="s">
        <v>108</v>
      </c>
      <c r="C90" s="1314"/>
      <c r="D90" s="1315"/>
      <c r="E90" s="1316"/>
      <c r="F90" s="1329"/>
      <c r="G90" s="1331"/>
      <c r="H90" s="103" t="s">
        <v>109</v>
      </c>
      <c r="I90" s="1331"/>
      <c r="J90" s="103" t="s">
        <v>110</v>
      </c>
      <c r="K90" s="1331"/>
      <c r="L90" s="104" t="s">
        <v>111</v>
      </c>
      <c r="M90" s="105"/>
    </row>
    <row r="91" spans="1:15" ht="15" customHeight="1">
      <c r="A91" s="1337"/>
      <c r="B91" s="1309" t="s">
        <v>112</v>
      </c>
      <c r="C91" s="65" t="s">
        <v>236</v>
      </c>
      <c r="D91" s="89"/>
      <c r="E91" s="67" t="s">
        <v>103</v>
      </c>
      <c r="F91" s="89"/>
      <c r="G91" s="66" t="s">
        <v>237</v>
      </c>
      <c r="H91" s="66"/>
      <c r="I91" s="66"/>
      <c r="J91" s="66"/>
      <c r="K91" s="66"/>
      <c r="L91" s="66"/>
      <c r="M91" s="68"/>
    </row>
    <row r="92" spans="1:15" ht="15" customHeight="1">
      <c r="A92" s="1337"/>
      <c r="B92" s="1310"/>
      <c r="C92" s="91"/>
      <c r="D92" s="70" t="s">
        <v>1277</v>
      </c>
      <c r="E92" s="90"/>
      <c r="F92" s="71" t="s">
        <v>1279</v>
      </c>
      <c r="G92" s="1312"/>
      <c r="H92" s="1312"/>
      <c r="I92" s="1312"/>
      <c r="J92" s="1312"/>
      <c r="K92" s="1312"/>
      <c r="L92" s="1312"/>
      <c r="M92" s="1313"/>
    </row>
    <row r="93" spans="1:15" ht="15" customHeight="1">
      <c r="A93" s="1337"/>
      <c r="B93" s="1311"/>
      <c r="C93" s="1314"/>
      <c r="D93" s="1315"/>
      <c r="E93" s="1315"/>
      <c r="F93" s="1315"/>
      <c r="G93" s="1315"/>
      <c r="H93" s="1315"/>
      <c r="I93" s="1315"/>
      <c r="J93" s="1315"/>
      <c r="K93" s="1315"/>
      <c r="L93" s="1315"/>
      <c r="M93" s="1316"/>
    </row>
    <row r="94" spans="1:15" ht="15" customHeight="1">
      <c r="A94" s="1337"/>
      <c r="B94" s="69" t="s">
        <v>101</v>
      </c>
      <c r="C94" s="1326"/>
      <c r="D94" s="1327"/>
      <c r="E94" s="1328"/>
      <c r="F94" s="1329" t="s">
        <v>107</v>
      </c>
      <c r="G94" s="1330"/>
      <c r="H94" s="101"/>
      <c r="I94" s="1330"/>
      <c r="J94" s="101"/>
      <c r="K94" s="1330"/>
      <c r="L94" s="101"/>
      <c r="M94" s="102"/>
    </row>
    <row r="95" spans="1:15" ht="15" customHeight="1">
      <c r="A95" s="1337"/>
      <c r="B95" s="74" t="s">
        <v>108</v>
      </c>
      <c r="C95" s="1314"/>
      <c r="D95" s="1315"/>
      <c r="E95" s="1316"/>
      <c r="F95" s="1329"/>
      <c r="G95" s="1331"/>
      <c r="H95" s="103" t="s">
        <v>109</v>
      </c>
      <c r="I95" s="1331"/>
      <c r="J95" s="103" t="s">
        <v>110</v>
      </c>
      <c r="K95" s="1331"/>
      <c r="L95" s="104" t="s">
        <v>111</v>
      </c>
      <c r="M95" s="105"/>
    </row>
    <row r="96" spans="1:15" ht="15" customHeight="1">
      <c r="A96" s="1337"/>
      <c r="B96" s="1309" t="s">
        <v>112</v>
      </c>
      <c r="C96" s="65" t="s">
        <v>236</v>
      </c>
      <c r="D96" s="89"/>
      <c r="E96" s="67" t="s">
        <v>103</v>
      </c>
      <c r="F96" s="89"/>
      <c r="G96" s="66" t="s">
        <v>237</v>
      </c>
      <c r="H96" s="66"/>
      <c r="I96" s="66"/>
      <c r="J96" s="66"/>
      <c r="K96" s="66"/>
      <c r="L96" s="66"/>
      <c r="M96" s="68"/>
    </row>
    <row r="97" spans="1:13" ht="15" customHeight="1">
      <c r="A97" s="1337"/>
      <c r="B97" s="1310"/>
      <c r="C97" s="91"/>
      <c r="D97" s="70" t="s">
        <v>1277</v>
      </c>
      <c r="E97" s="90"/>
      <c r="F97" s="71" t="s">
        <v>1279</v>
      </c>
      <c r="G97" s="1312"/>
      <c r="H97" s="1312"/>
      <c r="I97" s="1312"/>
      <c r="J97" s="1312"/>
      <c r="K97" s="1312"/>
      <c r="L97" s="1312"/>
      <c r="M97" s="1313"/>
    </row>
    <row r="98" spans="1:13" ht="15" customHeight="1">
      <c r="A98" s="1337"/>
      <c r="B98" s="1311"/>
      <c r="C98" s="1314"/>
      <c r="D98" s="1315"/>
      <c r="E98" s="1315"/>
      <c r="F98" s="1315"/>
      <c r="G98" s="1315"/>
      <c r="H98" s="1315"/>
      <c r="I98" s="1315"/>
      <c r="J98" s="1315"/>
      <c r="K98" s="1315"/>
      <c r="L98" s="1315"/>
      <c r="M98" s="1316"/>
    </row>
    <row r="99" spans="1:13" ht="15" customHeight="1">
      <c r="A99" s="1337"/>
      <c r="B99" s="69" t="s">
        <v>101</v>
      </c>
      <c r="C99" s="1326"/>
      <c r="D99" s="1327"/>
      <c r="E99" s="1328"/>
      <c r="F99" s="1329" t="s">
        <v>107</v>
      </c>
      <c r="G99" s="1330"/>
      <c r="H99" s="101"/>
      <c r="I99" s="1330"/>
      <c r="J99" s="101"/>
      <c r="K99" s="1330"/>
      <c r="L99" s="101"/>
      <c r="M99" s="102"/>
    </row>
    <row r="100" spans="1:13" ht="15" customHeight="1">
      <c r="A100" s="1337"/>
      <c r="B100" s="74" t="s">
        <v>108</v>
      </c>
      <c r="C100" s="1314"/>
      <c r="D100" s="1315"/>
      <c r="E100" s="1316"/>
      <c r="F100" s="1329"/>
      <c r="G100" s="1331"/>
      <c r="H100" s="103" t="s">
        <v>109</v>
      </c>
      <c r="I100" s="1331"/>
      <c r="J100" s="103" t="s">
        <v>110</v>
      </c>
      <c r="K100" s="1331"/>
      <c r="L100" s="104" t="s">
        <v>111</v>
      </c>
      <c r="M100" s="105"/>
    </row>
    <row r="101" spans="1:13" ht="15" customHeight="1">
      <c r="A101" s="1337"/>
      <c r="B101" s="1309" t="s">
        <v>112</v>
      </c>
      <c r="C101" s="65" t="s">
        <v>236</v>
      </c>
      <c r="D101" s="89"/>
      <c r="E101" s="67" t="s">
        <v>103</v>
      </c>
      <c r="F101" s="89"/>
      <c r="G101" s="66" t="s">
        <v>237</v>
      </c>
      <c r="H101" s="66"/>
      <c r="I101" s="66"/>
      <c r="J101" s="66"/>
      <c r="K101" s="66"/>
      <c r="L101" s="66"/>
      <c r="M101" s="68"/>
    </row>
    <row r="102" spans="1:13" ht="15" customHeight="1">
      <c r="A102" s="1337"/>
      <c r="B102" s="1310"/>
      <c r="C102" s="91"/>
      <c r="D102" s="70" t="s">
        <v>1277</v>
      </c>
      <c r="E102" s="90"/>
      <c r="F102" s="71" t="s">
        <v>1279</v>
      </c>
      <c r="G102" s="1312"/>
      <c r="H102" s="1312"/>
      <c r="I102" s="1312"/>
      <c r="J102" s="1312"/>
      <c r="K102" s="1312"/>
      <c r="L102" s="1312"/>
      <c r="M102" s="1313"/>
    </row>
    <row r="103" spans="1:13" ht="15" customHeight="1">
      <c r="A103" s="1337"/>
      <c r="B103" s="1311"/>
      <c r="C103" s="1314"/>
      <c r="D103" s="1315"/>
      <c r="E103" s="1315"/>
      <c r="F103" s="1315"/>
      <c r="G103" s="1315"/>
      <c r="H103" s="1315"/>
      <c r="I103" s="1315"/>
      <c r="J103" s="1315"/>
      <c r="K103" s="1315"/>
      <c r="L103" s="1315"/>
      <c r="M103" s="1316"/>
    </row>
    <row r="104" spans="1:13" ht="15" customHeight="1">
      <c r="A104" s="1337"/>
      <c r="B104" s="69" t="s">
        <v>101</v>
      </c>
      <c r="C104" s="1326"/>
      <c r="D104" s="1327"/>
      <c r="E104" s="1328"/>
      <c r="F104" s="1329" t="s">
        <v>107</v>
      </c>
      <c r="G104" s="1330"/>
      <c r="H104" s="101"/>
      <c r="I104" s="1330"/>
      <c r="J104" s="101"/>
      <c r="K104" s="1330"/>
      <c r="L104" s="101"/>
      <c r="M104" s="102"/>
    </row>
    <row r="105" spans="1:13" ht="15" customHeight="1">
      <c r="A105" s="1337"/>
      <c r="B105" s="74" t="s">
        <v>108</v>
      </c>
      <c r="C105" s="1314"/>
      <c r="D105" s="1315"/>
      <c r="E105" s="1316"/>
      <c r="F105" s="1329"/>
      <c r="G105" s="1331"/>
      <c r="H105" s="103" t="s">
        <v>109</v>
      </c>
      <c r="I105" s="1331"/>
      <c r="J105" s="103" t="s">
        <v>110</v>
      </c>
      <c r="K105" s="1331"/>
      <c r="L105" s="104" t="s">
        <v>111</v>
      </c>
      <c r="M105" s="105"/>
    </row>
    <row r="106" spans="1:13" ht="15" customHeight="1">
      <c r="A106" s="1337"/>
      <c r="B106" s="1309" t="s">
        <v>112</v>
      </c>
      <c r="C106" s="65" t="s">
        <v>236</v>
      </c>
      <c r="D106" s="89"/>
      <c r="E106" s="67" t="s">
        <v>103</v>
      </c>
      <c r="F106" s="89"/>
      <c r="G106" s="66" t="s">
        <v>237</v>
      </c>
      <c r="H106" s="66"/>
      <c r="I106" s="66"/>
      <c r="J106" s="66"/>
      <c r="K106" s="66"/>
      <c r="L106" s="66"/>
      <c r="M106" s="68"/>
    </row>
    <row r="107" spans="1:13" ht="15" customHeight="1">
      <c r="A107" s="1337"/>
      <c r="B107" s="1310"/>
      <c r="C107" s="91"/>
      <c r="D107" s="70" t="s">
        <v>1277</v>
      </c>
      <c r="E107" s="90"/>
      <c r="F107" s="71" t="s">
        <v>1278</v>
      </c>
      <c r="G107" s="1312"/>
      <c r="H107" s="1312"/>
      <c r="I107" s="1312"/>
      <c r="J107" s="1312"/>
      <c r="K107" s="1312"/>
      <c r="L107" s="1312"/>
      <c r="M107" s="1313"/>
    </row>
    <row r="108" spans="1:13" ht="15" customHeight="1">
      <c r="A108" s="1337"/>
      <c r="B108" s="1311"/>
      <c r="C108" s="1314"/>
      <c r="D108" s="1315"/>
      <c r="E108" s="1315"/>
      <c r="F108" s="1315"/>
      <c r="G108" s="1315"/>
      <c r="H108" s="1315"/>
      <c r="I108" s="1315"/>
      <c r="J108" s="1315"/>
      <c r="K108" s="1315"/>
      <c r="L108" s="1315"/>
      <c r="M108" s="1316"/>
    </row>
    <row r="109" spans="1:13" ht="15" customHeight="1">
      <c r="A109" s="1337"/>
      <c r="B109" s="69" t="s">
        <v>101</v>
      </c>
      <c r="C109" s="1326"/>
      <c r="D109" s="1327"/>
      <c r="E109" s="1328"/>
      <c r="F109" s="1329" t="s">
        <v>107</v>
      </c>
      <c r="G109" s="1330"/>
      <c r="H109" s="101"/>
      <c r="I109" s="1330"/>
      <c r="J109" s="101"/>
      <c r="K109" s="1330"/>
      <c r="L109" s="101"/>
      <c r="M109" s="102"/>
    </row>
    <row r="110" spans="1:13" ht="15" customHeight="1">
      <c r="A110" s="1337"/>
      <c r="B110" s="74" t="s">
        <v>108</v>
      </c>
      <c r="C110" s="1314"/>
      <c r="D110" s="1315"/>
      <c r="E110" s="1316"/>
      <c r="F110" s="1329"/>
      <c r="G110" s="1331"/>
      <c r="H110" s="103" t="s">
        <v>109</v>
      </c>
      <c r="I110" s="1331"/>
      <c r="J110" s="103" t="s">
        <v>110</v>
      </c>
      <c r="K110" s="1331"/>
      <c r="L110" s="104" t="s">
        <v>111</v>
      </c>
      <c r="M110" s="105"/>
    </row>
    <row r="111" spans="1:13" ht="15" customHeight="1">
      <c r="A111" s="1337"/>
      <c r="B111" s="1309" t="s">
        <v>112</v>
      </c>
      <c r="C111" s="65" t="s">
        <v>236</v>
      </c>
      <c r="D111" s="89"/>
      <c r="E111" s="67" t="s">
        <v>103</v>
      </c>
      <c r="F111" s="89"/>
      <c r="G111" s="66" t="s">
        <v>237</v>
      </c>
      <c r="H111" s="66"/>
      <c r="I111" s="66"/>
      <c r="J111" s="66"/>
      <c r="K111" s="66"/>
      <c r="L111" s="66"/>
      <c r="M111" s="68"/>
    </row>
    <row r="112" spans="1:13" ht="15" customHeight="1">
      <c r="A112" s="1337"/>
      <c r="B112" s="1310"/>
      <c r="C112" s="91"/>
      <c r="D112" s="70" t="s">
        <v>1277</v>
      </c>
      <c r="E112" s="90"/>
      <c r="F112" s="71" t="s">
        <v>1278</v>
      </c>
      <c r="G112" s="1312"/>
      <c r="H112" s="1312"/>
      <c r="I112" s="1312"/>
      <c r="J112" s="1312"/>
      <c r="K112" s="1312"/>
      <c r="L112" s="1312"/>
      <c r="M112" s="1313"/>
    </row>
    <row r="113" spans="1:13" ht="15" customHeight="1">
      <c r="A113" s="1337"/>
      <c r="B113" s="1311"/>
      <c r="C113" s="1314"/>
      <c r="D113" s="1315"/>
      <c r="E113" s="1315"/>
      <c r="F113" s="1315"/>
      <c r="G113" s="1315"/>
      <c r="H113" s="1315"/>
      <c r="I113" s="1315"/>
      <c r="J113" s="1315"/>
      <c r="K113" s="1315"/>
      <c r="L113" s="1315"/>
      <c r="M113" s="1316"/>
    </row>
    <row r="114" spans="1:13" ht="15" customHeight="1">
      <c r="A114" s="1337"/>
      <c r="B114" s="69" t="s">
        <v>101</v>
      </c>
      <c r="C114" s="1326"/>
      <c r="D114" s="1327"/>
      <c r="E114" s="1328"/>
      <c r="F114" s="1329" t="s">
        <v>107</v>
      </c>
      <c r="G114" s="1330"/>
      <c r="H114" s="101"/>
      <c r="I114" s="1330"/>
      <c r="J114" s="101"/>
      <c r="K114" s="1330"/>
      <c r="L114" s="101"/>
      <c r="M114" s="102"/>
    </row>
    <row r="115" spans="1:13" ht="15" customHeight="1">
      <c r="A115" s="1337"/>
      <c r="B115" s="74" t="s">
        <v>108</v>
      </c>
      <c r="C115" s="1314"/>
      <c r="D115" s="1315"/>
      <c r="E115" s="1316"/>
      <c r="F115" s="1329"/>
      <c r="G115" s="1331"/>
      <c r="H115" s="103" t="s">
        <v>109</v>
      </c>
      <c r="I115" s="1331"/>
      <c r="J115" s="103" t="s">
        <v>110</v>
      </c>
      <c r="K115" s="1331"/>
      <c r="L115" s="104" t="s">
        <v>111</v>
      </c>
      <c r="M115" s="105"/>
    </row>
    <row r="116" spans="1:13" ht="15" customHeight="1">
      <c r="A116" s="1337"/>
      <c r="B116" s="1309" t="s">
        <v>112</v>
      </c>
      <c r="C116" s="65" t="s">
        <v>236</v>
      </c>
      <c r="D116" s="89"/>
      <c r="E116" s="67" t="s">
        <v>103</v>
      </c>
      <c r="F116" s="89"/>
      <c r="G116" s="66" t="s">
        <v>237</v>
      </c>
      <c r="H116" s="66"/>
      <c r="I116" s="66"/>
      <c r="J116" s="66"/>
      <c r="K116" s="66"/>
      <c r="L116" s="66"/>
      <c r="M116" s="68"/>
    </row>
    <row r="117" spans="1:13" ht="15" customHeight="1">
      <c r="A117" s="1337"/>
      <c r="B117" s="1310"/>
      <c r="C117" s="91"/>
      <c r="D117" s="70" t="s">
        <v>1277</v>
      </c>
      <c r="E117" s="90"/>
      <c r="F117" s="71" t="s">
        <v>1280</v>
      </c>
      <c r="G117" s="1312"/>
      <c r="H117" s="1312"/>
      <c r="I117" s="1312"/>
      <c r="J117" s="1312"/>
      <c r="K117" s="1312"/>
      <c r="L117" s="1312"/>
      <c r="M117" s="1313"/>
    </row>
    <row r="118" spans="1:13" ht="15" customHeight="1">
      <c r="A118" s="1338"/>
      <c r="B118" s="1311"/>
      <c r="C118" s="1314"/>
      <c r="D118" s="1315"/>
      <c r="E118" s="1315"/>
      <c r="F118" s="1315"/>
      <c r="G118" s="1315"/>
      <c r="H118" s="1315"/>
      <c r="I118" s="1315"/>
      <c r="J118" s="1315"/>
      <c r="K118" s="1315"/>
      <c r="L118" s="1315"/>
      <c r="M118" s="1316"/>
    </row>
    <row r="119" spans="1:13" ht="5.0999999999999996" customHeight="1"/>
    <row r="120" spans="1:13" ht="15" customHeight="1">
      <c r="A120" s="88" t="s">
        <v>1281</v>
      </c>
    </row>
    <row r="121" spans="1:13" ht="15" customHeight="1">
      <c r="A121" s="1317" t="s">
        <v>164</v>
      </c>
      <c r="B121" s="1318"/>
      <c r="C121" s="107" t="s">
        <v>165</v>
      </c>
      <c r="D121" s="1323"/>
      <c r="E121" s="1323"/>
      <c r="F121" s="1323"/>
      <c r="G121" s="1324" t="s">
        <v>244</v>
      </c>
      <c r="H121" s="1324"/>
      <c r="I121" s="1325"/>
      <c r="J121" s="1325"/>
      <c r="K121" s="1325"/>
      <c r="L121" s="1325"/>
      <c r="M121" s="1325"/>
    </row>
    <row r="122" spans="1:13" ht="15" customHeight="1">
      <c r="A122" s="1319"/>
      <c r="B122" s="1320"/>
      <c r="C122" s="107" t="s">
        <v>165</v>
      </c>
      <c r="D122" s="1323"/>
      <c r="E122" s="1323"/>
      <c r="F122" s="1323"/>
      <c r="G122" s="1324" t="s">
        <v>244</v>
      </c>
      <c r="H122" s="1324"/>
      <c r="I122" s="1325"/>
      <c r="J122" s="1325"/>
      <c r="K122" s="1325"/>
      <c r="L122" s="1325"/>
      <c r="M122" s="1325"/>
    </row>
    <row r="123" spans="1:13" ht="15" customHeight="1">
      <c r="A123" s="1319"/>
      <c r="B123" s="1320"/>
      <c r="C123" s="107" t="s">
        <v>165</v>
      </c>
      <c r="D123" s="1323"/>
      <c r="E123" s="1323"/>
      <c r="F123" s="1323"/>
      <c r="G123" s="1324" t="s">
        <v>244</v>
      </c>
      <c r="H123" s="1324"/>
      <c r="I123" s="1325"/>
      <c r="J123" s="1325"/>
      <c r="K123" s="1325"/>
      <c r="L123" s="1325"/>
      <c r="M123" s="1325"/>
    </row>
    <row r="124" spans="1:13" ht="15" customHeight="1">
      <c r="A124" s="1319"/>
      <c r="B124" s="1320"/>
      <c r="C124" s="107" t="s">
        <v>165</v>
      </c>
      <c r="D124" s="1323"/>
      <c r="E124" s="1323"/>
      <c r="F124" s="1323"/>
      <c r="G124" s="1324" t="s">
        <v>244</v>
      </c>
      <c r="H124" s="1324"/>
      <c r="I124" s="1325"/>
      <c r="J124" s="1325"/>
      <c r="K124" s="1325"/>
      <c r="L124" s="1325"/>
      <c r="M124" s="1325"/>
    </row>
    <row r="125" spans="1:13" ht="15" customHeight="1">
      <c r="A125" s="1321"/>
      <c r="B125" s="1322"/>
      <c r="C125" s="107" t="s">
        <v>165</v>
      </c>
      <c r="D125" s="1323"/>
      <c r="E125" s="1323"/>
      <c r="F125" s="1323"/>
      <c r="G125" s="1324" t="s">
        <v>244</v>
      </c>
      <c r="H125" s="1324"/>
      <c r="I125" s="1325"/>
      <c r="J125" s="1325"/>
      <c r="K125" s="1325"/>
      <c r="L125" s="1325"/>
      <c r="M125" s="1325"/>
    </row>
  </sheetData>
  <mergeCells count="230">
    <mergeCell ref="B2:D2"/>
    <mergeCell ref="G89:G90"/>
    <mergeCell ref="I89:I90"/>
    <mergeCell ref="K89:K90"/>
    <mergeCell ref="C90:E90"/>
    <mergeCell ref="D125:F125"/>
    <mergeCell ref="G125:H125"/>
    <mergeCell ref="I125:M125"/>
    <mergeCell ref="D123:F123"/>
    <mergeCell ref="G123:H123"/>
    <mergeCell ref="I123:M123"/>
    <mergeCell ref="D124:F124"/>
    <mergeCell ref="G124:H124"/>
    <mergeCell ref="I124:M124"/>
    <mergeCell ref="C103:M103"/>
    <mergeCell ref="C104:E104"/>
    <mergeCell ref="F104:F105"/>
    <mergeCell ref="G104:G105"/>
    <mergeCell ref="I104:I105"/>
    <mergeCell ref="K104:K105"/>
    <mergeCell ref="C105:E105"/>
    <mergeCell ref="A84:M84"/>
    <mergeCell ref="A85:M85"/>
    <mergeCell ref="A86:M86"/>
    <mergeCell ref="A81:B81"/>
    <mergeCell ref="C81:M81"/>
    <mergeCell ref="A82:B82"/>
    <mergeCell ref="D82:F82"/>
    <mergeCell ref="G82:H82"/>
    <mergeCell ref="I82:M82"/>
    <mergeCell ref="B111:B113"/>
    <mergeCell ref="G112:M112"/>
    <mergeCell ref="C113:M113"/>
    <mergeCell ref="C99:E99"/>
    <mergeCell ref="F99:F100"/>
    <mergeCell ref="G99:G100"/>
    <mergeCell ref="I99:I100"/>
    <mergeCell ref="K99:K100"/>
    <mergeCell ref="C100:E100"/>
    <mergeCell ref="B91:B93"/>
    <mergeCell ref="G92:M92"/>
    <mergeCell ref="C93:M93"/>
    <mergeCell ref="C94:E94"/>
    <mergeCell ref="F94:F95"/>
    <mergeCell ref="G94:G95"/>
    <mergeCell ref="I94:I95"/>
    <mergeCell ref="K94:K95"/>
    <mergeCell ref="C95:E95"/>
    <mergeCell ref="C114:E114"/>
    <mergeCell ref="F114:F115"/>
    <mergeCell ref="G114:G115"/>
    <mergeCell ref="I114:I115"/>
    <mergeCell ref="K114:K115"/>
    <mergeCell ref="C115:E115"/>
    <mergeCell ref="B116:B118"/>
    <mergeCell ref="G117:M117"/>
    <mergeCell ref="C118:M118"/>
    <mergeCell ref="A121:B125"/>
    <mergeCell ref="D121:F121"/>
    <mergeCell ref="G121:H121"/>
    <mergeCell ref="I121:M121"/>
    <mergeCell ref="D122:F122"/>
    <mergeCell ref="G122:H122"/>
    <mergeCell ref="I122:M122"/>
    <mergeCell ref="A89:A118"/>
    <mergeCell ref="C89:E89"/>
    <mergeCell ref="F89:F90"/>
    <mergeCell ref="B106:B108"/>
    <mergeCell ref="G107:M107"/>
    <mergeCell ref="C108:M108"/>
    <mergeCell ref="C109:E109"/>
    <mergeCell ref="F109:F110"/>
    <mergeCell ref="G109:G110"/>
    <mergeCell ref="I109:I110"/>
    <mergeCell ref="K109:K110"/>
    <mergeCell ref="C110:E110"/>
    <mergeCell ref="B101:B103"/>
    <mergeCell ref="G102:M102"/>
    <mergeCell ref="B96:B98"/>
    <mergeCell ref="G97:M97"/>
    <mergeCell ref="C98:M98"/>
    <mergeCell ref="C80:M80"/>
    <mergeCell ref="A75:B77"/>
    <mergeCell ref="H75:I75"/>
    <mergeCell ref="J75:K75"/>
    <mergeCell ref="L75:M75"/>
    <mergeCell ref="H76:I76"/>
    <mergeCell ref="J76:K76"/>
    <mergeCell ref="L76:M76"/>
    <mergeCell ref="H77:I77"/>
    <mergeCell ref="J77:K77"/>
    <mergeCell ref="L77:M77"/>
    <mergeCell ref="A78:B78"/>
    <mergeCell ref="G78:M78"/>
    <mergeCell ref="A79:B79"/>
    <mergeCell ref="C79:M79"/>
    <mergeCell ref="A80:B80"/>
    <mergeCell ref="A72:B74"/>
    <mergeCell ref="H72:I72"/>
    <mergeCell ref="J72:K72"/>
    <mergeCell ref="L72:M72"/>
    <mergeCell ref="H73:I73"/>
    <mergeCell ref="J73:K73"/>
    <mergeCell ref="L73:M73"/>
    <mergeCell ref="C74:E74"/>
    <mergeCell ref="F74:M74"/>
    <mergeCell ref="A69:G69"/>
    <mergeCell ref="H69:M69"/>
    <mergeCell ref="A70:B70"/>
    <mergeCell ref="C70:M70"/>
    <mergeCell ref="A71:B71"/>
    <mergeCell ref="C71:M71"/>
    <mergeCell ref="A64:A68"/>
    <mergeCell ref="C64:E64"/>
    <mergeCell ref="F64:F65"/>
    <mergeCell ref="G64:G65"/>
    <mergeCell ref="I64:I65"/>
    <mergeCell ref="K64:K65"/>
    <mergeCell ref="C65:E65"/>
    <mergeCell ref="B66:B68"/>
    <mergeCell ref="G67:M67"/>
    <mergeCell ref="C68:M68"/>
    <mergeCell ref="G52:M52"/>
    <mergeCell ref="B58:B60"/>
    <mergeCell ref="G59:M59"/>
    <mergeCell ref="C60:M60"/>
    <mergeCell ref="B61:C63"/>
    <mergeCell ref="D61:E61"/>
    <mergeCell ref="F61:M61"/>
    <mergeCell ref="D62:E63"/>
    <mergeCell ref="C53:M53"/>
    <mergeCell ref="C54:M54"/>
    <mergeCell ref="C55:M55"/>
    <mergeCell ref="A46:B46"/>
    <mergeCell ref="C46:M46"/>
    <mergeCell ref="L41:M41"/>
    <mergeCell ref="H42:I42"/>
    <mergeCell ref="J42:K42"/>
    <mergeCell ref="L42:M42"/>
    <mergeCell ref="A43:B43"/>
    <mergeCell ref="G43:M43"/>
    <mergeCell ref="A56:A63"/>
    <mergeCell ref="C56:E56"/>
    <mergeCell ref="F56:F57"/>
    <mergeCell ref="G56:G57"/>
    <mergeCell ref="I56:I57"/>
    <mergeCell ref="K56:K57"/>
    <mergeCell ref="C57:E57"/>
    <mergeCell ref="A47:B47"/>
    <mergeCell ref="D47:F47"/>
    <mergeCell ref="G47:H47"/>
    <mergeCell ref="I47:M47"/>
    <mergeCell ref="A48:M48"/>
    <mergeCell ref="A49:A55"/>
    <mergeCell ref="C49:M49"/>
    <mergeCell ref="C50:M50"/>
    <mergeCell ref="B51:B53"/>
    <mergeCell ref="A40:B42"/>
    <mergeCell ref="H40:I40"/>
    <mergeCell ref="J40:K40"/>
    <mergeCell ref="L40:M40"/>
    <mergeCell ref="H41:I41"/>
    <mergeCell ref="J41:K41"/>
    <mergeCell ref="A44:B44"/>
    <mergeCell ref="C44:M44"/>
    <mergeCell ref="A45:B45"/>
    <mergeCell ref="C45:M45"/>
    <mergeCell ref="A34:M34"/>
    <mergeCell ref="A35:B35"/>
    <mergeCell ref="C35:M35"/>
    <mergeCell ref="A36:B36"/>
    <mergeCell ref="C36:M36"/>
    <mergeCell ref="A37:B39"/>
    <mergeCell ref="H37:I37"/>
    <mergeCell ref="J37:K37"/>
    <mergeCell ref="L37:M37"/>
    <mergeCell ref="H38:I38"/>
    <mergeCell ref="J38:K38"/>
    <mergeCell ref="L38:M38"/>
    <mergeCell ref="C39:E39"/>
    <mergeCell ref="F39:M39"/>
    <mergeCell ref="A30:B30"/>
    <mergeCell ref="A31:B31"/>
    <mergeCell ref="C32:D32"/>
    <mergeCell ref="E32:F32"/>
    <mergeCell ref="C33:D33"/>
    <mergeCell ref="E33:F33"/>
    <mergeCell ref="A26:G26"/>
    <mergeCell ref="H26:M26"/>
    <mergeCell ref="A27:M27"/>
    <mergeCell ref="A28:B29"/>
    <mergeCell ref="C28:D28"/>
    <mergeCell ref="E28:F28"/>
    <mergeCell ref="A21:A25"/>
    <mergeCell ref="C21:E21"/>
    <mergeCell ref="F21:F22"/>
    <mergeCell ref="C22:E22"/>
    <mergeCell ref="B23:B25"/>
    <mergeCell ref="C25:M25"/>
    <mergeCell ref="C24:M24"/>
    <mergeCell ref="G21:M22"/>
    <mergeCell ref="B18:C20"/>
    <mergeCell ref="D18:E18"/>
    <mergeCell ref="F18:M18"/>
    <mergeCell ref="D19:E20"/>
    <mergeCell ref="F19:M19"/>
    <mergeCell ref="F20:M20"/>
    <mergeCell ref="A13:A20"/>
    <mergeCell ref="C13:E13"/>
    <mergeCell ref="F13:F14"/>
    <mergeCell ref="C14:E14"/>
    <mergeCell ref="B15:B17"/>
    <mergeCell ref="C16:M16"/>
    <mergeCell ref="C17:M17"/>
    <mergeCell ref="G13:M14"/>
    <mergeCell ref="A6:A12"/>
    <mergeCell ref="C6:M6"/>
    <mergeCell ref="C7:M7"/>
    <mergeCell ref="B8:B10"/>
    <mergeCell ref="C9:M9"/>
    <mergeCell ref="C10:M10"/>
    <mergeCell ref="C11:M11"/>
    <mergeCell ref="C12:M12"/>
    <mergeCell ref="A3:D3"/>
    <mergeCell ref="F3:G3"/>
    <mergeCell ref="H3:I3"/>
    <mergeCell ref="J3:M3"/>
    <mergeCell ref="A4:D5"/>
    <mergeCell ref="E4:G5"/>
    <mergeCell ref="H4:M5"/>
  </mergeCells>
  <phoneticPr fontId="4"/>
  <conditionalFormatting sqref="F18:M18">
    <cfRule type="expression" dxfId="206" priority="2">
      <formula>$F$18=""</formula>
    </cfRule>
  </conditionalFormatting>
  <conditionalFormatting sqref="F19:M20">
    <cfRule type="expression" dxfId="205" priority="1">
      <formula>$F$19=""</formula>
    </cfRule>
  </conditionalFormatting>
  <dataValidations count="7">
    <dataValidation type="whole" operator="greaterThanOrEqual" allowBlank="1" showInputMessage="1" showErrorMessage="1" sqref="C78:E78 C36 C43:E43 C70:M70 C71 C35:M35" xr:uid="{00000000-0002-0000-0500-000000000000}">
      <formula1>0</formula1>
    </dataValidation>
    <dataValidation type="list" allowBlank="1" showInputMessage="1" showErrorMessage="1" sqref="C38:M38 D43 C73:M73 D78" xr:uid="{00000000-0002-0000-0500-000001000000}">
      <formula1>"○"</formula1>
    </dataValidation>
    <dataValidation type="whole" imeMode="disabled" operator="greaterThanOrEqual" allowBlank="1" showInputMessage="1" showErrorMessage="1" sqref="G64:G65 I64:I65 K64:K65 I56:I57 K56:K57 G13:G14 G89:G90 I89:I90 K89:K90 G94:G95 I94:I95 K94:K95 G99:G100 I99:I100 K99:K100 G104:G105 I104:I105 K104:K105 G109:G110 I109:I110 K109:K110 G114:G115 I114:I115 K114:K115 G56:G57" xr:uid="{00000000-0002-0000-0500-000002000000}">
      <formula1>0</formula1>
    </dataValidation>
    <dataValidation imeMode="disabled" allowBlank="1" showInputMessage="1" showErrorMessage="1" sqref="D8 F8 D15 F15 D51 F51 D58 F58" xr:uid="{00000000-0002-0000-0500-000003000000}"/>
    <dataValidation imeMode="fullKatakana" allowBlank="1" showInputMessage="1" showErrorMessage="1" sqref="C6:M6 C13:E13 C64:E64 C89:E89 C94:E94 C99:E99 C104:E104 C109:E109 C114:E114 C49:M49 C56:E56 C21:E21" xr:uid="{00000000-0002-0000-0500-000004000000}"/>
    <dataValidation type="list" allowBlank="1" showInputMessage="1" showErrorMessage="1" sqref="F112 F59 F52 F67 F92 F97 F102 F107 F117" xr:uid="{00000000-0002-0000-0500-000005000000}">
      <formula1>"市,郡,区"</formula1>
    </dataValidation>
    <dataValidation type="list" allowBlank="1" showInputMessage="1" showErrorMessage="1" sqref="D112 D59 D52 D67 D92 D97 D102 D107 D117" xr:uid="{00000000-0002-0000-0500-000006000000}">
      <formula1>"都,道,府,県"</formula1>
    </dataValidation>
  </dataValidations>
  <printOptions horizontalCentered="1"/>
  <pageMargins left="0.31496062992125984" right="0.31496062992125984" top="0.35433070866141736" bottom="0.35433070866141736" header="0.11811023622047245" footer="0.11811023622047245"/>
  <pageSetup paperSize="9" fitToHeight="3" orientation="portrait" r:id="rId1"/>
  <headerFooter>
    <oddHeader>&amp;R&amp;"BIZ UDPゴシック,標準"&amp;A</oddHeader>
    <oddFooter>&amp;RR8.4月版</oddFooter>
  </headerFooter>
  <rowBreaks count="2" manualBreakCount="2">
    <brk id="47" max="12" man="1"/>
    <brk id="86"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25"/>
  <sheetViews>
    <sheetView view="pageBreakPreview" topLeftCell="A109" zoomScale="95" zoomScaleNormal="100" zoomScaleSheetLayoutView="95" workbookViewId="0">
      <selection activeCell="AF56" sqref="AF56"/>
    </sheetView>
  </sheetViews>
  <sheetFormatPr defaultColWidth="3.875" defaultRowHeight="13.5"/>
  <cols>
    <col min="1" max="1" width="5.625" style="2" customWidth="1"/>
    <col min="2" max="7" width="8.625" style="2" customWidth="1"/>
    <col min="8" max="13" width="4.625" style="2" customWidth="1"/>
    <col min="14" max="16384" width="3.875" style="2"/>
  </cols>
  <sheetData>
    <row r="1" spans="1:15" ht="15" customHeight="1">
      <c r="A1" s="146" t="s">
        <v>238</v>
      </c>
      <c r="B1" s="62"/>
      <c r="C1" s="62"/>
      <c r="D1" s="62"/>
      <c r="E1" s="62"/>
      <c r="F1" s="62"/>
      <c r="G1" s="62"/>
      <c r="H1" s="62"/>
      <c r="I1" s="62"/>
      <c r="J1" s="62"/>
      <c r="K1" s="62"/>
      <c r="L1" s="62"/>
      <c r="M1" s="62"/>
      <c r="N1" s="62"/>
      <c r="O1" s="62"/>
    </row>
    <row r="2" spans="1:15" ht="24.95" customHeight="1">
      <c r="A2" s="110"/>
      <c r="B2" s="1469" t="s">
        <v>1466</v>
      </c>
      <c r="C2" s="1469"/>
      <c r="D2" s="1469"/>
      <c r="E2" s="62"/>
      <c r="F2" s="62"/>
      <c r="G2" s="62"/>
      <c r="H2" s="62"/>
      <c r="I2" s="62"/>
      <c r="J2" s="62"/>
      <c r="K2" s="62"/>
      <c r="L2" s="62"/>
      <c r="M2" s="62"/>
      <c r="N2" s="62"/>
      <c r="O2" s="62"/>
    </row>
    <row r="3" spans="1:15" ht="15" customHeight="1">
      <c r="A3" s="1470" t="s">
        <v>239</v>
      </c>
      <c r="B3" s="1471"/>
      <c r="C3" s="1471"/>
      <c r="D3" s="1472"/>
      <c r="E3" s="710"/>
      <c r="F3" s="1491" t="s">
        <v>240</v>
      </c>
      <c r="G3" s="1492"/>
      <c r="H3" s="1504" t="str">
        <f>IF(COUNTIF(基本情報入力シート!L50:Z55,"放課後等デイサービス")&gt;0,"○","")</f>
        <v/>
      </c>
      <c r="I3" s="1505"/>
      <c r="J3" s="1491" t="s">
        <v>79</v>
      </c>
      <c r="K3" s="1491"/>
      <c r="L3" s="1491"/>
      <c r="M3" s="1492"/>
      <c r="N3" s="61"/>
      <c r="O3" s="62"/>
    </row>
    <row r="4" spans="1:15" ht="15" customHeight="1">
      <c r="A4" s="1473" t="s">
        <v>241</v>
      </c>
      <c r="B4" s="1474"/>
      <c r="C4" s="1474"/>
      <c r="D4" s="1474"/>
      <c r="E4" s="1506"/>
      <c r="F4" s="1507"/>
      <c r="G4" s="1508"/>
      <c r="H4" s="1480"/>
      <c r="I4" s="1480"/>
      <c r="J4" s="1480"/>
      <c r="K4" s="1480"/>
      <c r="L4" s="1480"/>
      <c r="M4" s="1480"/>
      <c r="N4" s="61"/>
      <c r="O4" s="62"/>
    </row>
    <row r="5" spans="1:15" ht="15" customHeight="1">
      <c r="A5" s="1475"/>
      <c r="B5" s="1476"/>
      <c r="C5" s="1476"/>
      <c r="D5" s="1476"/>
      <c r="E5" s="1509"/>
      <c r="F5" s="1510"/>
      <c r="G5" s="1511"/>
      <c r="H5" s="1480"/>
      <c r="I5" s="1480"/>
      <c r="J5" s="1480"/>
      <c r="K5" s="1480"/>
      <c r="L5" s="1480"/>
      <c r="M5" s="1480"/>
      <c r="N5" s="61"/>
      <c r="O5" s="62"/>
    </row>
    <row r="6" spans="1:15" ht="15" customHeight="1">
      <c r="A6" s="1336" t="s">
        <v>100</v>
      </c>
      <c r="B6" s="63" t="s">
        <v>101</v>
      </c>
      <c r="C6" s="1481">
        <f>基本情報入力シート!L44</f>
        <v>0</v>
      </c>
      <c r="D6" s="1482"/>
      <c r="E6" s="1482"/>
      <c r="F6" s="1482"/>
      <c r="G6" s="1482"/>
      <c r="H6" s="1482"/>
      <c r="I6" s="1482"/>
      <c r="J6" s="1482"/>
      <c r="K6" s="1482"/>
      <c r="L6" s="1482"/>
      <c r="M6" s="1483"/>
      <c r="N6" s="62"/>
      <c r="O6" s="62"/>
    </row>
    <row r="7" spans="1:15" ht="15" customHeight="1">
      <c r="A7" s="1337"/>
      <c r="B7" s="64" t="s">
        <v>102</v>
      </c>
      <c r="C7" s="1484">
        <f>基本情報入力シート!L45</f>
        <v>0</v>
      </c>
      <c r="D7" s="1485"/>
      <c r="E7" s="1485"/>
      <c r="F7" s="1485"/>
      <c r="G7" s="1485"/>
      <c r="H7" s="1485"/>
      <c r="I7" s="1485"/>
      <c r="J7" s="1485"/>
      <c r="K7" s="1485"/>
      <c r="L7" s="1485"/>
      <c r="M7" s="1486"/>
      <c r="N7" s="62"/>
      <c r="O7" s="62"/>
    </row>
    <row r="8" spans="1:15" ht="15" customHeight="1">
      <c r="A8" s="1337"/>
      <c r="B8" s="1408" t="s">
        <v>95</v>
      </c>
      <c r="C8" s="65" t="s">
        <v>236</v>
      </c>
      <c r="D8" s="700" t="str">
        <f>基本情報入力シート!L46</f>
        <v>No★横の、赤の網掛け部分を選択願います</v>
      </c>
      <c r="E8" s="67" t="s">
        <v>103</v>
      </c>
      <c r="F8" s="700" t="str">
        <f>基本情報入力シート!T46</f>
        <v>No★横の、赤の網掛け部分を選択願います</v>
      </c>
      <c r="G8" s="66" t="s">
        <v>237</v>
      </c>
      <c r="H8" s="66"/>
      <c r="I8" s="66"/>
      <c r="J8" s="66"/>
      <c r="K8" s="66"/>
      <c r="L8" s="66"/>
      <c r="M8" s="68"/>
      <c r="N8" s="62"/>
      <c r="O8" s="62"/>
    </row>
    <row r="9" spans="1:15" ht="15" customHeight="1">
      <c r="A9" s="1337"/>
      <c r="B9" s="1409"/>
      <c r="C9" s="1457" t="str">
        <f>基本情報入力シート!L47</f>
        <v>No★横の、赤の網掛け部分を選択願います</v>
      </c>
      <c r="D9" s="1458"/>
      <c r="E9" s="1458"/>
      <c r="F9" s="1458"/>
      <c r="G9" s="1458"/>
      <c r="H9" s="1458"/>
      <c r="I9" s="1458"/>
      <c r="J9" s="1458"/>
      <c r="K9" s="1458"/>
      <c r="L9" s="1458"/>
      <c r="M9" s="1459"/>
      <c r="N9" s="62"/>
      <c r="O9" s="62"/>
    </row>
    <row r="10" spans="1:15" ht="15" customHeight="1">
      <c r="A10" s="1337"/>
      <c r="B10" s="1410"/>
      <c r="C10" s="1460" t="str">
        <f>基本情報入力シート!L48</f>
        <v>No★横の、赤の網掛け部分を選択願います</v>
      </c>
      <c r="D10" s="1461"/>
      <c r="E10" s="1461"/>
      <c r="F10" s="1461"/>
      <c r="G10" s="1461"/>
      <c r="H10" s="1461"/>
      <c r="I10" s="1461"/>
      <c r="J10" s="1461"/>
      <c r="K10" s="1461"/>
      <c r="L10" s="1461"/>
      <c r="M10" s="1462"/>
      <c r="N10" s="62"/>
      <c r="O10" s="62"/>
    </row>
    <row r="11" spans="1:15" ht="15" customHeight="1">
      <c r="A11" s="1337"/>
      <c r="B11" s="145" t="s">
        <v>104</v>
      </c>
      <c r="C11" s="1488">
        <f>基本情報入力シート!L56</f>
        <v>0</v>
      </c>
      <c r="D11" s="1489"/>
      <c r="E11" s="1489"/>
      <c r="F11" s="1489"/>
      <c r="G11" s="1489"/>
      <c r="H11" s="1489"/>
      <c r="I11" s="1489"/>
      <c r="J11" s="1489"/>
      <c r="K11" s="1489"/>
      <c r="L11" s="1489"/>
      <c r="M11" s="1490"/>
      <c r="N11" s="62"/>
      <c r="O11" s="62"/>
    </row>
    <row r="12" spans="1:15" ht="15" customHeight="1">
      <c r="A12" s="1338"/>
      <c r="B12" s="73" t="s">
        <v>105</v>
      </c>
      <c r="C12" s="1487">
        <f>基本情報入力シート!L58</f>
        <v>0</v>
      </c>
      <c r="D12" s="1442"/>
      <c r="E12" s="1442"/>
      <c r="F12" s="1442"/>
      <c r="G12" s="1442"/>
      <c r="H12" s="1442"/>
      <c r="I12" s="1442"/>
      <c r="J12" s="1442"/>
      <c r="K12" s="1442"/>
      <c r="L12" s="1442"/>
      <c r="M12" s="1444"/>
      <c r="N12" s="62"/>
      <c r="O12" s="62"/>
    </row>
    <row r="13" spans="1:15" ht="15" customHeight="1">
      <c r="A13" s="1336" t="s">
        <v>106</v>
      </c>
      <c r="B13" s="69" t="s">
        <v>101</v>
      </c>
      <c r="C13" s="1445">
        <f>基本情報入力シート!L60</f>
        <v>0</v>
      </c>
      <c r="D13" s="1446"/>
      <c r="E13" s="1447"/>
      <c r="F13" s="1329" t="s">
        <v>107</v>
      </c>
      <c r="G13" s="1495">
        <f>基本情報入力シート!L65</f>
        <v>0</v>
      </c>
      <c r="H13" s="1496"/>
      <c r="I13" s="1496"/>
      <c r="J13" s="1496"/>
      <c r="K13" s="1496"/>
      <c r="L13" s="1496"/>
      <c r="M13" s="1497"/>
      <c r="N13" s="62"/>
      <c r="O13" s="62"/>
    </row>
    <row r="14" spans="1:15" ht="15" customHeight="1">
      <c r="A14" s="1337"/>
      <c r="B14" s="74" t="s">
        <v>108</v>
      </c>
      <c r="C14" s="1448">
        <f>基本情報入力シート!L59</f>
        <v>0</v>
      </c>
      <c r="D14" s="1449"/>
      <c r="E14" s="1450"/>
      <c r="F14" s="1329"/>
      <c r="G14" s="1498"/>
      <c r="H14" s="1499"/>
      <c r="I14" s="1499"/>
      <c r="J14" s="1499"/>
      <c r="K14" s="1499"/>
      <c r="L14" s="1499"/>
      <c r="M14" s="1500"/>
      <c r="N14" s="62"/>
      <c r="O14" s="62"/>
    </row>
    <row r="15" spans="1:15" ht="15" customHeight="1">
      <c r="A15" s="1337"/>
      <c r="B15" s="1309" t="s">
        <v>112</v>
      </c>
      <c r="C15" s="65" t="s">
        <v>236</v>
      </c>
      <c r="D15" s="700">
        <f>基本情報入力シート!L61</f>
        <v>0</v>
      </c>
      <c r="E15" s="67" t="s">
        <v>103</v>
      </c>
      <c r="F15" s="700">
        <f>基本情報入力シート!T61</f>
        <v>0</v>
      </c>
      <c r="G15" s="66" t="s">
        <v>237</v>
      </c>
      <c r="H15" s="66"/>
      <c r="I15" s="66"/>
      <c r="J15" s="66"/>
      <c r="K15" s="66"/>
      <c r="L15" s="66"/>
      <c r="M15" s="68"/>
      <c r="N15" s="62"/>
      <c r="O15" s="62"/>
    </row>
    <row r="16" spans="1:15" ht="15" customHeight="1">
      <c r="A16" s="1337"/>
      <c r="B16" s="1310"/>
      <c r="C16" s="1457">
        <f>基本情報入力シート!L62</f>
        <v>0</v>
      </c>
      <c r="D16" s="1458"/>
      <c r="E16" s="1458"/>
      <c r="F16" s="1458"/>
      <c r="G16" s="1458"/>
      <c r="H16" s="1458"/>
      <c r="I16" s="1458"/>
      <c r="J16" s="1458"/>
      <c r="K16" s="1458"/>
      <c r="L16" s="1458"/>
      <c r="M16" s="1459"/>
      <c r="N16" s="62"/>
      <c r="O16" s="62"/>
    </row>
    <row r="17" spans="1:15" ht="15" customHeight="1">
      <c r="A17" s="1337"/>
      <c r="B17" s="1311"/>
      <c r="C17" s="1460">
        <f>基本情報入力シート!L63</f>
        <v>0</v>
      </c>
      <c r="D17" s="1461"/>
      <c r="E17" s="1461"/>
      <c r="F17" s="1461"/>
      <c r="G17" s="1461"/>
      <c r="H17" s="1461"/>
      <c r="I17" s="1461"/>
      <c r="J17" s="1461"/>
      <c r="K17" s="1461"/>
      <c r="L17" s="1461"/>
      <c r="M17" s="1462"/>
      <c r="N17" s="62"/>
      <c r="O17" s="62"/>
    </row>
    <row r="18" spans="1:15" ht="15" customHeight="1">
      <c r="A18" s="1397"/>
      <c r="B18" s="1387" t="s">
        <v>113</v>
      </c>
      <c r="C18" s="1388"/>
      <c r="D18" s="1349" t="s">
        <v>114</v>
      </c>
      <c r="E18" s="1350"/>
      <c r="F18" s="1512"/>
      <c r="G18" s="1512"/>
      <c r="H18" s="1513"/>
      <c r="I18" s="1513"/>
      <c r="J18" s="1513"/>
      <c r="K18" s="1512"/>
      <c r="L18" s="1512"/>
      <c r="M18" s="1514"/>
      <c r="N18" s="62"/>
      <c r="O18" s="62"/>
    </row>
    <row r="19" spans="1:15" ht="15" customHeight="1">
      <c r="A19" s="1397"/>
      <c r="B19" s="1389"/>
      <c r="C19" s="1390"/>
      <c r="D19" s="1368" t="s">
        <v>115</v>
      </c>
      <c r="E19" s="1394"/>
      <c r="F19" s="1515"/>
      <c r="G19" s="1516"/>
      <c r="H19" s="1516"/>
      <c r="I19" s="1516"/>
      <c r="J19" s="1516"/>
      <c r="K19" s="1516"/>
      <c r="L19" s="1516"/>
      <c r="M19" s="1517"/>
      <c r="N19" s="62"/>
      <c r="O19" s="62"/>
    </row>
    <row r="20" spans="1:15" ht="15" customHeight="1">
      <c r="A20" s="1398"/>
      <c r="B20" s="1391"/>
      <c r="C20" s="1392"/>
      <c r="D20" s="1395"/>
      <c r="E20" s="1396"/>
      <c r="F20" s="1518"/>
      <c r="G20" s="1519"/>
      <c r="H20" s="1519"/>
      <c r="I20" s="1519"/>
      <c r="J20" s="1519"/>
      <c r="K20" s="1519"/>
      <c r="L20" s="1519"/>
      <c r="M20" s="1520"/>
      <c r="N20" s="62"/>
      <c r="O20" s="62"/>
    </row>
    <row r="21" spans="1:15" ht="15" customHeight="1">
      <c r="A21" s="1336" t="s">
        <v>242</v>
      </c>
      <c r="B21" s="69" t="s">
        <v>101</v>
      </c>
      <c r="C21" s="1445" t="str">
        <f>IF(基本情報入力シート!D66="【放課後等デイサービス（重心外）】" &amp; CHAR(10)&amp;"児童発達支援管理責任者",基本情報入力シート!L68,IF(基本情報入力シート!D74="【放課後等デイサービス（重心外）】" &amp; CHAR(10)&amp;"児童発達支援管理責任者",基本情報入力シート!L76,IF(基本情報入力シート!D82="【放課後等デイサービス（重心外）】" &amp; CHAR(10)&amp;"児童発達支援管理責任者",基本情報入力シート!L84,IF(基本情報入力シート!D90="【放課後等デイサービス（重心外）】" &amp; CHAR(10)&amp;"児童発達支援管理責任者",基本情報入力シート!L92,IF(基本情報入力シート!D98="【放課後等デイサービス（重心外）】" &amp; CHAR(10)&amp;"児童発達支援管理責任者",基本情報入力シート!L100,IF(基本情報入力シート!D106="【放課後等デイサービス（重心外）】" &amp; CHAR(10)&amp;"児童発達支援管理責任者",基本情報入力シート!L108,""))))))</f>
        <v/>
      </c>
      <c r="D21" s="1446"/>
      <c r="E21" s="1447"/>
      <c r="F21" s="1329" t="s">
        <v>107</v>
      </c>
      <c r="G21" s="1463" t="str">
        <f>IF(基本情報入力シート!D66="【放課後等デイサービス（重心外）】" &amp; CHAR(10)&amp;"児童発達支援管理責任者",基本情報入力シート!L73,IF(基本情報入力シート!D74="【放課後等デイサービス（重心外）】" &amp; CHAR(10)&amp;"児童発達支援管理責任者",基本情報入力シート!L81,IF(基本情報入力シート!D82="【放課後等デイサービス（重心外）】" &amp; CHAR(10)&amp;"児童発達支援管理責任者",基本情報入力シート!L89,IF(基本情報入力シート!D90="【放課後等デイサービス（重心外）】" &amp; CHAR(10)&amp;"児童発達支援管理責任者",基本情報入力シート!L97,IF(基本情報入力シート!D98="【放課後等デイサービス（重心外）】" &amp; CHAR(10)&amp;"児童発達支援管理責任者",基本情報入力シート!L105,IF(基本情報入力シート!D106="【放課後等デイサービス（重心外）】" &amp; CHAR(10)&amp;"児童発達支援管理責任者",基本情報入力シート!L113,"　　　　　　年　　　　月　　　　日"))))))</f>
        <v>　　　　　　年　　　　月　　　　日</v>
      </c>
      <c r="H21" s="1464"/>
      <c r="I21" s="1464"/>
      <c r="J21" s="1464"/>
      <c r="K21" s="1464"/>
      <c r="L21" s="1464"/>
      <c r="M21" s="1465"/>
      <c r="N21" s="62"/>
      <c r="O21" s="62"/>
    </row>
    <row r="22" spans="1:15" ht="15" customHeight="1">
      <c r="A22" s="1337"/>
      <c r="B22" s="74" t="s">
        <v>108</v>
      </c>
      <c r="C22" s="1448" t="str">
        <f>IF(基本情報入力シート!D66="【放課後等デイサービス（重心外）】" &amp; CHAR(10)&amp;"児童発達支援管理責任者",基本情報入力シート!L67,IF(基本情報入力シート!D74="【放課後等デイサービス（重心外）】" &amp; CHAR(10)&amp;"児童発達支援管理責任者",基本情報入力シート!L75,IF(基本情報入力シート!D82="【放課後等デイサービス（重心外）】" &amp; CHAR(10)&amp;"児童発達支援管理責任者",基本情報入力シート!L83,IF(基本情報入力シート!D90="【放課後等デイサービス（重心外）】" &amp; CHAR(10)&amp;"児童発達支援管理責任者",基本情報入力シート!L91,IF(基本情報入力シート!D98="【放課後等デイサービス（重心外）】" &amp; CHAR(10)&amp;"児童発達支援管理責任者",基本情報入力シート!L99,IF(基本情報入力シート!D106="【放課後等デイサービス（重心外）】" &amp; CHAR(10)&amp;"児童発達支援管理責任者",基本情報入力シート!L107,""))))))</f>
        <v/>
      </c>
      <c r="D22" s="1449"/>
      <c r="E22" s="1450"/>
      <c r="F22" s="1329"/>
      <c r="G22" s="1466"/>
      <c r="H22" s="1467"/>
      <c r="I22" s="1467"/>
      <c r="J22" s="1467"/>
      <c r="K22" s="1467"/>
      <c r="L22" s="1467"/>
      <c r="M22" s="1468"/>
      <c r="N22" s="62"/>
      <c r="O22" s="62"/>
    </row>
    <row r="23" spans="1:15" ht="15" customHeight="1">
      <c r="A23" s="1337"/>
      <c r="B23" s="1309" t="s">
        <v>112</v>
      </c>
      <c r="C23" s="65" t="s">
        <v>236</v>
      </c>
      <c r="D23" s="700" t="str">
        <f>IF(基本情報入力シート!D66="【放課後等デイサービス（重心外）】" &amp; CHAR(10)&amp;"児童発達支援管理責任者",基本情報入力シート!L69,IF(基本情報入力シート!D74="【放課後等デイサービス（重心外）】" &amp; CHAR(10)&amp;"児童発達支援管理責任者",基本情報入力シート!L77,IF(基本情報入力シート!D82="【放課後等デイサービス（重心外）】" &amp; CHAR(10)&amp;"児童発達支援管理責任者",基本情報入力シート!L85,IF(基本情報入力シート!D90="【放課後等デイサービス（重心外）】" &amp; CHAR(10)&amp;"児童発達支援管理責任者",基本情報入力シート!L93,IF(基本情報入力シート!D98="【放課後等デイサービス（重心外）】" &amp; CHAR(10)&amp;"児童発達支援管理責任者",基本情報入力シート!L101,IF(基本情報入力シート!D106="【放課後等デイサービス（重心外）】" &amp; CHAR(10)&amp;"児童発達支援管理責任者",基本情報入力シート!L109,""))))))</f>
        <v/>
      </c>
      <c r="E23" s="67" t="s">
        <v>103</v>
      </c>
      <c r="F23" s="700" t="str">
        <f>IF(基本情報入力シート!D66="【放課後等デイサービス（重心外）】" &amp; CHAR(10)&amp;"児童発達支援管理責任者",基本情報入力シート!T69,IF(基本情報入力シート!D74="【放課後等デイサービス（重心外）】" &amp; CHAR(10)&amp;"児童発達支援管理責任者",基本情報入力シート!T77,IF(基本情報入力シート!D82="【放課後等デイサービス（重心外）】" &amp; CHAR(10)&amp;"児童発達支援管理責任者",基本情報入力シート!T85,IF(基本情報入力シート!D90="【放課後等デイサービス（重心外）】" &amp; CHAR(10)&amp;"児童発達支援管理責任者",基本情報入力シート!T93,IF(基本情報入力シート!D98="【放課後等デイサービス（重心外）】" &amp; CHAR(10)&amp;"児童発達支援管理責任者",基本情報入力シート!T101,IF(基本情報入力シート!D106="【放課後等デイサービス（重心外）】" &amp; CHAR(10)&amp;"児童発達支援管理責任者",基本情報入力シート!T109,""))))))</f>
        <v/>
      </c>
      <c r="G23" s="66" t="s">
        <v>237</v>
      </c>
      <c r="H23" s="66"/>
      <c r="I23" s="66"/>
      <c r="J23" s="66"/>
      <c r="K23" s="66"/>
      <c r="L23" s="66"/>
      <c r="M23" s="68"/>
      <c r="N23" s="62"/>
      <c r="O23" s="62"/>
    </row>
    <row r="24" spans="1:15" ht="15" customHeight="1">
      <c r="A24" s="1337"/>
      <c r="B24" s="1310"/>
      <c r="C24" s="1457" t="str">
        <f>IF(基本情報入力シート!D66="【放課後等デイサービス（重心外）】" &amp; CHAR(10)&amp;"児童発達支援管理責任者",基本情報入力シート!L70,IF(基本情報入力シート!D74="【放課後等デイサービス（重心外）】" &amp; CHAR(10)&amp;"児童発達支援管理責任者",基本情報入力シート!L78,IF(基本情報入力シート!D82="【放課後等デイサービス（重心外）】" &amp; CHAR(10)&amp;"児童発達支援管理責任者",基本情報入力シート!L86,IF(基本情報入力シート!D90="【放課後等デイサービス（重心外）】" &amp; CHAR(10)&amp;"児童発達支援管理責任者",基本情報入力シート!L94,IF(基本情報入力シート!D98="【放課後等デイサービス（重心外）】" &amp; CHAR(10)&amp;"児童発達支援管理責任者",基本情報入力シート!L102,IF(基本情報入力シート!D106="【放課後等デイサービス（重心外）】" &amp; CHAR(10)&amp;"児童発達支援管理責任者",基本情報入力シート!L110,""))))))</f>
        <v/>
      </c>
      <c r="D24" s="1458"/>
      <c r="E24" s="1458"/>
      <c r="F24" s="1458"/>
      <c r="G24" s="1458"/>
      <c r="H24" s="1458"/>
      <c r="I24" s="1458"/>
      <c r="J24" s="1458"/>
      <c r="K24" s="1458"/>
      <c r="L24" s="1458"/>
      <c r="M24" s="1459"/>
      <c r="N24" s="62"/>
      <c r="O24" s="62"/>
    </row>
    <row r="25" spans="1:15" ht="15" customHeight="1">
      <c r="A25" s="1337"/>
      <c r="B25" s="1311"/>
      <c r="C25" s="1460" t="str">
        <f>IF(基本情報入力シート!D66="【放課後等デイサービス（重心外）】" &amp; CHAR(10)&amp;"児童発達支援管理責任者",基本情報入力シート!L71,IF(基本情報入力シート!D74="【放課後等デイサービス（重心外）】" &amp; CHAR(10)&amp;"児童発達支援管理責任者",基本情報入力シート!L79,IF(基本情報入力シート!D82="【放課後等デイサービス（重心外）】" &amp; CHAR(10)&amp;"児童発達支援管理責任者",基本情報入力シート!L87,IF(基本情報入力シート!D90="【放課後等デイサービス（重心外）】" &amp; CHAR(10)&amp;"児童発達支援管理責任者",基本情報入力シート!L95,IF(基本情報入力シート!D98="【放課後等デイサービス（重心外）】" &amp; CHAR(10)&amp;"児童発達支援管理責任者",基本情報入力シート!L103,IF(基本情報入力シート!D106="【放課後等デイサービス（重心外）】" &amp; CHAR(10)&amp;"児童発達支援管理責任者",基本情報入力シート!L111,""))))))</f>
        <v/>
      </c>
      <c r="D25" s="1461"/>
      <c r="E25" s="1461"/>
      <c r="F25" s="1461"/>
      <c r="G25" s="1461"/>
      <c r="H25" s="1461"/>
      <c r="I25" s="1461"/>
      <c r="J25" s="1461"/>
      <c r="K25" s="1461"/>
      <c r="L25" s="1461"/>
      <c r="M25" s="1462"/>
      <c r="N25" s="62"/>
      <c r="O25" s="62"/>
    </row>
    <row r="26" spans="1:15" ht="15" customHeight="1">
      <c r="A26" s="1379" t="s">
        <v>116</v>
      </c>
      <c r="B26" s="1380"/>
      <c r="C26" s="1380"/>
      <c r="D26" s="1381"/>
      <c r="E26" s="1381"/>
      <c r="F26" s="1382"/>
      <c r="G26" s="1383"/>
      <c r="H26" s="1439" t="s">
        <v>117</v>
      </c>
      <c r="I26" s="1440"/>
      <c r="J26" s="1440"/>
      <c r="K26" s="1440"/>
      <c r="L26" s="1440"/>
      <c r="M26" s="1441"/>
      <c r="N26" s="61"/>
      <c r="O26" s="62"/>
    </row>
    <row r="27" spans="1:15" ht="15" hidden="1" customHeight="1">
      <c r="A27" s="1434" t="s">
        <v>118</v>
      </c>
      <c r="B27" s="1435"/>
      <c r="C27" s="1435"/>
      <c r="D27" s="1435"/>
      <c r="E27" s="1435"/>
      <c r="F27" s="1435"/>
      <c r="G27" s="1435"/>
      <c r="H27" s="1435"/>
      <c r="I27" s="1435"/>
      <c r="J27" s="1435"/>
      <c r="K27" s="1435"/>
      <c r="L27" s="1435"/>
      <c r="M27" s="1436"/>
      <c r="N27" s="62"/>
      <c r="O27" s="62"/>
    </row>
    <row r="28" spans="1:15" ht="15" hidden="1" customHeight="1">
      <c r="A28" s="1368" t="s">
        <v>119</v>
      </c>
      <c r="B28" s="1369"/>
      <c r="C28" s="1329" t="s">
        <v>120</v>
      </c>
      <c r="D28" s="1329"/>
      <c r="E28" s="1309" t="s">
        <v>121</v>
      </c>
      <c r="F28" s="1408"/>
      <c r="G28" s="67"/>
      <c r="H28" s="67"/>
      <c r="I28" s="67"/>
      <c r="J28" s="67"/>
      <c r="K28" s="67"/>
      <c r="L28" s="67"/>
      <c r="M28" s="79"/>
      <c r="N28" s="62"/>
      <c r="O28" s="62"/>
    </row>
    <row r="29" spans="1:15" ht="15" hidden="1" customHeight="1">
      <c r="A29" s="1372"/>
      <c r="B29" s="1373"/>
      <c r="C29" s="72" t="s">
        <v>122</v>
      </c>
      <c r="D29" s="72" t="s">
        <v>123</v>
      </c>
      <c r="E29" s="72" t="s">
        <v>122</v>
      </c>
      <c r="F29" s="72" t="s">
        <v>123</v>
      </c>
      <c r="G29" s="62"/>
      <c r="H29" s="62"/>
      <c r="I29" s="62"/>
      <c r="J29" s="62"/>
      <c r="K29" s="62"/>
      <c r="L29" s="62"/>
      <c r="M29" s="80"/>
      <c r="N29" s="62"/>
      <c r="O29" s="62"/>
    </row>
    <row r="30" spans="1:15" ht="15" hidden="1" customHeight="1">
      <c r="A30" s="1309" t="s">
        <v>232</v>
      </c>
      <c r="B30" s="1437"/>
      <c r="C30" s="72"/>
      <c r="D30" s="72"/>
      <c r="E30" s="72"/>
      <c r="F30" s="72"/>
      <c r="G30" s="62"/>
      <c r="H30" s="62"/>
      <c r="I30" s="62"/>
      <c r="J30" s="62"/>
      <c r="K30" s="62"/>
      <c r="L30" s="62"/>
      <c r="M30" s="80"/>
      <c r="N30" s="62"/>
      <c r="O30" s="62"/>
    </row>
    <row r="31" spans="1:15" ht="15" hidden="1" customHeight="1">
      <c r="A31" s="1311" t="s">
        <v>233</v>
      </c>
      <c r="B31" s="1438"/>
      <c r="C31" s="72"/>
      <c r="D31" s="72"/>
      <c r="E31" s="72"/>
      <c r="F31" s="72"/>
      <c r="G31" s="62"/>
      <c r="H31" s="62"/>
      <c r="I31" s="62"/>
      <c r="J31" s="62"/>
      <c r="K31" s="62"/>
      <c r="L31" s="62"/>
      <c r="M31" s="80"/>
      <c r="N31" s="62"/>
      <c r="O31" s="62"/>
    </row>
    <row r="32" spans="1:15" ht="15" hidden="1" customHeight="1">
      <c r="A32" s="73" t="s">
        <v>234</v>
      </c>
      <c r="B32" s="81"/>
      <c r="C32" s="1329"/>
      <c r="D32" s="1329"/>
      <c r="E32" s="1329"/>
      <c r="F32" s="1329"/>
      <c r="G32" s="62"/>
      <c r="H32" s="62"/>
      <c r="I32" s="62"/>
      <c r="J32" s="62"/>
      <c r="K32" s="62"/>
      <c r="L32" s="62"/>
      <c r="M32" s="80"/>
      <c r="N32" s="62"/>
      <c r="O32" s="62"/>
    </row>
    <row r="33" spans="1:15" ht="15" hidden="1" customHeight="1">
      <c r="A33" s="73" t="s">
        <v>235</v>
      </c>
      <c r="B33" s="81"/>
      <c r="C33" s="1433"/>
      <c r="D33" s="1433"/>
      <c r="E33" s="1433"/>
      <c r="F33" s="1433"/>
      <c r="G33" s="75"/>
      <c r="H33" s="75"/>
      <c r="I33" s="75"/>
      <c r="J33" s="75"/>
      <c r="K33" s="75"/>
      <c r="L33" s="75"/>
      <c r="M33" s="76"/>
      <c r="N33" s="61"/>
      <c r="O33" s="62"/>
    </row>
    <row r="34" spans="1:15" ht="15" customHeight="1">
      <c r="A34" s="1434" t="s">
        <v>128</v>
      </c>
      <c r="B34" s="1435"/>
      <c r="C34" s="1435"/>
      <c r="D34" s="1435"/>
      <c r="E34" s="1435"/>
      <c r="F34" s="1435"/>
      <c r="G34" s="1435"/>
      <c r="H34" s="1435"/>
      <c r="I34" s="1435"/>
      <c r="J34" s="1435"/>
      <c r="K34" s="1435"/>
      <c r="L34" s="1435"/>
      <c r="M34" s="1436"/>
      <c r="N34" s="61"/>
      <c r="O34" s="62"/>
    </row>
    <row r="35" spans="1:15" ht="15" customHeight="1">
      <c r="A35" s="1349" t="s">
        <v>152</v>
      </c>
      <c r="B35" s="1350"/>
      <c r="C35" s="1430"/>
      <c r="D35" s="1431"/>
      <c r="E35" s="1431"/>
      <c r="F35" s="1431"/>
      <c r="G35" s="1431"/>
      <c r="H35" s="1431"/>
      <c r="I35" s="1431"/>
      <c r="J35" s="1431"/>
      <c r="K35" s="1431"/>
      <c r="L35" s="1431"/>
      <c r="M35" s="1432"/>
      <c r="N35" s="61"/>
      <c r="O35" s="62"/>
    </row>
    <row r="36" spans="1:15" ht="24.95" customHeight="1">
      <c r="A36" s="1363" t="s">
        <v>156</v>
      </c>
      <c r="B36" s="1364"/>
      <c r="C36" s="1425"/>
      <c r="D36" s="1426"/>
      <c r="E36" s="1426"/>
      <c r="F36" s="1426"/>
      <c r="G36" s="1426"/>
      <c r="H36" s="1426"/>
      <c r="I36" s="1426"/>
      <c r="J36" s="1426"/>
      <c r="K36" s="1426"/>
      <c r="L36" s="1426"/>
      <c r="M36" s="1427"/>
    </row>
    <row r="37" spans="1:15" ht="15" customHeight="1">
      <c r="A37" s="1368" t="s">
        <v>129</v>
      </c>
      <c r="B37" s="1369"/>
      <c r="C37" s="2" t="s">
        <v>7</v>
      </c>
      <c r="D37" s="72" t="s">
        <v>130</v>
      </c>
      <c r="E37" s="72" t="s">
        <v>131</v>
      </c>
      <c r="F37" s="72" t="s">
        <v>132</v>
      </c>
      <c r="G37" s="72" t="s">
        <v>133</v>
      </c>
      <c r="H37" s="1351" t="s">
        <v>134</v>
      </c>
      <c r="I37" s="1353"/>
      <c r="J37" s="1351" t="s">
        <v>135</v>
      </c>
      <c r="K37" s="1353"/>
      <c r="L37" s="1351" t="s">
        <v>136</v>
      </c>
      <c r="M37" s="1353"/>
      <c r="N37" s="62"/>
      <c r="O37" s="62"/>
    </row>
    <row r="38" spans="1:15" ht="15" customHeight="1">
      <c r="A38" s="1370"/>
      <c r="B38" s="1371"/>
      <c r="C38" s="701"/>
      <c r="D38" s="701"/>
      <c r="E38" s="701"/>
      <c r="F38" s="701"/>
      <c r="G38" s="701"/>
      <c r="H38" s="1428"/>
      <c r="I38" s="1429"/>
      <c r="J38" s="1428"/>
      <c r="K38" s="1429"/>
      <c r="L38" s="1428"/>
      <c r="M38" s="1429"/>
      <c r="N38" s="62"/>
      <c r="O38" s="62"/>
    </row>
    <row r="39" spans="1:15" ht="15" customHeight="1">
      <c r="A39" s="1372"/>
      <c r="B39" s="1373"/>
      <c r="C39" s="1351" t="s">
        <v>137</v>
      </c>
      <c r="D39" s="1352"/>
      <c r="E39" s="1353"/>
      <c r="F39" s="1430"/>
      <c r="G39" s="1431"/>
      <c r="H39" s="1431"/>
      <c r="I39" s="1431"/>
      <c r="J39" s="1431"/>
      <c r="K39" s="1431"/>
      <c r="L39" s="1431"/>
      <c r="M39" s="1432"/>
      <c r="N39" s="62"/>
      <c r="O39" s="62"/>
    </row>
    <row r="40" spans="1:15" ht="15" customHeight="1">
      <c r="A40" s="1357" t="s">
        <v>138</v>
      </c>
      <c r="B40" s="1358"/>
      <c r="C40" s="82" t="s">
        <v>139</v>
      </c>
      <c r="D40" s="702"/>
      <c r="E40" s="83" t="s">
        <v>140</v>
      </c>
      <c r="F40" s="703"/>
      <c r="G40" s="84" t="s">
        <v>141</v>
      </c>
      <c r="H40" s="1419"/>
      <c r="I40" s="1419"/>
      <c r="J40" s="1424" t="s">
        <v>140</v>
      </c>
      <c r="K40" s="1424"/>
      <c r="L40" s="1419"/>
      <c r="M40" s="1420"/>
      <c r="N40" s="61"/>
      <c r="O40" s="62"/>
    </row>
    <row r="41" spans="1:15" ht="15" customHeight="1">
      <c r="A41" s="1359"/>
      <c r="B41" s="1360"/>
      <c r="C41" s="85" t="s">
        <v>142</v>
      </c>
      <c r="D41" s="702"/>
      <c r="E41" s="83" t="s">
        <v>140</v>
      </c>
      <c r="F41" s="703"/>
      <c r="G41" s="84" t="s">
        <v>141</v>
      </c>
      <c r="H41" s="1419"/>
      <c r="I41" s="1419"/>
      <c r="J41" s="1424" t="s">
        <v>140</v>
      </c>
      <c r="K41" s="1424"/>
      <c r="L41" s="1419"/>
      <c r="M41" s="1420"/>
      <c r="N41" s="61"/>
      <c r="O41" s="62"/>
    </row>
    <row r="42" spans="1:15" ht="15" customHeight="1">
      <c r="A42" s="1361"/>
      <c r="B42" s="1362"/>
      <c r="C42" s="86" t="s">
        <v>143</v>
      </c>
      <c r="D42" s="704"/>
      <c r="E42" s="87" t="s">
        <v>140</v>
      </c>
      <c r="F42" s="703"/>
      <c r="G42" s="84" t="s">
        <v>141</v>
      </c>
      <c r="H42" s="1419"/>
      <c r="I42" s="1419"/>
      <c r="J42" s="1424" t="s">
        <v>140</v>
      </c>
      <c r="K42" s="1424"/>
      <c r="L42" s="1419"/>
      <c r="M42" s="1420"/>
      <c r="N42" s="61"/>
      <c r="O42" s="62"/>
    </row>
    <row r="43" spans="1:15" ht="15" customHeight="1">
      <c r="A43" s="1349" t="s">
        <v>243</v>
      </c>
      <c r="B43" s="1350"/>
      <c r="C43" s="706" t="s">
        <v>153</v>
      </c>
      <c r="D43" s="707"/>
      <c r="E43" s="706" t="s">
        <v>154</v>
      </c>
      <c r="F43" s="708" t="str">
        <f>IF(D43="○","","○")</f>
        <v>○</v>
      </c>
      <c r="G43" s="1351"/>
      <c r="H43" s="1352"/>
      <c r="I43" s="1352"/>
      <c r="J43" s="1352"/>
      <c r="K43" s="1352"/>
      <c r="L43" s="1352"/>
      <c r="M43" s="1353"/>
      <c r="N43" s="61"/>
      <c r="O43" s="62"/>
    </row>
    <row r="44" spans="1:15" ht="15" customHeight="1">
      <c r="A44" s="1349" t="s">
        <v>144</v>
      </c>
      <c r="B44" s="1350"/>
      <c r="C44" s="1421"/>
      <c r="D44" s="1422"/>
      <c r="E44" s="1422"/>
      <c r="F44" s="1422"/>
      <c r="G44" s="1422"/>
      <c r="H44" s="1422"/>
      <c r="I44" s="1422"/>
      <c r="J44" s="1422"/>
      <c r="K44" s="1422"/>
      <c r="L44" s="1422"/>
      <c r="M44" s="1423"/>
      <c r="N44" s="62"/>
      <c r="O44" s="62"/>
    </row>
    <row r="45" spans="1:15" ht="15" customHeight="1">
      <c r="A45" s="1349" t="s">
        <v>145</v>
      </c>
      <c r="B45" s="1350"/>
      <c r="C45" s="1421"/>
      <c r="D45" s="1422"/>
      <c r="E45" s="1422"/>
      <c r="F45" s="1422"/>
      <c r="G45" s="1422"/>
      <c r="H45" s="1422"/>
      <c r="I45" s="1422"/>
      <c r="J45" s="1422"/>
      <c r="K45" s="1422"/>
      <c r="L45" s="1422"/>
      <c r="M45" s="1423"/>
      <c r="N45" s="61"/>
      <c r="O45" s="62"/>
    </row>
    <row r="46" spans="1:15" ht="30" customHeight="1">
      <c r="A46" s="1339" t="s">
        <v>146</v>
      </c>
      <c r="B46" s="1340"/>
      <c r="C46" s="1414"/>
      <c r="D46" s="1415"/>
      <c r="E46" s="1415"/>
      <c r="F46" s="1415"/>
      <c r="G46" s="1415"/>
      <c r="H46" s="1415"/>
      <c r="I46" s="1415"/>
      <c r="J46" s="1415"/>
      <c r="K46" s="1415"/>
      <c r="L46" s="1415"/>
      <c r="M46" s="1416"/>
      <c r="N46" s="61"/>
      <c r="O46" s="62"/>
    </row>
    <row r="47" spans="1:15" ht="15" customHeight="1">
      <c r="A47" s="1344" t="s">
        <v>164</v>
      </c>
      <c r="B47" s="1345"/>
      <c r="C47" s="107" t="s">
        <v>165</v>
      </c>
      <c r="D47" s="1417">
        <f>基本情報入力シート!L116</f>
        <v>0</v>
      </c>
      <c r="E47" s="1417"/>
      <c r="F47" s="1417"/>
      <c r="G47" s="1324" t="s">
        <v>244</v>
      </c>
      <c r="H47" s="1324"/>
      <c r="I47" s="1418">
        <f>基本情報入力シート!L117</f>
        <v>0</v>
      </c>
      <c r="J47" s="1418"/>
      <c r="K47" s="1418"/>
      <c r="L47" s="1418"/>
      <c r="M47" s="1418"/>
      <c r="N47" s="61"/>
      <c r="O47" s="62"/>
    </row>
    <row r="48" spans="1:15" ht="15" customHeight="1">
      <c r="A48" s="1399" t="s">
        <v>1283</v>
      </c>
      <c r="B48" s="1400"/>
      <c r="C48" s="1400"/>
      <c r="D48" s="1400"/>
      <c r="E48" s="1400"/>
      <c r="F48" s="1400"/>
      <c r="G48" s="1400"/>
      <c r="H48" s="1400"/>
      <c r="I48" s="1400"/>
      <c r="J48" s="1400"/>
      <c r="K48" s="1400"/>
      <c r="L48" s="1400"/>
      <c r="M48" s="1401"/>
      <c r="N48" s="61"/>
      <c r="O48" s="62"/>
    </row>
    <row r="49" spans="1:15" ht="15" customHeight="1">
      <c r="A49" s="1336" t="s">
        <v>100</v>
      </c>
      <c r="B49" s="63" t="s">
        <v>101</v>
      </c>
      <c r="C49" s="1402"/>
      <c r="D49" s="1403"/>
      <c r="E49" s="1403"/>
      <c r="F49" s="1403"/>
      <c r="G49" s="1403"/>
      <c r="H49" s="1403"/>
      <c r="I49" s="1403"/>
      <c r="J49" s="1403"/>
      <c r="K49" s="1403"/>
      <c r="L49" s="1403"/>
      <c r="M49" s="1404"/>
      <c r="N49" s="61"/>
      <c r="O49" s="62"/>
    </row>
    <row r="50" spans="1:15" ht="15" customHeight="1">
      <c r="A50" s="1337"/>
      <c r="B50" s="64" t="s">
        <v>102</v>
      </c>
      <c r="C50" s="1405"/>
      <c r="D50" s="1406"/>
      <c r="E50" s="1406"/>
      <c r="F50" s="1406"/>
      <c r="G50" s="1406"/>
      <c r="H50" s="1406"/>
      <c r="I50" s="1406"/>
      <c r="J50" s="1406"/>
      <c r="K50" s="1406"/>
      <c r="L50" s="1406"/>
      <c r="M50" s="1407"/>
      <c r="N50" s="61"/>
      <c r="O50" s="62"/>
    </row>
    <row r="51" spans="1:15" ht="15" customHeight="1">
      <c r="A51" s="1337"/>
      <c r="B51" s="1408" t="s">
        <v>95</v>
      </c>
      <c r="C51" s="65" t="s">
        <v>236</v>
      </c>
      <c r="D51" s="100"/>
      <c r="E51" s="67" t="s">
        <v>103</v>
      </c>
      <c r="F51" s="100"/>
      <c r="G51" s="66" t="s">
        <v>237</v>
      </c>
      <c r="H51" s="66"/>
      <c r="I51" s="66"/>
      <c r="J51" s="66"/>
      <c r="K51" s="66"/>
      <c r="L51" s="66"/>
      <c r="M51" s="68"/>
      <c r="N51" s="61"/>
      <c r="O51" s="62"/>
    </row>
    <row r="52" spans="1:15" ht="15" customHeight="1">
      <c r="A52" s="1337"/>
      <c r="B52" s="1409"/>
      <c r="C52" s="91"/>
      <c r="D52" s="70"/>
      <c r="E52" s="90"/>
      <c r="F52" s="71"/>
      <c r="G52" s="1312"/>
      <c r="H52" s="1312"/>
      <c r="I52" s="1312"/>
      <c r="J52" s="1312"/>
      <c r="K52" s="1312"/>
      <c r="L52" s="1312"/>
      <c r="M52" s="1313"/>
      <c r="N52" s="61"/>
      <c r="O52" s="62"/>
    </row>
    <row r="53" spans="1:15" ht="15" customHeight="1">
      <c r="A53" s="1337"/>
      <c r="B53" s="1410"/>
      <c r="C53" s="1314"/>
      <c r="D53" s="1315"/>
      <c r="E53" s="1315"/>
      <c r="F53" s="1315"/>
      <c r="G53" s="1315"/>
      <c r="H53" s="1315"/>
      <c r="I53" s="1315"/>
      <c r="J53" s="1315"/>
      <c r="K53" s="1315"/>
      <c r="L53" s="1315"/>
      <c r="M53" s="1316"/>
      <c r="N53" s="61"/>
      <c r="O53" s="62"/>
    </row>
    <row r="54" spans="1:15" ht="15" customHeight="1">
      <c r="A54" s="1337"/>
      <c r="B54" s="145" t="s">
        <v>104</v>
      </c>
      <c r="C54" s="1411"/>
      <c r="D54" s="1412"/>
      <c r="E54" s="1412"/>
      <c r="F54" s="1412"/>
      <c r="G54" s="1412"/>
      <c r="H54" s="1412"/>
      <c r="I54" s="1412"/>
      <c r="J54" s="1412"/>
      <c r="K54" s="1412"/>
      <c r="L54" s="1412"/>
      <c r="M54" s="1413"/>
      <c r="N54" s="61"/>
      <c r="O54" s="62"/>
    </row>
    <row r="55" spans="1:15" ht="15" customHeight="1">
      <c r="A55" s="1338"/>
      <c r="B55" s="73" t="s">
        <v>105</v>
      </c>
      <c r="C55" s="1376"/>
      <c r="D55" s="1377"/>
      <c r="E55" s="1377"/>
      <c r="F55" s="1377"/>
      <c r="G55" s="1377"/>
      <c r="H55" s="1377"/>
      <c r="I55" s="1377"/>
      <c r="J55" s="1377"/>
      <c r="K55" s="1377"/>
      <c r="L55" s="1377"/>
      <c r="M55" s="1378"/>
      <c r="N55" s="61"/>
      <c r="O55" s="62"/>
    </row>
    <row r="56" spans="1:15" ht="15" customHeight="1">
      <c r="A56" s="1336" t="s">
        <v>106</v>
      </c>
      <c r="B56" s="69" t="s">
        <v>101</v>
      </c>
      <c r="C56" s="1326"/>
      <c r="D56" s="1327"/>
      <c r="E56" s="1328"/>
      <c r="F56" s="1329" t="s">
        <v>107</v>
      </c>
      <c r="G56" s="1330"/>
      <c r="H56" s="101"/>
      <c r="I56" s="1330"/>
      <c r="J56" s="101"/>
      <c r="K56" s="1330"/>
      <c r="L56" s="101"/>
      <c r="M56" s="102"/>
      <c r="N56" s="61"/>
      <c r="O56" s="62"/>
    </row>
    <row r="57" spans="1:15" ht="15" customHeight="1">
      <c r="A57" s="1337"/>
      <c r="B57" s="74" t="s">
        <v>108</v>
      </c>
      <c r="C57" s="1314"/>
      <c r="D57" s="1315"/>
      <c r="E57" s="1316"/>
      <c r="F57" s="1329"/>
      <c r="G57" s="1331"/>
      <c r="H57" s="103" t="s">
        <v>109</v>
      </c>
      <c r="I57" s="1331"/>
      <c r="J57" s="103" t="s">
        <v>110</v>
      </c>
      <c r="K57" s="1331"/>
      <c r="L57" s="104" t="s">
        <v>111</v>
      </c>
      <c r="M57" s="105"/>
      <c r="N57" s="61"/>
      <c r="O57" s="62"/>
    </row>
    <row r="58" spans="1:15" ht="15" customHeight="1">
      <c r="A58" s="1337"/>
      <c r="B58" s="1309" t="s">
        <v>112</v>
      </c>
      <c r="C58" s="65" t="s">
        <v>236</v>
      </c>
      <c r="D58" s="100"/>
      <c r="E58" s="67" t="s">
        <v>103</v>
      </c>
      <c r="F58" s="100"/>
      <c r="G58" s="66" t="s">
        <v>237</v>
      </c>
      <c r="H58" s="66"/>
      <c r="I58" s="66"/>
      <c r="J58" s="66"/>
      <c r="K58" s="66"/>
      <c r="L58" s="66"/>
      <c r="M58" s="68"/>
      <c r="N58" s="61"/>
      <c r="O58" s="62"/>
    </row>
    <row r="59" spans="1:15" ht="15" customHeight="1">
      <c r="A59" s="1337"/>
      <c r="B59" s="1310"/>
      <c r="C59" s="91"/>
      <c r="D59" s="70"/>
      <c r="E59" s="90"/>
      <c r="F59" s="71"/>
      <c r="G59" s="1312"/>
      <c r="H59" s="1312"/>
      <c r="I59" s="1312"/>
      <c r="J59" s="1312"/>
      <c r="K59" s="1312"/>
      <c r="L59" s="1312"/>
      <c r="M59" s="1313"/>
      <c r="N59" s="61"/>
      <c r="O59" s="62"/>
    </row>
    <row r="60" spans="1:15" ht="15" customHeight="1">
      <c r="A60" s="1337"/>
      <c r="B60" s="1311"/>
      <c r="C60" s="1314"/>
      <c r="D60" s="1315"/>
      <c r="E60" s="1315"/>
      <c r="F60" s="1315"/>
      <c r="G60" s="1315"/>
      <c r="H60" s="1315"/>
      <c r="I60" s="1315"/>
      <c r="J60" s="1315"/>
      <c r="K60" s="1315"/>
      <c r="L60" s="1315"/>
      <c r="M60" s="1316"/>
      <c r="N60" s="61"/>
      <c r="O60" s="62"/>
    </row>
    <row r="61" spans="1:15" ht="15" customHeight="1">
      <c r="A61" s="1397"/>
      <c r="B61" s="1387" t="s">
        <v>113</v>
      </c>
      <c r="C61" s="1388"/>
      <c r="D61" s="1349" t="s">
        <v>114</v>
      </c>
      <c r="E61" s="1350"/>
      <c r="F61" s="1377"/>
      <c r="G61" s="1377"/>
      <c r="H61" s="1393"/>
      <c r="I61" s="1393"/>
      <c r="J61" s="1393"/>
      <c r="K61" s="1377"/>
      <c r="L61" s="1377"/>
      <c r="M61" s="1378"/>
      <c r="N61" s="61"/>
      <c r="O61" s="62"/>
    </row>
    <row r="62" spans="1:15" ht="15" customHeight="1">
      <c r="A62" s="1397"/>
      <c r="B62" s="1389"/>
      <c r="C62" s="1390"/>
      <c r="D62" s="1368" t="s">
        <v>115</v>
      </c>
      <c r="E62" s="1394"/>
      <c r="F62" s="92"/>
      <c r="G62" s="92"/>
      <c r="H62" s="92"/>
      <c r="I62" s="92"/>
      <c r="J62" s="92"/>
      <c r="K62" s="92"/>
      <c r="L62" s="92"/>
      <c r="M62" s="93"/>
      <c r="N62" s="61"/>
      <c r="O62" s="62"/>
    </row>
    <row r="63" spans="1:15" ht="15" customHeight="1">
      <c r="A63" s="1398"/>
      <c r="B63" s="1391"/>
      <c r="C63" s="1392"/>
      <c r="D63" s="1395"/>
      <c r="E63" s="1396"/>
      <c r="F63" s="94"/>
      <c r="G63" s="94"/>
      <c r="H63" s="94"/>
      <c r="I63" s="94"/>
      <c r="J63" s="94"/>
      <c r="K63" s="94"/>
      <c r="L63" s="94"/>
      <c r="M63" s="95"/>
      <c r="N63" s="61"/>
      <c r="O63" s="62"/>
    </row>
    <row r="64" spans="1:15" ht="15" customHeight="1">
      <c r="A64" s="1336" t="s">
        <v>242</v>
      </c>
      <c r="B64" s="118" t="s">
        <v>101</v>
      </c>
      <c r="C64" s="1326"/>
      <c r="D64" s="1327"/>
      <c r="E64" s="1328"/>
      <c r="F64" s="1329" t="s">
        <v>107</v>
      </c>
      <c r="G64" s="1330"/>
      <c r="H64" s="101"/>
      <c r="I64" s="1330"/>
      <c r="J64" s="101"/>
      <c r="K64" s="1330"/>
      <c r="L64" s="101"/>
      <c r="M64" s="102"/>
      <c r="N64" s="61"/>
      <c r="O64" s="62"/>
    </row>
    <row r="65" spans="1:15" ht="15" customHeight="1">
      <c r="A65" s="1337"/>
      <c r="B65" s="74" t="s">
        <v>108</v>
      </c>
      <c r="C65" s="1314"/>
      <c r="D65" s="1315"/>
      <c r="E65" s="1316"/>
      <c r="F65" s="1329"/>
      <c r="G65" s="1331"/>
      <c r="H65" s="103" t="s">
        <v>109</v>
      </c>
      <c r="I65" s="1331"/>
      <c r="J65" s="103" t="s">
        <v>110</v>
      </c>
      <c r="K65" s="1331"/>
      <c r="L65" s="104" t="s">
        <v>111</v>
      </c>
      <c r="M65" s="105"/>
      <c r="N65" s="61"/>
      <c r="O65" s="62"/>
    </row>
    <row r="66" spans="1:15" ht="15" customHeight="1">
      <c r="A66" s="1337"/>
      <c r="B66" s="1309" t="s">
        <v>112</v>
      </c>
      <c r="C66" s="65" t="s">
        <v>236</v>
      </c>
      <c r="D66" s="89"/>
      <c r="E66" s="67" t="s">
        <v>103</v>
      </c>
      <c r="F66" s="89"/>
      <c r="G66" s="66" t="s">
        <v>237</v>
      </c>
      <c r="H66" s="66"/>
      <c r="I66" s="66"/>
      <c r="J66" s="66"/>
      <c r="K66" s="66"/>
      <c r="L66" s="66"/>
      <c r="M66" s="68"/>
      <c r="N66" s="61"/>
      <c r="O66" s="62"/>
    </row>
    <row r="67" spans="1:15" ht="15" customHeight="1">
      <c r="A67" s="1337"/>
      <c r="B67" s="1310"/>
      <c r="C67" s="91"/>
      <c r="D67" s="70"/>
      <c r="E67" s="90"/>
      <c r="F67" s="71"/>
      <c r="G67" s="1312"/>
      <c r="H67" s="1312"/>
      <c r="I67" s="1312"/>
      <c r="J67" s="1312"/>
      <c r="K67" s="1312"/>
      <c r="L67" s="1312"/>
      <c r="M67" s="1313"/>
      <c r="N67" s="61"/>
      <c r="O67" s="62"/>
    </row>
    <row r="68" spans="1:15" ht="15" customHeight="1">
      <c r="A68" s="1337"/>
      <c r="B68" s="1311"/>
      <c r="C68" s="1314"/>
      <c r="D68" s="1315"/>
      <c r="E68" s="1315"/>
      <c r="F68" s="1315"/>
      <c r="G68" s="1315"/>
      <c r="H68" s="1315"/>
      <c r="I68" s="1315"/>
      <c r="J68" s="1315"/>
      <c r="K68" s="1315"/>
      <c r="L68" s="1315"/>
      <c r="M68" s="1316"/>
      <c r="N68" s="61"/>
      <c r="O68" s="62"/>
    </row>
    <row r="69" spans="1:15" ht="15" customHeight="1">
      <c r="A69" s="1379" t="s">
        <v>116</v>
      </c>
      <c r="B69" s="1380"/>
      <c r="C69" s="1380"/>
      <c r="D69" s="1381"/>
      <c r="E69" s="1381"/>
      <c r="F69" s="1382"/>
      <c r="G69" s="1383"/>
      <c r="H69" s="1384" t="str">
        <f>H26</f>
        <v>第　　条 第　　項 第　　号</v>
      </c>
      <c r="I69" s="1385"/>
      <c r="J69" s="1385"/>
      <c r="K69" s="1385"/>
      <c r="L69" s="1385"/>
      <c r="M69" s="1386"/>
      <c r="N69" s="61"/>
      <c r="O69" s="62"/>
    </row>
    <row r="70" spans="1:15" ht="15" customHeight="1">
      <c r="A70" s="1349" t="s">
        <v>152</v>
      </c>
      <c r="B70" s="1350"/>
      <c r="C70" s="1354"/>
      <c r="D70" s="1355"/>
      <c r="E70" s="1355"/>
      <c r="F70" s="1355"/>
      <c r="G70" s="1355"/>
      <c r="H70" s="1355"/>
      <c r="I70" s="1355"/>
      <c r="J70" s="1355"/>
      <c r="K70" s="1355"/>
      <c r="L70" s="1355"/>
      <c r="M70" s="1356"/>
      <c r="N70" s="61"/>
      <c r="O70" s="62"/>
    </row>
    <row r="71" spans="1:15" ht="24.75" customHeight="1">
      <c r="A71" s="1363" t="s">
        <v>156</v>
      </c>
      <c r="B71" s="1364"/>
      <c r="C71" s="1501"/>
      <c r="D71" s="1502"/>
      <c r="E71" s="1502"/>
      <c r="F71" s="1502"/>
      <c r="G71" s="1502"/>
      <c r="H71" s="1502"/>
      <c r="I71" s="1502"/>
      <c r="J71" s="1502"/>
      <c r="K71" s="1502"/>
      <c r="L71" s="1502"/>
      <c r="M71" s="1503"/>
      <c r="N71" s="61"/>
      <c r="O71" s="62"/>
    </row>
    <row r="72" spans="1:15" ht="15" customHeight="1">
      <c r="A72" s="1368" t="s">
        <v>129</v>
      </c>
      <c r="B72" s="1369"/>
      <c r="C72" s="2" t="s">
        <v>7</v>
      </c>
      <c r="D72" s="72" t="s">
        <v>130</v>
      </c>
      <c r="E72" s="72" t="s">
        <v>131</v>
      </c>
      <c r="F72" s="72" t="s">
        <v>132</v>
      </c>
      <c r="G72" s="72" t="s">
        <v>133</v>
      </c>
      <c r="H72" s="1351" t="s">
        <v>134</v>
      </c>
      <c r="I72" s="1353"/>
      <c r="J72" s="1351" t="s">
        <v>135</v>
      </c>
      <c r="K72" s="1353"/>
      <c r="L72" s="1351" t="s">
        <v>136</v>
      </c>
      <c r="M72" s="1353"/>
      <c r="N72" s="61"/>
      <c r="O72" s="62"/>
    </row>
    <row r="73" spans="1:15" ht="15" customHeight="1">
      <c r="A73" s="1370"/>
      <c r="B73" s="1371"/>
      <c r="C73" s="96"/>
      <c r="D73" s="96"/>
      <c r="E73" s="96"/>
      <c r="F73" s="96"/>
      <c r="G73" s="96"/>
      <c r="H73" s="1374"/>
      <c r="I73" s="1375"/>
      <c r="J73" s="1374"/>
      <c r="K73" s="1375"/>
      <c r="L73" s="1374"/>
      <c r="M73" s="1375"/>
      <c r="N73" s="61"/>
      <c r="O73" s="62"/>
    </row>
    <row r="74" spans="1:15" ht="15" customHeight="1">
      <c r="A74" s="1372"/>
      <c r="B74" s="1373"/>
      <c r="C74" s="1351" t="s">
        <v>137</v>
      </c>
      <c r="D74" s="1352"/>
      <c r="E74" s="1353"/>
      <c r="F74" s="1376"/>
      <c r="G74" s="1377"/>
      <c r="H74" s="1377"/>
      <c r="I74" s="1377"/>
      <c r="J74" s="1377"/>
      <c r="K74" s="1377"/>
      <c r="L74" s="1377"/>
      <c r="M74" s="1378"/>
      <c r="N74" s="61"/>
      <c r="O74" s="62"/>
    </row>
    <row r="75" spans="1:15" ht="15" customHeight="1">
      <c r="A75" s="1357" t="s">
        <v>138</v>
      </c>
      <c r="B75" s="1358"/>
      <c r="C75" s="116" t="s">
        <v>139</v>
      </c>
      <c r="D75" s="97"/>
      <c r="E75" s="83" t="s">
        <v>140</v>
      </c>
      <c r="F75" s="99"/>
      <c r="G75" s="117" t="s">
        <v>141</v>
      </c>
      <c r="H75" s="1346"/>
      <c r="I75" s="1346"/>
      <c r="J75" s="1347" t="s">
        <v>140</v>
      </c>
      <c r="K75" s="1347"/>
      <c r="L75" s="1346"/>
      <c r="M75" s="1348"/>
      <c r="N75" s="61"/>
      <c r="O75" s="62"/>
    </row>
    <row r="76" spans="1:15" ht="15" customHeight="1">
      <c r="A76" s="1359"/>
      <c r="B76" s="1360"/>
      <c r="C76" s="115" t="s">
        <v>142</v>
      </c>
      <c r="D76" s="97"/>
      <c r="E76" s="83" t="s">
        <v>140</v>
      </c>
      <c r="F76" s="99"/>
      <c r="G76" s="117" t="s">
        <v>141</v>
      </c>
      <c r="H76" s="1346"/>
      <c r="I76" s="1346"/>
      <c r="J76" s="1347" t="s">
        <v>140</v>
      </c>
      <c r="K76" s="1347"/>
      <c r="L76" s="1346"/>
      <c r="M76" s="1348"/>
      <c r="N76" s="61"/>
      <c r="O76" s="62"/>
    </row>
    <row r="77" spans="1:15" ht="15" customHeight="1">
      <c r="A77" s="1361"/>
      <c r="B77" s="1362"/>
      <c r="C77" s="114" t="s">
        <v>143</v>
      </c>
      <c r="D77" s="98"/>
      <c r="E77" s="87" t="s">
        <v>140</v>
      </c>
      <c r="F77" s="99"/>
      <c r="G77" s="117" t="s">
        <v>141</v>
      </c>
      <c r="H77" s="1346"/>
      <c r="I77" s="1346"/>
      <c r="J77" s="1347" t="s">
        <v>140</v>
      </c>
      <c r="K77" s="1347"/>
      <c r="L77" s="1346"/>
      <c r="M77" s="1348"/>
      <c r="N77" s="61"/>
      <c r="O77" s="62"/>
    </row>
    <row r="78" spans="1:15" ht="15" customHeight="1">
      <c r="A78" s="1349" t="s">
        <v>243</v>
      </c>
      <c r="B78" s="1350"/>
      <c r="C78" s="706" t="s">
        <v>153</v>
      </c>
      <c r="D78" s="709" t="s">
        <v>1276</v>
      </c>
      <c r="E78" s="73" t="s">
        <v>154</v>
      </c>
      <c r="F78" s="708" t="str">
        <f>IF(D78="○","","○")</f>
        <v/>
      </c>
      <c r="G78" s="1351"/>
      <c r="H78" s="1352"/>
      <c r="I78" s="1352"/>
      <c r="J78" s="1352"/>
      <c r="K78" s="1352"/>
      <c r="L78" s="1352"/>
      <c r="M78" s="1353"/>
      <c r="N78" s="61"/>
      <c r="O78" s="62"/>
    </row>
    <row r="79" spans="1:15" ht="15" customHeight="1">
      <c r="A79" s="1349" t="s">
        <v>144</v>
      </c>
      <c r="B79" s="1350"/>
      <c r="C79" s="1354"/>
      <c r="D79" s="1355"/>
      <c r="E79" s="1355"/>
      <c r="F79" s="1355"/>
      <c r="G79" s="1355"/>
      <c r="H79" s="1355"/>
      <c r="I79" s="1355"/>
      <c r="J79" s="1355"/>
      <c r="K79" s="1355"/>
      <c r="L79" s="1355"/>
      <c r="M79" s="1356"/>
      <c r="N79" s="61"/>
      <c r="O79" s="62"/>
    </row>
    <row r="80" spans="1:15" ht="15" customHeight="1">
      <c r="A80" s="1349" t="s">
        <v>145</v>
      </c>
      <c r="B80" s="1350"/>
      <c r="C80" s="1354"/>
      <c r="D80" s="1355"/>
      <c r="E80" s="1355"/>
      <c r="F80" s="1355"/>
      <c r="G80" s="1355"/>
      <c r="H80" s="1355"/>
      <c r="I80" s="1355"/>
      <c r="J80" s="1355"/>
      <c r="K80" s="1355"/>
      <c r="L80" s="1355"/>
      <c r="M80" s="1356"/>
      <c r="N80" s="61"/>
      <c r="O80" s="62"/>
    </row>
    <row r="81" spans="1:15" ht="32.25" customHeight="1">
      <c r="A81" s="1339" t="s">
        <v>146</v>
      </c>
      <c r="B81" s="1340"/>
      <c r="C81" s="1341"/>
      <c r="D81" s="1342"/>
      <c r="E81" s="1342"/>
      <c r="F81" s="1342"/>
      <c r="G81" s="1342"/>
      <c r="H81" s="1342"/>
      <c r="I81" s="1342"/>
      <c r="J81" s="1342"/>
      <c r="K81" s="1342"/>
      <c r="L81" s="1342"/>
      <c r="M81" s="1343"/>
      <c r="N81" s="61"/>
      <c r="O81" s="62"/>
    </row>
    <row r="82" spans="1:15" ht="15" customHeight="1">
      <c r="A82" s="1344" t="s">
        <v>164</v>
      </c>
      <c r="B82" s="1345"/>
      <c r="C82" s="107" t="s">
        <v>165</v>
      </c>
      <c r="D82" s="1323"/>
      <c r="E82" s="1323"/>
      <c r="F82" s="1323"/>
      <c r="G82" s="1324" t="s">
        <v>244</v>
      </c>
      <c r="H82" s="1324"/>
      <c r="I82" s="1325"/>
      <c r="J82" s="1325"/>
      <c r="K82" s="1325"/>
      <c r="L82" s="1325"/>
      <c r="M82" s="1325"/>
      <c r="N82" s="61"/>
      <c r="O82" s="62"/>
    </row>
    <row r="83" spans="1:15" ht="15" customHeight="1">
      <c r="A83" s="62" t="s">
        <v>99</v>
      </c>
      <c r="B83" s="62"/>
      <c r="C83" s="62"/>
      <c r="D83" s="62"/>
      <c r="E83" s="62"/>
      <c r="F83" s="62"/>
      <c r="G83" s="62"/>
      <c r="H83" s="62"/>
      <c r="I83" s="62"/>
      <c r="J83" s="62"/>
      <c r="K83" s="62"/>
      <c r="L83" s="62"/>
      <c r="M83" s="62"/>
      <c r="N83" s="62"/>
      <c r="O83" s="62"/>
    </row>
    <row r="84" spans="1:15" ht="18" customHeight="1">
      <c r="A84" s="1332" t="s">
        <v>147</v>
      </c>
      <c r="B84" s="1332"/>
      <c r="C84" s="1332"/>
      <c r="D84" s="1332"/>
      <c r="E84" s="1332"/>
      <c r="F84" s="1332"/>
      <c r="G84" s="1332"/>
      <c r="H84" s="1332"/>
      <c r="I84" s="1332"/>
      <c r="J84" s="1332"/>
      <c r="K84" s="1332"/>
      <c r="L84" s="1332"/>
      <c r="M84" s="1332"/>
      <c r="N84" s="61"/>
      <c r="O84" s="62"/>
    </row>
    <row r="85" spans="1:15" ht="18" customHeight="1">
      <c r="A85" s="1332" t="s">
        <v>155</v>
      </c>
      <c r="B85" s="1332"/>
      <c r="C85" s="1332"/>
      <c r="D85" s="1332"/>
      <c r="E85" s="1332"/>
      <c r="F85" s="1332"/>
      <c r="G85" s="1332"/>
      <c r="H85" s="1332"/>
      <c r="I85" s="1332"/>
      <c r="J85" s="1332"/>
      <c r="K85" s="1332"/>
      <c r="L85" s="1332"/>
      <c r="M85" s="1332"/>
      <c r="N85" s="61"/>
      <c r="O85" s="62"/>
    </row>
    <row r="86" spans="1:15" ht="30" customHeight="1">
      <c r="A86" s="1334" t="s">
        <v>1601</v>
      </c>
      <c r="B86" s="1335"/>
      <c r="C86" s="1335"/>
      <c r="D86" s="1335"/>
      <c r="E86" s="1335"/>
      <c r="F86" s="1335"/>
      <c r="G86" s="1335"/>
      <c r="H86" s="1335"/>
      <c r="I86" s="1335"/>
      <c r="J86" s="1335"/>
      <c r="K86" s="1335"/>
      <c r="L86" s="1335"/>
      <c r="M86" s="1335"/>
      <c r="N86" s="62"/>
      <c r="O86" s="62"/>
    </row>
    <row r="87" spans="1:15" ht="15" customHeight="1">
      <c r="A87" s="61" t="s">
        <v>149</v>
      </c>
      <c r="B87" s="62"/>
      <c r="C87" s="62"/>
      <c r="D87" s="62"/>
      <c r="E87" s="62"/>
      <c r="F87" s="62"/>
      <c r="G87" s="62"/>
      <c r="H87" s="62"/>
      <c r="I87" s="62"/>
      <c r="J87" s="62"/>
      <c r="K87" s="62"/>
      <c r="L87" s="62"/>
      <c r="M87" s="62"/>
      <c r="N87" s="62"/>
      <c r="O87" s="62"/>
    </row>
    <row r="88" spans="1:15" ht="15" customHeight="1">
      <c r="A88" s="88" t="s">
        <v>1282</v>
      </c>
    </row>
    <row r="89" spans="1:15" ht="15" customHeight="1">
      <c r="A89" s="1336" t="s">
        <v>242</v>
      </c>
      <c r="B89" s="63" t="s">
        <v>101</v>
      </c>
      <c r="C89" s="1326"/>
      <c r="D89" s="1327"/>
      <c r="E89" s="1328"/>
      <c r="F89" s="1329" t="s">
        <v>107</v>
      </c>
      <c r="G89" s="1330"/>
      <c r="H89" s="101"/>
      <c r="I89" s="1330"/>
      <c r="J89" s="101"/>
      <c r="K89" s="1330"/>
      <c r="L89" s="101"/>
      <c r="M89" s="102"/>
    </row>
    <row r="90" spans="1:15" ht="15" customHeight="1">
      <c r="A90" s="1337"/>
      <c r="B90" s="106" t="s">
        <v>108</v>
      </c>
      <c r="C90" s="1314"/>
      <c r="D90" s="1315"/>
      <c r="E90" s="1316"/>
      <c r="F90" s="1329"/>
      <c r="G90" s="1331"/>
      <c r="H90" s="103" t="s">
        <v>109</v>
      </c>
      <c r="I90" s="1331"/>
      <c r="J90" s="103" t="s">
        <v>110</v>
      </c>
      <c r="K90" s="1331"/>
      <c r="L90" s="104" t="s">
        <v>111</v>
      </c>
      <c r="M90" s="105"/>
    </row>
    <row r="91" spans="1:15" ht="15" customHeight="1">
      <c r="A91" s="1337"/>
      <c r="B91" s="1309" t="s">
        <v>112</v>
      </c>
      <c r="C91" s="65" t="s">
        <v>236</v>
      </c>
      <c r="D91" s="89"/>
      <c r="E91" s="67" t="s">
        <v>103</v>
      </c>
      <c r="F91" s="89"/>
      <c r="G91" s="66" t="s">
        <v>237</v>
      </c>
      <c r="H91" s="66"/>
      <c r="I91" s="66"/>
      <c r="J91" s="66"/>
      <c r="K91" s="66"/>
      <c r="L91" s="66"/>
      <c r="M91" s="68"/>
    </row>
    <row r="92" spans="1:15" ht="15" customHeight="1">
      <c r="A92" s="1337"/>
      <c r="B92" s="1310"/>
      <c r="C92" s="91"/>
      <c r="D92" s="70" t="s">
        <v>1277</v>
      </c>
      <c r="E92" s="90"/>
      <c r="F92" s="71" t="s">
        <v>1279</v>
      </c>
      <c r="G92" s="1312"/>
      <c r="H92" s="1312"/>
      <c r="I92" s="1312"/>
      <c r="J92" s="1312"/>
      <c r="K92" s="1312"/>
      <c r="L92" s="1312"/>
      <c r="M92" s="1313"/>
    </row>
    <row r="93" spans="1:15" ht="15" customHeight="1">
      <c r="A93" s="1337"/>
      <c r="B93" s="1311"/>
      <c r="C93" s="1314"/>
      <c r="D93" s="1315"/>
      <c r="E93" s="1315"/>
      <c r="F93" s="1315"/>
      <c r="G93" s="1315"/>
      <c r="H93" s="1315"/>
      <c r="I93" s="1315"/>
      <c r="J93" s="1315"/>
      <c r="K93" s="1315"/>
      <c r="L93" s="1315"/>
      <c r="M93" s="1316"/>
    </row>
    <row r="94" spans="1:15" ht="15" customHeight="1">
      <c r="A94" s="1337"/>
      <c r="B94" s="69" t="s">
        <v>101</v>
      </c>
      <c r="C94" s="1326"/>
      <c r="D94" s="1327"/>
      <c r="E94" s="1328"/>
      <c r="F94" s="1329" t="s">
        <v>107</v>
      </c>
      <c r="G94" s="1330"/>
      <c r="H94" s="101"/>
      <c r="I94" s="1330"/>
      <c r="J94" s="101"/>
      <c r="K94" s="1330"/>
      <c r="L94" s="101"/>
      <c r="M94" s="102"/>
    </row>
    <row r="95" spans="1:15" ht="15" customHeight="1">
      <c r="A95" s="1337"/>
      <c r="B95" s="74" t="s">
        <v>108</v>
      </c>
      <c r="C95" s="1314"/>
      <c r="D95" s="1315"/>
      <c r="E95" s="1316"/>
      <c r="F95" s="1329"/>
      <c r="G95" s="1331"/>
      <c r="H95" s="103" t="s">
        <v>109</v>
      </c>
      <c r="I95" s="1331"/>
      <c r="J95" s="103" t="s">
        <v>110</v>
      </c>
      <c r="K95" s="1331"/>
      <c r="L95" s="104" t="s">
        <v>111</v>
      </c>
      <c r="M95" s="105"/>
    </row>
    <row r="96" spans="1:15" ht="15" customHeight="1">
      <c r="A96" s="1337"/>
      <c r="B96" s="1309" t="s">
        <v>112</v>
      </c>
      <c r="C96" s="65" t="s">
        <v>236</v>
      </c>
      <c r="D96" s="89"/>
      <c r="E96" s="67" t="s">
        <v>103</v>
      </c>
      <c r="F96" s="89"/>
      <c r="G96" s="66" t="s">
        <v>237</v>
      </c>
      <c r="H96" s="66"/>
      <c r="I96" s="66"/>
      <c r="J96" s="66"/>
      <c r="K96" s="66"/>
      <c r="L96" s="66"/>
      <c r="M96" s="68"/>
    </row>
    <row r="97" spans="1:13" ht="15" customHeight="1">
      <c r="A97" s="1337"/>
      <c r="B97" s="1310"/>
      <c r="C97" s="91"/>
      <c r="D97" s="70" t="s">
        <v>1277</v>
      </c>
      <c r="E97" s="90"/>
      <c r="F97" s="71" t="s">
        <v>1279</v>
      </c>
      <c r="G97" s="1312"/>
      <c r="H97" s="1312"/>
      <c r="I97" s="1312"/>
      <c r="J97" s="1312"/>
      <c r="K97" s="1312"/>
      <c r="L97" s="1312"/>
      <c r="M97" s="1313"/>
    </row>
    <row r="98" spans="1:13" ht="15" customHeight="1">
      <c r="A98" s="1337"/>
      <c r="B98" s="1311"/>
      <c r="C98" s="1314"/>
      <c r="D98" s="1315"/>
      <c r="E98" s="1315"/>
      <c r="F98" s="1315"/>
      <c r="G98" s="1315"/>
      <c r="H98" s="1315"/>
      <c r="I98" s="1315"/>
      <c r="J98" s="1315"/>
      <c r="K98" s="1315"/>
      <c r="L98" s="1315"/>
      <c r="M98" s="1316"/>
    </row>
    <row r="99" spans="1:13" ht="15" customHeight="1">
      <c r="A99" s="1337"/>
      <c r="B99" s="69" t="s">
        <v>101</v>
      </c>
      <c r="C99" s="1326"/>
      <c r="D99" s="1327"/>
      <c r="E99" s="1328"/>
      <c r="F99" s="1329" t="s">
        <v>107</v>
      </c>
      <c r="G99" s="1330"/>
      <c r="H99" s="101"/>
      <c r="I99" s="1330"/>
      <c r="J99" s="101"/>
      <c r="K99" s="1330"/>
      <c r="L99" s="101"/>
      <c r="M99" s="102"/>
    </row>
    <row r="100" spans="1:13" ht="15" customHeight="1">
      <c r="A100" s="1337"/>
      <c r="B100" s="74" t="s">
        <v>108</v>
      </c>
      <c r="C100" s="1314"/>
      <c r="D100" s="1315"/>
      <c r="E100" s="1316"/>
      <c r="F100" s="1329"/>
      <c r="G100" s="1331"/>
      <c r="H100" s="103" t="s">
        <v>109</v>
      </c>
      <c r="I100" s="1331"/>
      <c r="J100" s="103" t="s">
        <v>110</v>
      </c>
      <c r="K100" s="1331"/>
      <c r="L100" s="104" t="s">
        <v>111</v>
      </c>
      <c r="M100" s="105"/>
    </row>
    <row r="101" spans="1:13" ht="15" customHeight="1">
      <c r="A101" s="1337"/>
      <c r="B101" s="1309" t="s">
        <v>112</v>
      </c>
      <c r="C101" s="65" t="s">
        <v>236</v>
      </c>
      <c r="D101" s="89"/>
      <c r="E101" s="67" t="s">
        <v>103</v>
      </c>
      <c r="F101" s="89"/>
      <c r="G101" s="66" t="s">
        <v>237</v>
      </c>
      <c r="H101" s="66"/>
      <c r="I101" s="66"/>
      <c r="J101" s="66"/>
      <c r="K101" s="66"/>
      <c r="L101" s="66"/>
      <c r="M101" s="68"/>
    </row>
    <row r="102" spans="1:13" ht="15" customHeight="1">
      <c r="A102" s="1337"/>
      <c r="B102" s="1310"/>
      <c r="C102" s="91"/>
      <c r="D102" s="70" t="s">
        <v>1277</v>
      </c>
      <c r="E102" s="90"/>
      <c r="F102" s="71" t="s">
        <v>1279</v>
      </c>
      <c r="G102" s="1312"/>
      <c r="H102" s="1312"/>
      <c r="I102" s="1312"/>
      <c r="J102" s="1312"/>
      <c r="K102" s="1312"/>
      <c r="L102" s="1312"/>
      <c r="M102" s="1313"/>
    </row>
    <row r="103" spans="1:13" ht="15" customHeight="1">
      <c r="A103" s="1337"/>
      <c r="B103" s="1311"/>
      <c r="C103" s="1314"/>
      <c r="D103" s="1315"/>
      <c r="E103" s="1315"/>
      <c r="F103" s="1315"/>
      <c r="G103" s="1315"/>
      <c r="H103" s="1315"/>
      <c r="I103" s="1315"/>
      <c r="J103" s="1315"/>
      <c r="K103" s="1315"/>
      <c r="L103" s="1315"/>
      <c r="M103" s="1316"/>
    </row>
    <row r="104" spans="1:13" ht="15" customHeight="1">
      <c r="A104" s="1337"/>
      <c r="B104" s="69" t="s">
        <v>101</v>
      </c>
      <c r="C104" s="1326"/>
      <c r="D104" s="1327"/>
      <c r="E104" s="1328"/>
      <c r="F104" s="1329" t="s">
        <v>107</v>
      </c>
      <c r="G104" s="1330"/>
      <c r="H104" s="101"/>
      <c r="I104" s="1330"/>
      <c r="J104" s="101"/>
      <c r="K104" s="1330"/>
      <c r="L104" s="101"/>
      <c r="M104" s="102"/>
    </row>
    <row r="105" spans="1:13" ht="15" customHeight="1">
      <c r="A105" s="1337"/>
      <c r="B105" s="74" t="s">
        <v>108</v>
      </c>
      <c r="C105" s="1314"/>
      <c r="D105" s="1315"/>
      <c r="E105" s="1316"/>
      <c r="F105" s="1329"/>
      <c r="G105" s="1331"/>
      <c r="H105" s="103" t="s">
        <v>109</v>
      </c>
      <c r="I105" s="1331"/>
      <c r="J105" s="103" t="s">
        <v>110</v>
      </c>
      <c r="K105" s="1331"/>
      <c r="L105" s="104" t="s">
        <v>111</v>
      </c>
      <c r="M105" s="105"/>
    </row>
    <row r="106" spans="1:13" ht="15" customHeight="1">
      <c r="A106" s="1337"/>
      <c r="B106" s="1309" t="s">
        <v>112</v>
      </c>
      <c r="C106" s="65" t="s">
        <v>236</v>
      </c>
      <c r="D106" s="89"/>
      <c r="E106" s="67" t="s">
        <v>103</v>
      </c>
      <c r="F106" s="89"/>
      <c r="G106" s="66" t="s">
        <v>237</v>
      </c>
      <c r="H106" s="66"/>
      <c r="I106" s="66"/>
      <c r="J106" s="66"/>
      <c r="K106" s="66"/>
      <c r="L106" s="66"/>
      <c r="M106" s="68"/>
    </row>
    <row r="107" spans="1:13" ht="15" customHeight="1">
      <c r="A107" s="1337"/>
      <c r="B107" s="1310"/>
      <c r="C107" s="91"/>
      <c r="D107" s="70" t="s">
        <v>1277</v>
      </c>
      <c r="E107" s="90"/>
      <c r="F107" s="71" t="s">
        <v>1278</v>
      </c>
      <c r="G107" s="1312"/>
      <c r="H107" s="1312"/>
      <c r="I107" s="1312"/>
      <c r="J107" s="1312"/>
      <c r="K107" s="1312"/>
      <c r="L107" s="1312"/>
      <c r="M107" s="1313"/>
    </row>
    <row r="108" spans="1:13" ht="15" customHeight="1">
      <c r="A108" s="1337"/>
      <c r="B108" s="1311"/>
      <c r="C108" s="1314"/>
      <c r="D108" s="1315"/>
      <c r="E108" s="1315"/>
      <c r="F108" s="1315"/>
      <c r="G108" s="1315"/>
      <c r="H108" s="1315"/>
      <c r="I108" s="1315"/>
      <c r="J108" s="1315"/>
      <c r="K108" s="1315"/>
      <c r="L108" s="1315"/>
      <c r="M108" s="1316"/>
    </row>
    <row r="109" spans="1:13" ht="15" customHeight="1">
      <c r="A109" s="1337"/>
      <c r="B109" s="69" t="s">
        <v>101</v>
      </c>
      <c r="C109" s="1326"/>
      <c r="D109" s="1327"/>
      <c r="E109" s="1328"/>
      <c r="F109" s="1329" t="s">
        <v>107</v>
      </c>
      <c r="G109" s="1330"/>
      <c r="H109" s="101"/>
      <c r="I109" s="1330"/>
      <c r="J109" s="101"/>
      <c r="K109" s="1330"/>
      <c r="L109" s="101"/>
      <c r="M109" s="102"/>
    </row>
    <row r="110" spans="1:13" ht="15" customHeight="1">
      <c r="A110" s="1337"/>
      <c r="B110" s="74" t="s">
        <v>108</v>
      </c>
      <c r="C110" s="1314"/>
      <c r="D110" s="1315"/>
      <c r="E110" s="1316"/>
      <c r="F110" s="1329"/>
      <c r="G110" s="1331"/>
      <c r="H110" s="103" t="s">
        <v>109</v>
      </c>
      <c r="I110" s="1331"/>
      <c r="J110" s="103" t="s">
        <v>110</v>
      </c>
      <c r="K110" s="1331"/>
      <c r="L110" s="104" t="s">
        <v>111</v>
      </c>
      <c r="M110" s="105"/>
    </row>
    <row r="111" spans="1:13" ht="15" customHeight="1">
      <c r="A111" s="1337"/>
      <c r="B111" s="1309" t="s">
        <v>112</v>
      </c>
      <c r="C111" s="65" t="s">
        <v>236</v>
      </c>
      <c r="D111" s="89"/>
      <c r="E111" s="67" t="s">
        <v>103</v>
      </c>
      <c r="F111" s="89"/>
      <c r="G111" s="66" t="s">
        <v>237</v>
      </c>
      <c r="H111" s="66"/>
      <c r="I111" s="66"/>
      <c r="J111" s="66"/>
      <c r="K111" s="66"/>
      <c r="L111" s="66"/>
      <c r="M111" s="68"/>
    </row>
    <row r="112" spans="1:13" ht="15" customHeight="1">
      <c r="A112" s="1337"/>
      <c r="B112" s="1310"/>
      <c r="C112" s="91"/>
      <c r="D112" s="70" t="s">
        <v>1277</v>
      </c>
      <c r="E112" s="90"/>
      <c r="F112" s="71" t="s">
        <v>1278</v>
      </c>
      <c r="G112" s="1312"/>
      <c r="H112" s="1312"/>
      <c r="I112" s="1312"/>
      <c r="J112" s="1312"/>
      <c r="K112" s="1312"/>
      <c r="L112" s="1312"/>
      <c r="M112" s="1313"/>
    </row>
    <row r="113" spans="1:13" ht="15" customHeight="1">
      <c r="A113" s="1337"/>
      <c r="B113" s="1311"/>
      <c r="C113" s="1314"/>
      <c r="D113" s="1315"/>
      <c r="E113" s="1315"/>
      <c r="F113" s="1315"/>
      <c r="G113" s="1315"/>
      <c r="H113" s="1315"/>
      <c r="I113" s="1315"/>
      <c r="J113" s="1315"/>
      <c r="K113" s="1315"/>
      <c r="L113" s="1315"/>
      <c r="M113" s="1316"/>
    </row>
    <row r="114" spans="1:13" ht="15" customHeight="1">
      <c r="A114" s="1337"/>
      <c r="B114" s="69" t="s">
        <v>101</v>
      </c>
      <c r="C114" s="1326"/>
      <c r="D114" s="1327"/>
      <c r="E114" s="1328"/>
      <c r="F114" s="1329" t="s">
        <v>107</v>
      </c>
      <c r="G114" s="1330"/>
      <c r="H114" s="101"/>
      <c r="I114" s="1330"/>
      <c r="J114" s="101"/>
      <c r="K114" s="1330"/>
      <c r="L114" s="101"/>
      <c r="M114" s="102"/>
    </row>
    <row r="115" spans="1:13" ht="15" customHeight="1">
      <c r="A115" s="1337"/>
      <c r="B115" s="74" t="s">
        <v>108</v>
      </c>
      <c r="C115" s="1314"/>
      <c r="D115" s="1315"/>
      <c r="E115" s="1316"/>
      <c r="F115" s="1329"/>
      <c r="G115" s="1331"/>
      <c r="H115" s="103" t="s">
        <v>109</v>
      </c>
      <c r="I115" s="1331"/>
      <c r="J115" s="103" t="s">
        <v>110</v>
      </c>
      <c r="K115" s="1331"/>
      <c r="L115" s="104" t="s">
        <v>111</v>
      </c>
      <c r="M115" s="105"/>
    </row>
    <row r="116" spans="1:13" ht="15" customHeight="1">
      <c r="A116" s="1337"/>
      <c r="B116" s="1309" t="s">
        <v>112</v>
      </c>
      <c r="C116" s="65" t="s">
        <v>236</v>
      </c>
      <c r="D116" s="89"/>
      <c r="E116" s="67" t="s">
        <v>103</v>
      </c>
      <c r="F116" s="89"/>
      <c r="G116" s="66" t="s">
        <v>237</v>
      </c>
      <c r="H116" s="66"/>
      <c r="I116" s="66"/>
      <c r="J116" s="66"/>
      <c r="K116" s="66"/>
      <c r="L116" s="66"/>
      <c r="M116" s="68"/>
    </row>
    <row r="117" spans="1:13" ht="15" customHeight="1">
      <c r="A117" s="1337"/>
      <c r="B117" s="1310"/>
      <c r="C117" s="91"/>
      <c r="D117" s="70" t="s">
        <v>1277</v>
      </c>
      <c r="E117" s="90"/>
      <c r="F117" s="71" t="s">
        <v>1280</v>
      </c>
      <c r="G117" s="1312"/>
      <c r="H117" s="1312"/>
      <c r="I117" s="1312"/>
      <c r="J117" s="1312"/>
      <c r="K117" s="1312"/>
      <c r="L117" s="1312"/>
      <c r="M117" s="1313"/>
    </row>
    <row r="118" spans="1:13" ht="15" customHeight="1">
      <c r="A118" s="1338"/>
      <c r="B118" s="1311"/>
      <c r="C118" s="1314"/>
      <c r="D118" s="1315"/>
      <c r="E118" s="1315"/>
      <c r="F118" s="1315"/>
      <c r="G118" s="1315"/>
      <c r="H118" s="1315"/>
      <c r="I118" s="1315"/>
      <c r="J118" s="1315"/>
      <c r="K118" s="1315"/>
      <c r="L118" s="1315"/>
      <c r="M118" s="1316"/>
    </row>
    <row r="119" spans="1:13" ht="5.0999999999999996" customHeight="1"/>
    <row r="120" spans="1:13" ht="15" customHeight="1">
      <c r="A120" s="88" t="s">
        <v>1281</v>
      </c>
    </row>
    <row r="121" spans="1:13" ht="15" customHeight="1">
      <c r="A121" s="1317" t="s">
        <v>164</v>
      </c>
      <c r="B121" s="1318"/>
      <c r="C121" s="107" t="s">
        <v>165</v>
      </c>
      <c r="D121" s="1323"/>
      <c r="E121" s="1323"/>
      <c r="F121" s="1323"/>
      <c r="G121" s="1324" t="s">
        <v>244</v>
      </c>
      <c r="H121" s="1324"/>
      <c r="I121" s="1325"/>
      <c r="J121" s="1325"/>
      <c r="K121" s="1325"/>
      <c r="L121" s="1325"/>
      <c r="M121" s="1325"/>
    </row>
    <row r="122" spans="1:13" ht="15" customHeight="1">
      <c r="A122" s="1319"/>
      <c r="B122" s="1320"/>
      <c r="C122" s="107" t="s">
        <v>165</v>
      </c>
      <c r="D122" s="1323"/>
      <c r="E122" s="1323"/>
      <c r="F122" s="1323"/>
      <c r="G122" s="1324" t="s">
        <v>244</v>
      </c>
      <c r="H122" s="1324"/>
      <c r="I122" s="1325"/>
      <c r="J122" s="1325"/>
      <c r="K122" s="1325"/>
      <c r="L122" s="1325"/>
      <c r="M122" s="1325"/>
    </row>
    <row r="123" spans="1:13" ht="15" customHeight="1">
      <c r="A123" s="1319"/>
      <c r="B123" s="1320"/>
      <c r="C123" s="107" t="s">
        <v>165</v>
      </c>
      <c r="D123" s="1323"/>
      <c r="E123" s="1323"/>
      <c r="F123" s="1323"/>
      <c r="G123" s="1324" t="s">
        <v>244</v>
      </c>
      <c r="H123" s="1324"/>
      <c r="I123" s="1325"/>
      <c r="J123" s="1325"/>
      <c r="K123" s="1325"/>
      <c r="L123" s="1325"/>
      <c r="M123" s="1325"/>
    </row>
    <row r="124" spans="1:13" ht="15" customHeight="1">
      <c r="A124" s="1319"/>
      <c r="B124" s="1320"/>
      <c r="C124" s="107" t="s">
        <v>165</v>
      </c>
      <c r="D124" s="1323"/>
      <c r="E124" s="1323"/>
      <c r="F124" s="1323"/>
      <c r="G124" s="1324" t="s">
        <v>244</v>
      </c>
      <c r="H124" s="1324"/>
      <c r="I124" s="1325"/>
      <c r="J124" s="1325"/>
      <c r="K124" s="1325"/>
      <c r="L124" s="1325"/>
      <c r="M124" s="1325"/>
    </row>
    <row r="125" spans="1:13" ht="15" customHeight="1">
      <c r="A125" s="1321"/>
      <c r="B125" s="1322"/>
      <c r="C125" s="107" t="s">
        <v>165</v>
      </c>
      <c r="D125" s="1323"/>
      <c r="E125" s="1323"/>
      <c r="F125" s="1323"/>
      <c r="G125" s="1324" t="s">
        <v>244</v>
      </c>
      <c r="H125" s="1324"/>
      <c r="I125" s="1325"/>
      <c r="J125" s="1325"/>
      <c r="K125" s="1325"/>
      <c r="L125" s="1325"/>
      <c r="M125" s="1325"/>
    </row>
  </sheetData>
  <mergeCells count="230">
    <mergeCell ref="B2:D2"/>
    <mergeCell ref="G89:G90"/>
    <mergeCell ref="I89:I90"/>
    <mergeCell ref="K89:K90"/>
    <mergeCell ref="C90:E90"/>
    <mergeCell ref="D125:F125"/>
    <mergeCell ref="G125:H125"/>
    <mergeCell ref="I125:M125"/>
    <mergeCell ref="D123:F123"/>
    <mergeCell ref="G123:H123"/>
    <mergeCell ref="I123:M123"/>
    <mergeCell ref="D124:F124"/>
    <mergeCell ref="G124:H124"/>
    <mergeCell ref="I124:M124"/>
    <mergeCell ref="C103:M103"/>
    <mergeCell ref="C104:E104"/>
    <mergeCell ref="F104:F105"/>
    <mergeCell ref="G104:G105"/>
    <mergeCell ref="I104:I105"/>
    <mergeCell ref="K104:K105"/>
    <mergeCell ref="C105:E105"/>
    <mergeCell ref="A84:M84"/>
    <mergeCell ref="A85:M85"/>
    <mergeCell ref="A86:M86"/>
    <mergeCell ref="A81:B81"/>
    <mergeCell ref="C81:M81"/>
    <mergeCell ref="A82:B82"/>
    <mergeCell ref="D82:F82"/>
    <mergeCell ref="G82:H82"/>
    <mergeCell ref="I82:M82"/>
    <mergeCell ref="B111:B113"/>
    <mergeCell ref="G112:M112"/>
    <mergeCell ref="C113:M113"/>
    <mergeCell ref="C99:E99"/>
    <mergeCell ref="F99:F100"/>
    <mergeCell ref="G99:G100"/>
    <mergeCell ref="I99:I100"/>
    <mergeCell ref="K99:K100"/>
    <mergeCell ref="C100:E100"/>
    <mergeCell ref="B91:B93"/>
    <mergeCell ref="G92:M92"/>
    <mergeCell ref="C93:M93"/>
    <mergeCell ref="C94:E94"/>
    <mergeCell ref="F94:F95"/>
    <mergeCell ref="G94:G95"/>
    <mergeCell ref="I94:I95"/>
    <mergeCell ref="K94:K95"/>
    <mergeCell ref="C95:E95"/>
    <mergeCell ref="C114:E114"/>
    <mergeCell ref="F114:F115"/>
    <mergeCell ref="G114:G115"/>
    <mergeCell ref="I114:I115"/>
    <mergeCell ref="K114:K115"/>
    <mergeCell ref="C115:E115"/>
    <mergeCell ref="B116:B118"/>
    <mergeCell ref="G117:M117"/>
    <mergeCell ref="C118:M118"/>
    <mergeCell ref="A121:B125"/>
    <mergeCell ref="D121:F121"/>
    <mergeCell ref="G121:H121"/>
    <mergeCell ref="I121:M121"/>
    <mergeCell ref="D122:F122"/>
    <mergeCell ref="G122:H122"/>
    <mergeCell ref="I122:M122"/>
    <mergeCell ref="A89:A118"/>
    <mergeCell ref="C89:E89"/>
    <mergeCell ref="F89:F90"/>
    <mergeCell ref="B106:B108"/>
    <mergeCell ref="G107:M107"/>
    <mergeCell ref="C108:M108"/>
    <mergeCell ref="C109:E109"/>
    <mergeCell ref="F109:F110"/>
    <mergeCell ref="G109:G110"/>
    <mergeCell ref="I109:I110"/>
    <mergeCell ref="K109:K110"/>
    <mergeCell ref="C110:E110"/>
    <mergeCell ref="B101:B103"/>
    <mergeCell ref="G102:M102"/>
    <mergeCell ref="B96:B98"/>
    <mergeCell ref="G97:M97"/>
    <mergeCell ref="C98:M98"/>
    <mergeCell ref="C80:M80"/>
    <mergeCell ref="A75:B77"/>
    <mergeCell ref="H75:I75"/>
    <mergeCell ref="J75:K75"/>
    <mergeCell ref="L75:M75"/>
    <mergeCell ref="H76:I76"/>
    <mergeCell ref="J76:K76"/>
    <mergeCell ref="L76:M76"/>
    <mergeCell ref="H77:I77"/>
    <mergeCell ref="J77:K77"/>
    <mergeCell ref="L77:M77"/>
    <mergeCell ref="A78:B78"/>
    <mergeCell ref="G78:M78"/>
    <mergeCell ref="A79:B79"/>
    <mergeCell ref="C79:M79"/>
    <mergeCell ref="A80:B80"/>
    <mergeCell ref="A72:B74"/>
    <mergeCell ref="H72:I72"/>
    <mergeCell ref="J72:K72"/>
    <mergeCell ref="L72:M72"/>
    <mergeCell ref="H73:I73"/>
    <mergeCell ref="J73:K73"/>
    <mergeCell ref="L73:M73"/>
    <mergeCell ref="C74:E74"/>
    <mergeCell ref="F74:M74"/>
    <mergeCell ref="A69:G69"/>
    <mergeCell ref="H69:M69"/>
    <mergeCell ref="A70:B70"/>
    <mergeCell ref="C70:M70"/>
    <mergeCell ref="A71:B71"/>
    <mergeCell ref="C71:M71"/>
    <mergeCell ref="A64:A68"/>
    <mergeCell ref="C64:E64"/>
    <mergeCell ref="F64:F65"/>
    <mergeCell ref="G64:G65"/>
    <mergeCell ref="I64:I65"/>
    <mergeCell ref="K64:K65"/>
    <mergeCell ref="C65:E65"/>
    <mergeCell ref="B66:B68"/>
    <mergeCell ref="G67:M67"/>
    <mergeCell ref="C68:M68"/>
    <mergeCell ref="G52:M52"/>
    <mergeCell ref="B58:B60"/>
    <mergeCell ref="G59:M59"/>
    <mergeCell ref="C60:M60"/>
    <mergeCell ref="B61:C63"/>
    <mergeCell ref="D61:E61"/>
    <mergeCell ref="F61:M61"/>
    <mergeCell ref="D62:E63"/>
    <mergeCell ref="C53:M53"/>
    <mergeCell ref="C54:M54"/>
    <mergeCell ref="C55:M55"/>
    <mergeCell ref="A46:B46"/>
    <mergeCell ref="C46:M46"/>
    <mergeCell ref="L41:M41"/>
    <mergeCell ref="H42:I42"/>
    <mergeCell ref="J42:K42"/>
    <mergeCell ref="L42:M42"/>
    <mergeCell ref="A43:B43"/>
    <mergeCell ref="G43:M43"/>
    <mergeCell ref="A56:A63"/>
    <mergeCell ref="C56:E56"/>
    <mergeCell ref="F56:F57"/>
    <mergeCell ref="G56:G57"/>
    <mergeCell ref="I56:I57"/>
    <mergeCell ref="K56:K57"/>
    <mergeCell ref="C57:E57"/>
    <mergeCell ref="A47:B47"/>
    <mergeCell ref="D47:F47"/>
    <mergeCell ref="G47:H47"/>
    <mergeCell ref="I47:M47"/>
    <mergeCell ref="A48:M48"/>
    <mergeCell ref="A49:A55"/>
    <mergeCell ref="C49:M49"/>
    <mergeCell ref="C50:M50"/>
    <mergeCell ref="B51:B53"/>
    <mergeCell ref="A40:B42"/>
    <mergeCell ref="H40:I40"/>
    <mergeCell ref="J40:K40"/>
    <mergeCell ref="L40:M40"/>
    <mergeCell ref="H41:I41"/>
    <mergeCell ref="J41:K41"/>
    <mergeCell ref="A44:B44"/>
    <mergeCell ref="C44:M44"/>
    <mergeCell ref="A45:B45"/>
    <mergeCell ref="C45:M45"/>
    <mergeCell ref="A34:M34"/>
    <mergeCell ref="A35:B35"/>
    <mergeCell ref="C35:M35"/>
    <mergeCell ref="A36:B36"/>
    <mergeCell ref="C36:M36"/>
    <mergeCell ref="A37:B39"/>
    <mergeCell ref="H37:I37"/>
    <mergeCell ref="J37:K37"/>
    <mergeCell ref="L37:M37"/>
    <mergeCell ref="H38:I38"/>
    <mergeCell ref="J38:K38"/>
    <mergeCell ref="L38:M38"/>
    <mergeCell ref="C39:E39"/>
    <mergeCell ref="F39:M39"/>
    <mergeCell ref="A30:B30"/>
    <mergeCell ref="A31:B31"/>
    <mergeCell ref="C32:D32"/>
    <mergeCell ref="E32:F32"/>
    <mergeCell ref="C33:D33"/>
    <mergeCell ref="E33:F33"/>
    <mergeCell ref="A26:G26"/>
    <mergeCell ref="H26:M26"/>
    <mergeCell ref="A27:M27"/>
    <mergeCell ref="A28:B29"/>
    <mergeCell ref="C28:D28"/>
    <mergeCell ref="E28:F28"/>
    <mergeCell ref="A21:A25"/>
    <mergeCell ref="C21:E21"/>
    <mergeCell ref="F21:F22"/>
    <mergeCell ref="C22:E22"/>
    <mergeCell ref="B23:B25"/>
    <mergeCell ref="C25:M25"/>
    <mergeCell ref="C24:M24"/>
    <mergeCell ref="G21:M22"/>
    <mergeCell ref="B18:C20"/>
    <mergeCell ref="D18:E18"/>
    <mergeCell ref="F18:M18"/>
    <mergeCell ref="D19:E20"/>
    <mergeCell ref="F19:M19"/>
    <mergeCell ref="F20:M20"/>
    <mergeCell ref="A13:A20"/>
    <mergeCell ref="C13:E13"/>
    <mergeCell ref="F13:F14"/>
    <mergeCell ref="C14:E14"/>
    <mergeCell ref="B15:B17"/>
    <mergeCell ref="C16:M16"/>
    <mergeCell ref="C17:M17"/>
    <mergeCell ref="G13:M14"/>
    <mergeCell ref="A6:A12"/>
    <mergeCell ref="C6:M6"/>
    <mergeCell ref="C7:M7"/>
    <mergeCell ref="B8:B10"/>
    <mergeCell ref="C9:M9"/>
    <mergeCell ref="C10:M10"/>
    <mergeCell ref="C11:M11"/>
    <mergeCell ref="C12:M12"/>
    <mergeCell ref="A3:D3"/>
    <mergeCell ref="F3:G3"/>
    <mergeCell ref="H3:I3"/>
    <mergeCell ref="J3:M3"/>
    <mergeCell ref="A4:D5"/>
    <mergeCell ref="E4:G5"/>
    <mergeCell ref="H4:M5"/>
  </mergeCells>
  <phoneticPr fontId="4"/>
  <dataValidations count="7">
    <dataValidation type="whole" operator="greaterThanOrEqual" allowBlank="1" showInputMessage="1" showErrorMessage="1" sqref="C78:E78 C36 C43:E43 C70:M70 C71 C35:M35" xr:uid="{00000000-0002-0000-0600-000000000000}">
      <formula1>0</formula1>
    </dataValidation>
    <dataValidation type="list" allowBlank="1" showInputMessage="1" showErrorMessage="1" sqref="C38:M38 D43 C73:M73 D78" xr:uid="{00000000-0002-0000-0600-000001000000}">
      <formula1>"○"</formula1>
    </dataValidation>
    <dataValidation type="whole" imeMode="disabled" operator="greaterThanOrEqual" allowBlank="1" showInputMessage="1" showErrorMessage="1" sqref="G64:G65 I64:I65 K64:K65 I56:I57 K56:K57 G13:G14 G89:G90 I89:I90 K89:K90 G94:G95 I94:I95 K94:K95 G99:G100 I99:I100 K99:K100 G104:G105 I104:I105 K104:K105 G109:G110 I109:I110 K109:K110 G114:G115 I114:I115 K114:K115 G56:G57" xr:uid="{00000000-0002-0000-0600-000002000000}">
      <formula1>0</formula1>
    </dataValidation>
    <dataValidation imeMode="disabled" allowBlank="1" showInputMessage="1" showErrorMessage="1" sqref="D8 F8 D15 F15 D51 F51 D58 F58" xr:uid="{00000000-0002-0000-0600-000003000000}"/>
    <dataValidation imeMode="fullKatakana" allowBlank="1" showInputMessage="1" showErrorMessage="1" sqref="C6:M6 C13:E13 C64:E64 C89:E89 C94:E94 C99:E99 C104:E104 C109:E109 C114:E114 C49:M49 C56:E56 C21:E21" xr:uid="{00000000-0002-0000-0600-000004000000}"/>
    <dataValidation type="list" allowBlank="1" showInputMessage="1" showErrorMessage="1" sqref="F112 F59 F52 F67 F92 F97 F102 F107 F117" xr:uid="{00000000-0002-0000-0600-000005000000}">
      <formula1>"市,郡,区"</formula1>
    </dataValidation>
    <dataValidation type="list" allowBlank="1" showInputMessage="1" showErrorMessage="1" sqref="D112 D59 D52 D67 D92 D97 D102 D107 D117" xr:uid="{00000000-0002-0000-0600-000006000000}">
      <formula1>"都,道,府,県"</formula1>
    </dataValidation>
  </dataValidations>
  <printOptions horizontalCentered="1"/>
  <pageMargins left="0.31496062992125984" right="0.31496062992125984" top="0.35433070866141736" bottom="0.35433070866141736" header="0.11811023622047245" footer="0.11811023622047245"/>
  <pageSetup paperSize="9" fitToHeight="3" orientation="portrait" r:id="rId1"/>
  <headerFooter>
    <oddHeader>&amp;R&amp;"BIZ UDPゴシック,標準"&amp;A</oddHeader>
    <oddFooter>&amp;RR8.4月版</oddFooter>
  </headerFooter>
  <rowBreaks count="2" manualBreakCount="2">
    <brk id="47" max="16383" man="1"/>
    <brk id="8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125"/>
  <sheetViews>
    <sheetView view="pageBreakPreview" zoomScale="95" zoomScaleNormal="100" zoomScaleSheetLayoutView="95" workbookViewId="0">
      <selection activeCell="X90" sqref="X90"/>
    </sheetView>
  </sheetViews>
  <sheetFormatPr defaultColWidth="3.875" defaultRowHeight="13.5"/>
  <cols>
    <col min="1" max="1" width="5.625" style="2" customWidth="1"/>
    <col min="2" max="7" width="8.625" style="2" customWidth="1"/>
    <col min="8" max="13" width="4.625" style="2" customWidth="1"/>
    <col min="14" max="16384" width="3.875" style="2"/>
  </cols>
  <sheetData>
    <row r="1" spans="1:15" ht="15" customHeight="1">
      <c r="A1" s="146" t="s">
        <v>238</v>
      </c>
      <c r="B1" s="62"/>
      <c r="C1" s="62"/>
      <c r="D1" s="62"/>
      <c r="E1" s="62"/>
      <c r="F1" s="62"/>
      <c r="G1" s="62"/>
      <c r="H1" s="62"/>
      <c r="I1" s="62"/>
      <c r="J1" s="62"/>
      <c r="K1" s="62"/>
      <c r="L1" s="62"/>
      <c r="M1" s="62"/>
      <c r="N1" s="62"/>
      <c r="O1" s="62"/>
    </row>
    <row r="2" spans="1:15" ht="24.95" customHeight="1">
      <c r="A2" s="110"/>
      <c r="B2" s="1469" t="s">
        <v>1467</v>
      </c>
      <c r="C2" s="1469"/>
      <c r="D2" s="1469"/>
      <c r="E2" s="62"/>
      <c r="F2" s="62"/>
      <c r="G2" s="62"/>
      <c r="H2" s="62"/>
      <c r="I2" s="62"/>
      <c r="J2" s="62"/>
      <c r="K2" s="62"/>
      <c r="L2" s="62"/>
      <c r="M2" s="62"/>
      <c r="N2" s="62"/>
      <c r="O2" s="62"/>
    </row>
    <row r="3" spans="1:15" ht="15" customHeight="1">
      <c r="A3" s="1470" t="s">
        <v>239</v>
      </c>
      <c r="B3" s="1471"/>
      <c r="C3" s="1471"/>
      <c r="D3" s="1472"/>
      <c r="E3" s="710"/>
      <c r="F3" s="1491" t="s">
        <v>240</v>
      </c>
      <c r="G3" s="1492"/>
      <c r="H3" s="1504" t="str">
        <f>IF(COUNTIF(基本情報入力シート!L50:Z55,"放課後等デイサービス")&gt;0,"○","")</f>
        <v/>
      </c>
      <c r="I3" s="1505"/>
      <c r="J3" s="1491" t="s">
        <v>79</v>
      </c>
      <c r="K3" s="1491"/>
      <c r="L3" s="1491"/>
      <c r="M3" s="1492"/>
      <c r="N3" s="61"/>
      <c r="O3" s="62"/>
    </row>
    <row r="4" spans="1:15" ht="15" customHeight="1">
      <c r="A4" s="1473" t="s">
        <v>241</v>
      </c>
      <c r="B4" s="1474"/>
      <c r="C4" s="1474"/>
      <c r="D4" s="1474"/>
      <c r="E4" s="1506"/>
      <c r="F4" s="1507"/>
      <c r="G4" s="1508"/>
      <c r="H4" s="1480"/>
      <c r="I4" s="1480"/>
      <c r="J4" s="1480"/>
      <c r="K4" s="1480"/>
      <c r="L4" s="1480"/>
      <c r="M4" s="1480"/>
      <c r="N4" s="61"/>
      <c r="O4" s="62"/>
    </row>
    <row r="5" spans="1:15" ht="15" customHeight="1">
      <c r="A5" s="1475"/>
      <c r="B5" s="1476"/>
      <c r="C5" s="1476"/>
      <c r="D5" s="1476"/>
      <c r="E5" s="1509"/>
      <c r="F5" s="1510"/>
      <c r="G5" s="1511"/>
      <c r="H5" s="1480"/>
      <c r="I5" s="1480"/>
      <c r="J5" s="1480"/>
      <c r="K5" s="1480"/>
      <c r="L5" s="1480"/>
      <c r="M5" s="1480"/>
      <c r="N5" s="61"/>
      <c r="O5" s="62"/>
    </row>
    <row r="6" spans="1:15" ht="15" customHeight="1">
      <c r="A6" s="1336" t="s">
        <v>100</v>
      </c>
      <c r="B6" s="63" t="s">
        <v>101</v>
      </c>
      <c r="C6" s="1481">
        <f>基本情報入力シート!L44</f>
        <v>0</v>
      </c>
      <c r="D6" s="1482"/>
      <c r="E6" s="1482"/>
      <c r="F6" s="1482"/>
      <c r="G6" s="1482"/>
      <c r="H6" s="1482"/>
      <c r="I6" s="1482"/>
      <c r="J6" s="1482"/>
      <c r="K6" s="1482"/>
      <c r="L6" s="1482"/>
      <c r="M6" s="1483"/>
      <c r="N6" s="62"/>
      <c r="O6" s="62"/>
    </row>
    <row r="7" spans="1:15" ht="15" customHeight="1">
      <c r="A7" s="1337"/>
      <c r="B7" s="64" t="s">
        <v>102</v>
      </c>
      <c r="C7" s="1484">
        <f>基本情報入力シート!L45</f>
        <v>0</v>
      </c>
      <c r="D7" s="1485"/>
      <c r="E7" s="1485"/>
      <c r="F7" s="1485"/>
      <c r="G7" s="1485"/>
      <c r="H7" s="1485"/>
      <c r="I7" s="1485"/>
      <c r="J7" s="1485"/>
      <c r="K7" s="1485"/>
      <c r="L7" s="1485"/>
      <c r="M7" s="1486"/>
      <c r="N7" s="62"/>
      <c r="O7" s="62"/>
    </row>
    <row r="8" spans="1:15" ht="15" customHeight="1">
      <c r="A8" s="1337"/>
      <c r="B8" s="1408" t="s">
        <v>95</v>
      </c>
      <c r="C8" s="65" t="s">
        <v>236</v>
      </c>
      <c r="D8" s="700" t="str">
        <f>基本情報入力シート!L46</f>
        <v>No★横の、赤の網掛け部分を選択願います</v>
      </c>
      <c r="E8" s="67" t="s">
        <v>103</v>
      </c>
      <c r="F8" s="700" t="str">
        <f>基本情報入力シート!T46</f>
        <v>No★横の、赤の網掛け部分を選択願います</v>
      </c>
      <c r="G8" s="66" t="s">
        <v>237</v>
      </c>
      <c r="H8" s="66"/>
      <c r="I8" s="66"/>
      <c r="J8" s="66"/>
      <c r="K8" s="66"/>
      <c r="L8" s="66"/>
      <c r="M8" s="68"/>
      <c r="N8" s="62"/>
      <c r="O8" s="62"/>
    </row>
    <row r="9" spans="1:15" ht="15" customHeight="1">
      <c r="A9" s="1337"/>
      <c r="B9" s="1409"/>
      <c r="C9" s="1457" t="str">
        <f>基本情報入力シート!L47</f>
        <v>No★横の、赤の網掛け部分を選択願います</v>
      </c>
      <c r="D9" s="1458"/>
      <c r="E9" s="1458"/>
      <c r="F9" s="1458"/>
      <c r="G9" s="1458"/>
      <c r="H9" s="1458"/>
      <c r="I9" s="1458"/>
      <c r="J9" s="1458"/>
      <c r="K9" s="1458"/>
      <c r="L9" s="1458"/>
      <c r="M9" s="1459"/>
      <c r="N9" s="62"/>
      <c r="O9" s="62"/>
    </row>
    <row r="10" spans="1:15" ht="15" customHeight="1">
      <c r="A10" s="1337"/>
      <c r="B10" s="1410"/>
      <c r="C10" s="1460" t="str">
        <f>基本情報入力シート!L48</f>
        <v>No★横の、赤の網掛け部分を選択願います</v>
      </c>
      <c r="D10" s="1461"/>
      <c r="E10" s="1461"/>
      <c r="F10" s="1461"/>
      <c r="G10" s="1461"/>
      <c r="H10" s="1461"/>
      <c r="I10" s="1461"/>
      <c r="J10" s="1461"/>
      <c r="K10" s="1461"/>
      <c r="L10" s="1461"/>
      <c r="M10" s="1462"/>
      <c r="N10" s="62"/>
      <c r="O10" s="62"/>
    </row>
    <row r="11" spans="1:15" ht="15" customHeight="1">
      <c r="A11" s="1337"/>
      <c r="B11" s="145" t="s">
        <v>104</v>
      </c>
      <c r="C11" s="1488">
        <f>基本情報入力シート!L56</f>
        <v>0</v>
      </c>
      <c r="D11" s="1489"/>
      <c r="E11" s="1489"/>
      <c r="F11" s="1489"/>
      <c r="G11" s="1489"/>
      <c r="H11" s="1489"/>
      <c r="I11" s="1489"/>
      <c r="J11" s="1489"/>
      <c r="K11" s="1489"/>
      <c r="L11" s="1489"/>
      <c r="M11" s="1490"/>
      <c r="N11" s="62"/>
      <c r="O11" s="62"/>
    </row>
    <row r="12" spans="1:15" ht="15" customHeight="1">
      <c r="A12" s="1338"/>
      <c r="B12" s="73" t="s">
        <v>105</v>
      </c>
      <c r="C12" s="1487">
        <f>基本情報入力シート!L58</f>
        <v>0</v>
      </c>
      <c r="D12" s="1442"/>
      <c r="E12" s="1442"/>
      <c r="F12" s="1442"/>
      <c r="G12" s="1442"/>
      <c r="H12" s="1442"/>
      <c r="I12" s="1442"/>
      <c r="J12" s="1442"/>
      <c r="K12" s="1442"/>
      <c r="L12" s="1442"/>
      <c r="M12" s="1444"/>
      <c r="N12" s="62"/>
      <c r="O12" s="62"/>
    </row>
    <row r="13" spans="1:15" ht="15" customHeight="1">
      <c r="A13" s="1336" t="s">
        <v>106</v>
      </c>
      <c r="B13" s="69" t="s">
        <v>101</v>
      </c>
      <c r="C13" s="1445">
        <f>基本情報入力シート!L60</f>
        <v>0</v>
      </c>
      <c r="D13" s="1446"/>
      <c r="E13" s="1447"/>
      <c r="F13" s="1329" t="s">
        <v>107</v>
      </c>
      <c r="G13" s="1495">
        <f>基本情報入力シート!L65</f>
        <v>0</v>
      </c>
      <c r="H13" s="1496"/>
      <c r="I13" s="1496"/>
      <c r="J13" s="1496"/>
      <c r="K13" s="1496"/>
      <c r="L13" s="1496"/>
      <c r="M13" s="1497"/>
      <c r="N13" s="62"/>
      <c r="O13" s="62"/>
    </row>
    <row r="14" spans="1:15" ht="15" customHeight="1">
      <c r="A14" s="1337"/>
      <c r="B14" s="74" t="s">
        <v>108</v>
      </c>
      <c r="C14" s="1448">
        <f>基本情報入力シート!L59</f>
        <v>0</v>
      </c>
      <c r="D14" s="1449"/>
      <c r="E14" s="1450"/>
      <c r="F14" s="1329"/>
      <c r="G14" s="1498"/>
      <c r="H14" s="1499"/>
      <c r="I14" s="1499"/>
      <c r="J14" s="1499"/>
      <c r="K14" s="1499"/>
      <c r="L14" s="1499"/>
      <c r="M14" s="1500"/>
      <c r="N14" s="62"/>
      <c r="O14" s="62"/>
    </row>
    <row r="15" spans="1:15" ht="15" customHeight="1">
      <c r="A15" s="1337"/>
      <c r="B15" s="1309" t="s">
        <v>112</v>
      </c>
      <c r="C15" s="65" t="s">
        <v>236</v>
      </c>
      <c r="D15" s="700">
        <f>基本情報入力シート!L61</f>
        <v>0</v>
      </c>
      <c r="E15" s="67" t="s">
        <v>103</v>
      </c>
      <c r="F15" s="700">
        <f>基本情報入力シート!T61</f>
        <v>0</v>
      </c>
      <c r="G15" s="66" t="s">
        <v>237</v>
      </c>
      <c r="H15" s="66"/>
      <c r="I15" s="66"/>
      <c r="J15" s="66"/>
      <c r="K15" s="66"/>
      <c r="L15" s="66"/>
      <c r="M15" s="68"/>
      <c r="N15" s="62"/>
      <c r="O15" s="62"/>
    </row>
    <row r="16" spans="1:15" ht="15" customHeight="1">
      <c r="A16" s="1337"/>
      <c r="B16" s="1310"/>
      <c r="C16" s="1457">
        <f>基本情報入力シート!L62</f>
        <v>0</v>
      </c>
      <c r="D16" s="1458"/>
      <c r="E16" s="1458"/>
      <c r="F16" s="1458"/>
      <c r="G16" s="1458"/>
      <c r="H16" s="1458"/>
      <c r="I16" s="1458"/>
      <c r="J16" s="1458"/>
      <c r="K16" s="1458"/>
      <c r="L16" s="1458"/>
      <c r="M16" s="1459"/>
      <c r="N16" s="62"/>
      <c r="O16" s="62"/>
    </row>
    <row r="17" spans="1:15" ht="15" customHeight="1">
      <c r="A17" s="1337"/>
      <c r="B17" s="1311"/>
      <c r="C17" s="1460">
        <f>基本情報入力シート!L63</f>
        <v>0</v>
      </c>
      <c r="D17" s="1461"/>
      <c r="E17" s="1461"/>
      <c r="F17" s="1461"/>
      <c r="G17" s="1461"/>
      <c r="H17" s="1461"/>
      <c r="I17" s="1461"/>
      <c r="J17" s="1461"/>
      <c r="K17" s="1461"/>
      <c r="L17" s="1461"/>
      <c r="M17" s="1462"/>
      <c r="N17" s="62"/>
      <c r="O17" s="62"/>
    </row>
    <row r="18" spans="1:15" ht="15" customHeight="1">
      <c r="A18" s="1397"/>
      <c r="B18" s="1387" t="s">
        <v>113</v>
      </c>
      <c r="C18" s="1388"/>
      <c r="D18" s="1349" t="s">
        <v>114</v>
      </c>
      <c r="E18" s="1350"/>
      <c r="F18" s="1512"/>
      <c r="G18" s="1512"/>
      <c r="H18" s="1513"/>
      <c r="I18" s="1513"/>
      <c r="J18" s="1513"/>
      <c r="K18" s="1512"/>
      <c r="L18" s="1512"/>
      <c r="M18" s="1514"/>
      <c r="N18" s="62"/>
      <c r="O18" s="62"/>
    </row>
    <row r="19" spans="1:15" ht="15" customHeight="1">
      <c r="A19" s="1397"/>
      <c r="B19" s="1389"/>
      <c r="C19" s="1390"/>
      <c r="D19" s="1368" t="s">
        <v>115</v>
      </c>
      <c r="E19" s="1394"/>
      <c r="F19" s="1515"/>
      <c r="G19" s="1516"/>
      <c r="H19" s="1516"/>
      <c r="I19" s="1516"/>
      <c r="J19" s="1516"/>
      <c r="K19" s="1516"/>
      <c r="L19" s="1516"/>
      <c r="M19" s="1517"/>
      <c r="N19" s="62"/>
      <c r="O19" s="62"/>
    </row>
    <row r="20" spans="1:15" ht="15" customHeight="1">
      <c r="A20" s="1398"/>
      <c r="B20" s="1391"/>
      <c r="C20" s="1392"/>
      <c r="D20" s="1395"/>
      <c r="E20" s="1396"/>
      <c r="F20" s="1518"/>
      <c r="G20" s="1519"/>
      <c r="H20" s="1519"/>
      <c r="I20" s="1519"/>
      <c r="J20" s="1519"/>
      <c r="K20" s="1519"/>
      <c r="L20" s="1519"/>
      <c r="M20" s="1520"/>
      <c r="N20" s="62"/>
      <c r="O20" s="62"/>
    </row>
    <row r="21" spans="1:15" ht="15" customHeight="1">
      <c r="A21" s="1336" t="s">
        <v>242</v>
      </c>
      <c r="B21" s="69" t="s">
        <v>101</v>
      </c>
      <c r="C21" s="1445" t="str">
        <f>IF(基本情報入力シート!D66="【放課後等デイサービス（重心）】" &amp; CHAR(10)&amp;"児童発達支援管理責任者",基本情報入力シート!L68,IF(基本情報入力シート!D74="【放課後等デイサービス（重心）】" &amp; CHAR(10)&amp;"児童発達支援管理責任者",基本情報入力シート!L76,IF(基本情報入力シート!D82="【放課後等デイサービス（重心）】" &amp; CHAR(10)&amp;"児童発達支援管理責任者",基本情報入力シート!L84,IF(基本情報入力シート!D90="【放課後等デイサービス（重心）】" &amp; CHAR(10)&amp;"児童発達支援管理責任者",基本情報入力シート!L92,IF(基本情報入力シート!D98="【放課後等デイサービス（重心）】" &amp; CHAR(10)&amp;"児童発達支援管理責任者",基本情報入力シート!L100,IF(基本情報入力シート!D106="【放課後等デイサービス（重心）】" &amp; CHAR(10)&amp;"児童発達支援管理責任者",基本情報入力シート!L108,""))))))</f>
        <v/>
      </c>
      <c r="D21" s="1446"/>
      <c r="E21" s="1447"/>
      <c r="F21" s="1329" t="s">
        <v>107</v>
      </c>
      <c r="G21" s="1463" t="str">
        <f>IF(基本情報入力シート!D66="【放課後等デイサービス（重心）】" &amp; CHAR(10)&amp;"児童発達支援管理責任者",基本情報入力シート!L73,IF(基本情報入力シート!D74="【放課後等デイサービス（重心）】" &amp; CHAR(10)&amp;"児童発達支援管理責任者",基本情報入力シート!L81,IF(基本情報入力シート!D82="【放課後等デイサービス（重心）】" &amp; CHAR(10)&amp;"児童発達支援管理責任者",基本情報入力シート!L89,IF(基本情報入力シート!D90="【放課後等デイサービス（重心）】" &amp; CHAR(10)&amp;"児童発達支援管理責任者",基本情報入力シート!L97,IF(基本情報入力シート!D98="【放課後等デイサービス（重心）】" &amp; CHAR(10)&amp;"児童発達支援管理責任者",基本情報入力シート!L105,IF(基本情報入力シート!D106="【放課後等デイサービス（重心）】" &amp; CHAR(10)&amp;"児童発達支援管理責任者",基本情報入力シート!L113,"　　　　　　年　　　　月　　　　日"))))))</f>
        <v>　　　　　　年　　　　月　　　　日</v>
      </c>
      <c r="H21" s="1464"/>
      <c r="I21" s="1464"/>
      <c r="J21" s="1464"/>
      <c r="K21" s="1464"/>
      <c r="L21" s="1464"/>
      <c r="M21" s="1465"/>
      <c r="N21" s="62"/>
      <c r="O21" s="62"/>
    </row>
    <row r="22" spans="1:15" ht="15" customHeight="1">
      <c r="A22" s="1337"/>
      <c r="B22" s="74" t="s">
        <v>108</v>
      </c>
      <c r="C22" s="1448" t="str">
        <f>IF(基本情報入力シート!D66="【放課後等デイサービス（重心）】" &amp; CHAR(10)&amp;"児童発達支援管理責任者",基本情報入力シート!L67,IF(基本情報入力シート!D74="【放課後等デイサービス（重心）】" &amp; CHAR(10)&amp;"児童発達支援管理責任者",基本情報入力シート!L75,IF(基本情報入力シート!D82="【放課後等デイサービス（重心）】" &amp; CHAR(10)&amp;"児童発達支援管理責任者",基本情報入力シート!L83,IF(基本情報入力シート!D90="【放課後等デイサービス（重心）】" &amp; CHAR(10)&amp;"児童発達支援管理責任者",基本情報入力シート!L91,IF(基本情報入力シート!D98="【放課後等デイサービス（重心）】" &amp; CHAR(10)&amp;"児童発達支援管理責任者",基本情報入力シート!L99,IF(基本情報入力シート!D106="【放課後等デイサービス（重心）】" &amp; CHAR(10)&amp;"児童発達支援管理責任者",基本情報入力シート!L107,""))))))</f>
        <v/>
      </c>
      <c r="D22" s="1449"/>
      <c r="E22" s="1450"/>
      <c r="F22" s="1329"/>
      <c r="G22" s="1466"/>
      <c r="H22" s="1467"/>
      <c r="I22" s="1467"/>
      <c r="J22" s="1467"/>
      <c r="K22" s="1467"/>
      <c r="L22" s="1467"/>
      <c r="M22" s="1468"/>
      <c r="N22" s="62"/>
      <c r="O22" s="62"/>
    </row>
    <row r="23" spans="1:15" ht="15" customHeight="1">
      <c r="A23" s="1337"/>
      <c r="B23" s="1309" t="s">
        <v>112</v>
      </c>
      <c r="C23" s="65" t="s">
        <v>236</v>
      </c>
      <c r="D23" s="700" t="str">
        <f>IF(基本情報入力シート!D66="【放課後等デイサービス（重心）】" &amp; CHAR(10)&amp;"児童発達支援管理責任者",基本情報入力シート!L69,IF(基本情報入力シート!D74="【放課後等デイサービス（重心）】" &amp; CHAR(10)&amp;"児童発達支援管理責任者",基本情報入力シート!L77,IF(基本情報入力シート!D82="【放課後等デイサービス（重心）】" &amp; CHAR(10)&amp;"児童発達支援管理責任者",基本情報入力シート!L85,IF(基本情報入力シート!D90="【放課後等デイサービス（重心）】" &amp; CHAR(10)&amp;"児童発達支援管理責任者",基本情報入力シート!L93,IF(基本情報入力シート!D98="【放課後等デイサービス（重心）】" &amp; CHAR(10)&amp;"児童発達支援管理責任者",基本情報入力シート!L101,IF(基本情報入力シート!D106="【放課後等デイサービス（重心）】" &amp; CHAR(10)&amp;"児童発達支援管理責任者",基本情報入力シート!L109,""))))))</f>
        <v/>
      </c>
      <c r="E23" s="67" t="s">
        <v>103</v>
      </c>
      <c r="F23" s="700" t="str">
        <f>IF(基本情報入力シート!D66="【放課後等デイサービス（重心）】" &amp; CHAR(10)&amp;"児童発達支援管理責任者",基本情報入力シート!T69,IF(基本情報入力シート!D74="【放課後等デイサービス（重心）】" &amp; CHAR(10)&amp;"児童発達支援管理責任者",基本情報入力シート!T77,IF(基本情報入力シート!D82="【放課後等デイサービス（重心）】" &amp; CHAR(10)&amp;"児童発達支援管理責任者",基本情報入力シート!T85,IF(基本情報入力シート!D90="【放課後等デイサービス（重心）】" &amp; CHAR(10)&amp;"児童発達支援管理責任者",基本情報入力シート!T93,IF(基本情報入力シート!D98="【放課後等デイサービス（重心）】" &amp; CHAR(10)&amp;"児童発達支援管理責任者",基本情報入力シート!T101,IF(基本情報入力シート!D106="【放課後等デイサービス（重心）】" &amp; CHAR(10)&amp;"児童発達支援管理責任者",基本情報入力シート!T109,""))))))</f>
        <v/>
      </c>
      <c r="G23" s="66" t="s">
        <v>237</v>
      </c>
      <c r="H23" s="66"/>
      <c r="I23" s="66"/>
      <c r="J23" s="66"/>
      <c r="K23" s="66"/>
      <c r="L23" s="66"/>
      <c r="M23" s="68"/>
      <c r="N23" s="62"/>
      <c r="O23" s="62"/>
    </row>
    <row r="24" spans="1:15" ht="15" customHeight="1">
      <c r="A24" s="1337"/>
      <c r="B24" s="1310"/>
      <c r="C24" s="1457" t="str">
        <f>IF(基本情報入力シート!D66="【放課後等デイサービス（重心）】" &amp; CHAR(10)&amp;"児童発達支援管理責任者",基本情報入力シート!L70,IF(基本情報入力シート!D74="【放課後等デイサービス（重心）】" &amp; CHAR(10)&amp;"児童発達支援管理責任者",基本情報入力シート!L78,IF(基本情報入力シート!D82="【放課後等デイサービス（重心）】" &amp; CHAR(10)&amp;"児童発達支援管理責任者",基本情報入力シート!L86,IF(基本情報入力シート!D90="【放課後等デイサービス（重心）】" &amp; CHAR(10)&amp;"児童発達支援管理責任者",基本情報入力シート!L94,IF(基本情報入力シート!D98="【放課後等デイサービス（重心）】" &amp; CHAR(10)&amp;"児童発達支援管理責任者",基本情報入力シート!L102,IF(基本情報入力シート!D106="【放課後等デイサービス（重心）】" &amp; CHAR(10)&amp;"児童発達支援管理責任者",基本情報入力シート!L110,""))))))</f>
        <v/>
      </c>
      <c r="D24" s="1458"/>
      <c r="E24" s="1458"/>
      <c r="F24" s="1458"/>
      <c r="G24" s="1458"/>
      <c r="H24" s="1458"/>
      <c r="I24" s="1458"/>
      <c r="J24" s="1458"/>
      <c r="K24" s="1458"/>
      <c r="L24" s="1458"/>
      <c r="M24" s="1459"/>
      <c r="N24" s="62"/>
      <c r="O24" s="62"/>
    </row>
    <row r="25" spans="1:15" ht="15" customHeight="1">
      <c r="A25" s="1337"/>
      <c r="B25" s="1311"/>
      <c r="C25" s="1460" t="str">
        <f>IF(基本情報入力シート!D66="【放課後等デイサービス（重心）】" &amp; CHAR(10)&amp;"児童発達支援管理責任者",基本情報入力シート!L71,IF(基本情報入力シート!D74="【放課後等デイサービス（重心）】" &amp; CHAR(10)&amp;"児童発達支援管理責任者",基本情報入力シート!L79,IF(基本情報入力シート!D82="【放課後等デイサービス（重心）】" &amp; CHAR(10)&amp;"児童発達支援管理責任者",基本情報入力シート!L87,IF(基本情報入力シート!D90="【放課後等デイサービス（重心）】" &amp; CHAR(10)&amp;"児童発達支援管理責任者",基本情報入力シート!L95,IF(基本情報入力シート!D98="【放課後等デイサービス（重心）】" &amp; CHAR(10)&amp;"児童発達支援管理責任者",基本情報入力シート!L103,IF(基本情報入力シート!D106="【放課後等デイサービス（重心）】" &amp; CHAR(10)&amp;"児童発達支援管理責任者",基本情報入力シート!L111,""))))))</f>
        <v/>
      </c>
      <c r="D25" s="1461"/>
      <c r="E25" s="1461"/>
      <c r="F25" s="1461"/>
      <c r="G25" s="1461"/>
      <c r="H25" s="1461"/>
      <c r="I25" s="1461"/>
      <c r="J25" s="1461"/>
      <c r="K25" s="1461"/>
      <c r="L25" s="1461"/>
      <c r="M25" s="1462"/>
      <c r="N25" s="62"/>
      <c r="O25" s="62"/>
    </row>
    <row r="26" spans="1:15" ht="15" customHeight="1">
      <c r="A26" s="1379" t="s">
        <v>116</v>
      </c>
      <c r="B26" s="1380"/>
      <c r="C26" s="1380"/>
      <c r="D26" s="1381"/>
      <c r="E26" s="1381"/>
      <c r="F26" s="1382"/>
      <c r="G26" s="1383"/>
      <c r="H26" s="1439" t="s">
        <v>117</v>
      </c>
      <c r="I26" s="1440"/>
      <c r="J26" s="1440"/>
      <c r="K26" s="1440"/>
      <c r="L26" s="1440"/>
      <c r="M26" s="1441"/>
      <c r="N26" s="61"/>
      <c r="O26" s="62"/>
    </row>
    <row r="27" spans="1:15" ht="15" hidden="1" customHeight="1">
      <c r="A27" s="1434" t="s">
        <v>118</v>
      </c>
      <c r="B27" s="1435"/>
      <c r="C27" s="1435"/>
      <c r="D27" s="1435"/>
      <c r="E27" s="1435"/>
      <c r="F27" s="1435"/>
      <c r="G27" s="1435"/>
      <c r="H27" s="1435"/>
      <c r="I27" s="1435"/>
      <c r="J27" s="1435"/>
      <c r="K27" s="1435"/>
      <c r="L27" s="1435"/>
      <c r="M27" s="1436"/>
      <c r="N27" s="62"/>
      <c r="O27" s="62"/>
    </row>
    <row r="28" spans="1:15" ht="15" hidden="1" customHeight="1">
      <c r="A28" s="1368" t="s">
        <v>119</v>
      </c>
      <c r="B28" s="1369"/>
      <c r="C28" s="1329" t="s">
        <v>120</v>
      </c>
      <c r="D28" s="1329"/>
      <c r="E28" s="1309" t="s">
        <v>121</v>
      </c>
      <c r="F28" s="1408"/>
      <c r="G28" s="67"/>
      <c r="H28" s="67"/>
      <c r="I28" s="67"/>
      <c r="J28" s="67"/>
      <c r="K28" s="67"/>
      <c r="L28" s="67"/>
      <c r="M28" s="79"/>
      <c r="N28" s="62"/>
      <c r="O28" s="62"/>
    </row>
    <row r="29" spans="1:15" ht="15" hidden="1" customHeight="1">
      <c r="A29" s="1372"/>
      <c r="B29" s="1373"/>
      <c r="C29" s="72" t="s">
        <v>122</v>
      </c>
      <c r="D29" s="72" t="s">
        <v>123</v>
      </c>
      <c r="E29" s="72" t="s">
        <v>122</v>
      </c>
      <c r="F29" s="72" t="s">
        <v>123</v>
      </c>
      <c r="G29" s="62"/>
      <c r="H29" s="62"/>
      <c r="I29" s="62"/>
      <c r="J29" s="62"/>
      <c r="K29" s="62"/>
      <c r="L29" s="62"/>
      <c r="M29" s="80"/>
      <c r="N29" s="62"/>
      <c r="O29" s="62"/>
    </row>
    <row r="30" spans="1:15" ht="15" hidden="1" customHeight="1">
      <c r="A30" s="1309" t="s">
        <v>232</v>
      </c>
      <c r="B30" s="1437"/>
      <c r="C30" s="72"/>
      <c r="D30" s="72"/>
      <c r="E30" s="72"/>
      <c r="F30" s="72"/>
      <c r="G30" s="62"/>
      <c r="H30" s="62"/>
      <c r="I30" s="62"/>
      <c r="J30" s="62"/>
      <c r="K30" s="62"/>
      <c r="L30" s="62"/>
      <c r="M30" s="80"/>
      <c r="N30" s="62"/>
      <c r="O30" s="62"/>
    </row>
    <row r="31" spans="1:15" ht="15" hidden="1" customHeight="1">
      <c r="A31" s="1311" t="s">
        <v>233</v>
      </c>
      <c r="B31" s="1438"/>
      <c r="C31" s="72"/>
      <c r="D31" s="72"/>
      <c r="E31" s="72"/>
      <c r="F31" s="72"/>
      <c r="G31" s="62"/>
      <c r="H31" s="62"/>
      <c r="I31" s="62"/>
      <c r="J31" s="62"/>
      <c r="K31" s="62"/>
      <c r="L31" s="62"/>
      <c r="M31" s="80"/>
      <c r="N31" s="62"/>
      <c r="O31" s="62"/>
    </row>
    <row r="32" spans="1:15" ht="15" hidden="1" customHeight="1">
      <c r="A32" s="73" t="s">
        <v>234</v>
      </c>
      <c r="B32" s="81"/>
      <c r="C32" s="1329"/>
      <c r="D32" s="1329"/>
      <c r="E32" s="1329"/>
      <c r="F32" s="1329"/>
      <c r="G32" s="62"/>
      <c r="H32" s="62"/>
      <c r="I32" s="62"/>
      <c r="J32" s="62"/>
      <c r="K32" s="62"/>
      <c r="L32" s="62"/>
      <c r="M32" s="80"/>
      <c r="N32" s="62"/>
      <c r="O32" s="62"/>
    </row>
    <row r="33" spans="1:15" ht="15" hidden="1" customHeight="1">
      <c r="A33" s="73" t="s">
        <v>235</v>
      </c>
      <c r="B33" s="81"/>
      <c r="C33" s="1433"/>
      <c r="D33" s="1433"/>
      <c r="E33" s="1433"/>
      <c r="F33" s="1433"/>
      <c r="G33" s="75"/>
      <c r="H33" s="75"/>
      <c r="I33" s="75"/>
      <c r="J33" s="75"/>
      <c r="K33" s="75"/>
      <c r="L33" s="75"/>
      <c r="M33" s="76"/>
      <c r="N33" s="61"/>
      <c r="O33" s="62"/>
    </row>
    <row r="34" spans="1:15" ht="15" customHeight="1">
      <c r="A34" s="1434" t="s">
        <v>128</v>
      </c>
      <c r="B34" s="1435"/>
      <c r="C34" s="1435"/>
      <c r="D34" s="1435"/>
      <c r="E34" s="1435"/>
      <c r="F34" s="1435"/>
      <c r="G34" s="1435"/>
      <c r="H34" s="1435"/>
      <c r="I34" s="1435"/>
      <c r="J34" s="1435"/>
      <c r="K34" s="1435"/>
      <c r="L34" s="1435"/>
      <c r="M34" s="1436"/>
      <c r="N34" s="61"/>
      <c r="O34" s="62"/>
    </row>
    <row r="35" spans="1:15" ht="15" customHeight="1">
      <c r="A35" s="1349" t="s">
        <v>152</v>
      </c>
      <c r="B35" s="1350"/>
      <c r="C35" s="1430"/>
      <c r="D35" s="1431"/>
      <c r="E35" s="1431"/>
      <c r="F35" s="1431"/>
      <c r="G35" s="1431"/>
      <c r="H35" s="1431"/>
      <c r="I35" s="1431"/>
      <c r="J35" s="1431"/>
      <c r="K35" s="1431"/>
      <c r="L35" s="1431"/>
      <c r="M35" s="1432"/>
      <c r="N35" s="61"/>
      <c r="O35" s="62"/>
    </row>
    <row r="36" spans="1:15" ht="24.95" customHeight="1">
      <c r="A36" s="1363" t="s">
        <v>156</v>
      </c>
      <c r="B36" s="1364"/>
      <c r="C36" s="1425"/>
      <c r="D36" s="1426"/>
      <c r="E36" s="1426"/>
      <c r="F36" s="1426"/>
      <c r="G36" s="1426"/>
      <c r="H36" s="1426"/>
      <c r="I36" s="1426"/>
      <c r="J36" s="1426"/>
      <c r="K36" s="1426"/>
      <c r="L36" s="1426"/>
      <c r="M36" s="1427"/>
    </row>
    <row r="37" spans="1:15" ht="15" customHeight="1">
      <c r="A37" s="1368" t="s">
        <v>129</v>
      </c>
      <c r="B37" s="1369"/>
      <c r="C37" s="2" t="s">
        <v>7</v>
      </c>
      <c r="D37" s="72" t="s">
        <v>130</v>
      </c>
      <c r="E37" s="72" t="s">
        <v>131</v>
      </c>
      <c r="F37" s="72" t="s">
        <v>132</v>
      </c>
      <c r="G37" s="72" t="s">
        <v>133</v>
      </c>
      <c r="H37" s="1351" t="s">
        <v>134</v>
      </c>
      <c r="I37" s="1353"/>
      <c r="J37" s="1351" t="s">
        <v>135</v>
      </c>
      <c r="K37" s="1353"/>
      <c r="L37" s="1351" t="s">
        <v>136</v>
      </c>
      <c r="M37" s="1353"/>
      <c r="N37" s="62"/>
      <c r="O37" s="62"/>
    </row>
    <row r="38" spans="1:15" ht="15" customHeight="1">
      <c r="A38" s="1370"/>
      <c r="B38" s="1371"/>
      <c r="C38" s="701"/>
      <c r="D38" s="701"/>
      <c r="E38" s="701"/>
      <c r="F38" s="701"/>
      <c r="G38" s="701"/>
      <c r="H38" s="1428"/>
      <c r="I38" s="1429"/>
      <c r="J38" s="1428"/>
      <c r="K38" s="1429"/>
      <c r="L38" s="1428"/>
      <c r="M38" s="1429"/>
      <c r="N38" s="62"/>
      <c r="O38" s="62"/>
    </row>
    <row r="39" spans="1:15" ht="15" customHeight="1">
      <c r="A39" s="1372"/>
      <c r="B39" s="1373"/>
      <c r="C39" s="1351" t="s">
        <v>137</v>
      </c>
      <c r="D39" s="1352"/>
      <c r="E39" s="1353"/>
      <c r="F39" s="1430"/>
      <c r="G39" s="1431"/>
      <c r="H39" s="1431"/>
      <c r="I39" s="1431"/>
      <c r="J39" s="1431"/>
      <c r="K39" s="1431"/>
      <c r="L39" s="1431"/>
      <c r="M39" s="1432"/>
      <c r="N39" s="62"/>
      <c r="O39" s="62"/>
    </row>
    <row r="40" spans="1:15" ht="15" customHeight="1">
      <c r="A40" s="1357" t="s">
        <v>138</v>
      </c>
      <c r="B40" s="1358"/>
      <c r="C40" s="82" t="s">
        <v>139</v>
      </c>
      <c r="D40" s="702"/>
      <c r="E40" s="83" t="s">
        <v>140</v>
      </c>
      <c r="F40" s="703"/>
      <c r="G40" s="84" t="s">
        <v>141</v>
      </c>
      <c r="H40" s="1419"/>
      <c r="I40" s="1419"/>
      <c r="J40" s="1424" t="s">
        <v>140</v>
      </c>
      <c r="K40" s="1424"/>
      <c r="L40" s="1419"/>
      <c r="M40" s="1420"/>
      <c r="N40" s="61"/>
      <c r="O40" s="62"/>
    </row>
    <row r="41" spans="1:15" ht="15" customHeight="1">
      <c r="A41" s="1359"/>
      <c r="B41" s="1360"/>
      <c r="C41" s="85" t="s">
        <v>142</v>
      </c>
      <c r="D41" s="702"/>
      <c r="E41" s="83" t="s">
        <v>140</v>
      </c>
      <c r="F41" s="703"/>
      <c r="G41" s="84" t="s">
        <v>141</v>
      </c>
      <c r="H41" s="1419"/>
      <c r="I41" s="1419"/>
      <c r="J41" s="1424" t="s">
        <v>140</v>
      </c>
      <c r="K41" s="1424"/>
      <c r="L41" s="1419"/>
      <c r="M41" s="1420"/>
      <c r="N41" s="61"/>
      <c r="O41" s="62"/>
    </row>
    <row r="42" spans="1:15" ht="15" customHeight="1">
      <c r="A42" s="1361"/>
      <c r="B42" s="1362"/>
      <c r="C42" s="86" t="s">
        <v>143</v>
      </c>
      <c r="D42" s="704"/>
      <c r="E42" s="87" t="s">
        <v>140</v>
      </c>
      <c r="F42" s="703"/>
      <c r="G42" s="84" t="s">
        <v>141</v>
      </c>
      <c r="H42" s="1419"/>
      <c r="I42" s="1419"/>
      <c r="J42" s="1424" t="s">
        <v>140</v>
      </c>
      <c r="K42" s="1424"/>
      <c r="L42" s="1419"/>
      <c r="M42" s="1420"/>
      <c r="N42" s="61"/>
      <c r="O42" s="62"/>
    </row>
    <row r="43" spans="1:15" ht="15" customHeight="1">
      <c r="A43" s="1349" t="s">
        <v>243</v>
      </c>
      <c r="B43" s="1350"/>
      <c r="C43" s="706" t="s">
        <v>153</v>
      </c>
      <c r="D43" s="707"/>
      <c r="E43" s="706" t="s">
        <v>154</v>
      </c>
      <c r="F43" s="708" t="str">
        <f>IF(D43="○","","○")</f>
        <v>○</v>
      </c>
      <c r="G43" s="1351"/>
      <c r="H43" s="1352"/>
      <c r="I43" s="1352"/>
      <c r="J43" s="1352"/>
      <c r="K43" s="1352"/>
      <c r="L43" s="1352"/>
      <c r="M43" s="1353"/>
      <c r="N43" s="61"/>
      <c r="O43" s="62"/>
    </row>
    <row r="44" spans="1:15" ht="15" customHeight="1">
      <c r="A44" s="1349" t="s">
        <v>144</v>
      </c>
      <c r="B44" s="1350"/>
      <c r="C44" s="1421"/>
      <c r="D44" s="1422"/>
      <c r="E44" s="1422"/>
      <c r="F44" s="1422"/>
      <c r="G44" s="1422"/>
      <c r="H44" s="1422"/>
      <c r="I44" s="1422"/>
      <c r="J44" s="1422"/>
      <c r="K44" s="1422"/>
      <c r="L44" s="1422"/>
      <c r="M44" s="1423"/>
      <c r="N44" s="62"/>
      <c r="O44" s="62"/>
    </row>
    <row r="45" spans="1:15" ht="15" customHeight="1">
      <c r="A45" s="1349" t="s">
        <v>145</v>
      </c>
      <c r="B45" s="1350"/>
      <c r="C45" s="1421"/>
      <c r="D45" s="1422"/>
      <c r="E45" s="1422"/>
      <c r="F45" s="1422"/>
      <c r="G45" s="1422"/>
      <c r="H45" s="1422"/>
      <c r="I45" s="1422"/>
      <c r="J45" s="1422"/>
      <c r="K45" s="1422"/>
      <c r="L45" s="1422"/>
      <c r="M45" s="1423"/>
      <c r="N45" s="61"/>
      <c r="O45" s="62"/>
    </row>
    <row r="46" spans="1:15" ht="30" customHeight="1">
      <c r="A46" s="1339" t="s">
        <v>146</v>
      </c>
      <c r="B46" s="1340"/>
      <c r="C46" s="1414"/>
      <c r="D46" s="1415"/>
      <c r="E46" s="1415"/>
      <c r="F46" s="1415"/>
      <c r="G46" s="1415"/>
      <c r="H46" s="1415"/>
      <c r="I46" s="1415"/>
      <c r="J46" s="1415"/>
      <c r="K46" s="1415"/>
      <c r="L46" s="1415"/>
      <c r="M46" s="1416"/>
      <c r="N46" s="61"/>
      <c r="O46" s="62"/>
    </row>
    <row r="47" spans="1:15" ht="15" customHeight="1">
      <c r="A47" s="1344" t="s">
        <v>164</v>
      </c>
      <c r="B47" s="1345"/>
      <c r="C47" s="107" t="s">
        <v>165</v>
      </c>
      <c r="D47" s="1417">
        <f>基本情報入力シート!L116</f>
        <v>0</v>
      </c>
      <c r="E47" s="1417"/>
      <c r="F47" s="1417"/>
      <c r="G47" s="1324" t="s">
        <v>244</v>
      </c>
      <c r="H47" s="1324"/>
      <c r="I47" s="1418">
        <f>基本情報入力シート!L117</f>
        <v>0</v>
      </c>
      <c r="J47" s="1418"/>
      <c r="K47" s="1418"/>
      <c r="L47" s="1418"/>
      <c r="M47" s="1418"/>
      <c r="N47" s="61"/>
      <c r="O47" s="62"/>
    </row>
    <row r="48" spans="1:15" ht="15" customHeight="1">
      <c r="A48" s="1399" t="s">
        <v>1283</v>
      </c>
      <c r="B48" s="1400"/>
      <c r="C48" s="1400"/>
      <c r="D48" s="1400"/>
      <c r="E48" s="1400"/>
      <c r="F48" s="1400"/>
      <c r="G48" s="1400"/>
      <c r="H48" s="1400"/>
      <c r="I48" s="1400"/>
      <c r="J48" s="1400"/>
      <c r="K48" s="1400"/>
      <c r="L48" s="1400"/>
      <c r="M48" s="1401"/>
      <c r="N48" s="61"/>
      <c r="O48" s="62"/>
    </row>
    <row r="49" spans="1:15" ht="15" customHeight="1">
      <c r="A49" s="1336" t="s">
        <v>100</v>
      </c>
      <c r="B49" s="63" t="s">
        <v>101</v>
      </c>
      <c r="C49" s="1402"/>
      <c r="D49" s="1403"/>
      <c r="E49" s="1403"/>
      <c r="F49" s="1403"/>
      <c r="G49" s="1403"/>
      <c r="H49" s="1403"/>
      <c r="I49" s="1403"/>
      <c r="J49" s="1403"/>
      <c r="K49" s="1403"/>
      <c r="L49" s="1403"/>
      <c r="M49" s="1404"/>
      <c r="N49" s="61"/>
      <c r="O49" s="62"/>
    </row>
    <row r="50" spans="1:15" ht="15" customHeight="1">
      <c r="A50" s="1337"/>
      <c r="B50" s="64" t="s">
        <v>102</v>
      </c>
      <c r="C50" s="1405"/>
      <c r="D50" s="1406"/>
      <c r="E50" s="1406"/>
      <c r="F50" s="1406"/>
      <c r="G50" s="1406"/>
      <c r="H50" s="1406"/>
      <c r="I50" s="1406"/>
      <c r="J50" s="1406"/>
      <c r="K50" s="1406"/>
      <c r="L50" s="1406"/>
      <c r="M50" s="1407"/>
      <c r="N50" s="61"/>
      <c r="O50" s="62"/>
    </row>
    <row r="51" spans="1:15" ht="15" customHeight="1">
      <c r="A51" s="1337"/>
      <c r="B51" s="1408" t="s">
        <v>95</v>
      </c>
      <c r="C51" s="65" t="s">
        <v>236</v>
      </c>
      <c r="D51" s="100"/>
      <c r="E51" s="67" t="s">
        <v>103</v>
      </c>
      <c r="F51" s="100"/>
      <c r="G51" s="66" t="s">
        <v>237</v>
      </c>
      <c r="H51" s="66"/>
      <c r="I51" s="66"/>
      <c r="J51" s="66"/>
      <c r="K51" s="66"/>
      <c r="L51" s="66"/>
      <c r="M51" s="68"/>
      <c r="N51" s="61"/>
      <c r="O51" s="62"/>
    </row>
    <row r="52" spans="1:15" ht="15" customHeight="1">
      <c r="A52" s="1337"/>
      <c r="B52" s="1409"/>
      <c r="C52" s="91"/>
      <c r="D52" s="70"/>
      <c r="E52" s="90"/>
      <c r="F52" s="71"/>
      <c r="G52" s="1312"/>
      <c r="H52" s="1312"/>
      <c r="I52" s="1312"/>
      <c r="J52" s="1312"/>
      <c r="K52" s="1312"/>
      <c r="L52" s="1312"/>
      <c r="M52" s="1313"/>
      <c r="N52" s="61"/>
      <c r="O52" s="62"/>
    </row>
    <row r="53" spans="1:15" ht="15" customHeight="1">
      <c r="A53" s="1337"/>
      <c r="B53" s="1410"/>
      <c r="C53" s="1314"/>
      <c r="D53" s="1315"/>
      <c r="E53" s="1315"/>
      <c r="F53" s="1315"/>
      <c r="G53" s="1315"/>
      <c r="H53" s="1315"/>
      <c r="I53" s="1315"/>
      <c r="J53" s="1315"/>
      <c r="K53" s="1315"/>
      <c r="L53" s="1315"/>
      <c r="M53" s="1316"/>
      <c r="N53" s="61"/>
      <c r="O53" s="62"/>
    </row>
    <row r="54" spans="1:15" ht="15" customHeight="1">
      <c r="A54" s="1337"/>
      <c r="B54" s="145" t="s">
        <v>104</v>
      </c>
      <c r="C54" s="1411"/>
      <c r="D54" s="1412"/>
      <c r="E54" s="1412"/>
      <c r="F54" s="1412"/>
      <c r="G54" s="1412"/>
      <c r="H54" s="1412"/>
      <c r="I54" s="1412"/>
      <c r="J54" s="1412"/>
      <c r="K54" s="1412"/>
      <c r="L54" s="1412"/>
      <c r="M54" s="1413"/>
      <c r="N54" s="61"/>
      <c r="O54" s="62"/>
    </row>
    <row r="55" spans="1:15" ht="15" customHeight="1">
      <c r="A55" s="1338"/>
      <c r="B55" s="73" t="s">
        <v>105</v>
      </c>
      <c r="C55" s="1376"/>
      <c r="D55" s="1377"/>
      <c r="E55" s="1377"/>
      <c r="F55" s="1377"/>
      <c r="G55" s="1377"/>
      <c r="H55" s="1377"/>
      <c r="I55" s="1377"/>
      <c r="J55" s="1377"/>
      <c r="K55" s="1377"/>
      <c r="L55" s="1377"/>
      <c r="M55" s="1378"/>
      <c r="N55" s="61"/>
      <c r="O55" s="62"/>
    </row>
    <row r="56" spans="1:15" ht="15" customHeight="1">
      <c r="A56" s="1336" t="s">
        <v>106</v>
      </c>
      <c r="B56" s="69" t="s">
        <v>101</v>
      </c>
      <c r="C56" s="1326"/>
      <c r="D56" s="1327"/>
      <c r="E56" s="1328"/>
      <c r="F56" s="1329" t="s">
        <v>107</v>
      </c>
      <c r="G56" s="1330"/>
      <c r="H56" s="101"/>
      <c r="I56" s="1330"/>
      <c r="J56" s="101"/>
      <c r="K56" s="1330"/>
      <c r="L56" s="101"/>
      <c r="M56" s="102"/>
      <c r="N56" s="61"/>
      <c r="O56" s="62"/>
    </row>
    <row r="57" spans="1:15" ht="15" customHeight="1">
      <c r="A57" s="1337"/>
      <c r="B57" s="74" t="s">
        <v>108</v>
      </c>
      <c r="C57" s="1314"/>
      <c r="D57" s="1315"/>
      <c r="E57" s="1316"/>
      <c r="F57" s="1329"/>
      <c r="G57" s="1331"/>
      <c r="H57" s="103" t="s">
        <v>109</v>
      </c>
      <c r="I57" s="1331"/>
      <c r="J57" s="103" t="s">
        <v>110</v>
      </c>
      <c r="K57" s="1331"/>
      <c r="L57" s="104" t="s">
        <v>111</v>
      </c>
      <c r="M57" s="105"/>
      <c r="N57" s="61"/>
      <c r="O57" s="62"/>
    </row>
    <row r="58" spans="1:15" ht="15" customHeight="1">
      <c r="A58" s="1337"/>
      <c r="B58" s="1309" t="s">
        <v>112</v>
      </c>
      <c r="C58" s="65" t="s">
        <v>236</v>
      </c>
      <c r="D58" s="100"/>
      <c r="E58" s="67" t="s">
        <v>103</v>
      </c>
      <c r="F58" s="100"/>
      <c r="G58" s="66" t="s">
        <v>237</v>
      </c>
      <c r="H58" s="66"/>
      <c r="I58" s="66"/>
      <c r="J58" s="66"/>
      <c r="K58" s="66"/>
      <c r="L58" s="66"/>
      <c r="M58" s="68"/>
      <c r="N58" s="61"/>
      <c r="O58" s="62"/>
    </row>
    <row r="59" spans="1:15" ht="15" customHeight="1">
      <c r="A59" s="1337"/>
      <c r="B59" s="1310"/>
      <c r="C59" s="91"/>
      <c r="D59" s="70"/>
      <c r="E59" s="90"/>
      <c r="F59" s="71"/>
      <c r="G59" s="1312"/>
      <c r="H59" s="1312"/>
      <c r="I59" s="1312"/>
      <c r="J59" s="1312"/>
      <c r="K59" s="1312"/>
      <c r="L59" s="1312"/>
      <c r="M59" s="1313"/>
      <c r="N59" s="61"/>
      <c r="O59" s="62"/>
    </row>
    <row r="60" spans="1:15" ht="15" customHeight="1">
      <c r="A60" s="1337"/>
      <c r="B60" s="1311"/>
      <c r="C60" s="1314"/>
      <c r="D60" s="1315"/>
      <c r="E60" s="1315"/>
      <c r="F60" s="1315"/>
      <c r="G60" s="1315"/>
      <c r="H60" s="1315"/>
      <c r="I60" s="1315"/>
      <c r="J60" s="1315"/>
      <c r="K60" s="1315"/>
      <c r="L60" s="1315"/>
      <c r="M60" s="1316"/>
      <c r="N60" s="61"/>
      <c r="O60" s="62"/>
    </row>
    <row r="61" spans="1:15" ht="15" customHeight="1">
      <c r="A61" s="1397"/>
      <c r="B61" s="1387" t="s">
        <v>113</v>
      </c>
      <c r="C61" s="1388"/>
      <c r="D61" s="1349" t="s">
        <v>114</v>
      </c>
      <c r="E61" s="1350"/>
      <c r="F61" s="1377"/>
      <c r="G61" s="1377"/>
      <c r="H61" s="1393"/>
      <c r="I61" s="1393"/>
      <c r="J61" s="1393"/>
      <c r="K61" s="1377"/>
      <c r="L61" s="1377"/>
      <c r="M61" s="1378"/>
      <c r="N61" s="61"/>
      <c r="O61" s="62"/>
    </row>
    <row r="62" spans="1:15" ht="15" customHeight="1">
      <c r="A62" s="1397"/>
      <c r="B62" s="1389"/>
      <c r="C62" s="1390"/>
      <c r="D62" s="1368" t="s">
        <v>115</v>
      </c>
      <c r="E62" s="1394"/>
      <c r="F62" s="92"/>
      <c r="G62" s="92"/>
      <c r="H62" s="92"/>
      <c r="I62" s="92"/>
      <c r="J62" s="92"/>
      <c r="K62" s="92"/>
      <c r="L62" s="92"/>
      <c r="M62" s="93"/>
      <c r="N62" s="61"/>
      <c r="O62" s="62"/>
    </row>
    <row r="63" spans="1:15" ht="15" customHeight="1">
      <c r="A63" s="1398"/>
      <c r="B63" s="1391"/>
      <c r="C63" s="1392"/>
      <c r="D63" s="1395"/>
      <c r="E63" s="1396"/>
      <c r="F63" s="94"/>
      <c r="G63" s="94"/>
      <c r="H63" s="94"/>
      <c r="I63" s="94"/>
      <c r="J63" s="94"/>
      <c r="K63" s="94"/>
      <c r="L63" s="94"/>
      <c r="M63" s="95"/>
      <c r="N63" s="61"/>
      <c r="O63" s="62"/>
    </row>
    <row r="64" spans="1:15" ht="15" customHeight="1">
      <c r="A64" s="1336" t="s">
        <v>242</v>
      </c>
      <c r="B64" s="118" t="s">
        <v>101</v>
      </c>
      <c r="C64" s="1326"/>
      <c r="D64" s="1327"/>
      <c r="E64" s="1328"/>
      <c r="F64" s="1329" t="s">
        <v>107</v>
      </c>
      <c r="G64" s="1330"/>
      <c r="H64" s="101"/>
      <c r="I64" s="1330"/>
      <c r="J64" s="101"/>
      <c r="K64" s="1330"/>
      <c r="L64" s="101"/>
      <c r="M64" s="102"/>
      <c r="N64" s="61"/>
      <c r="O64" s="62"/>
    </row>
    <row r="65" spans="1:15" ht="15" customHeight="1">
      <c r="A65" s="1337"/>
      <c r="B65" s="74" t="s">
        <v>108</v>
      </c>
      <c r="C65" s="1314"/>
      <c r="D65" s="1315"/>
      <c r="E65" s="1316"/>
      <c r="F65" s="1329"/>
      <c r="G65" s="1331"/>
      <c r="H65" s="103" t="s">
        <v>109</v>
      </c>
      <c r="I65" s="1331"/>
      <c r="J65" s="103" t="s">
        <v>110</v>
      </c>
      <c r="K65" s="1331"/>
      <c r="L65" s="104" t="s">
        <v>111</v>
      </c>
      <c r="M65" s="105"/>
      <c r="N65" s="61"/>
      <c r="O65" s="62"/>
    </row>
    <row r="66" spans="1:15" ht="15" customHeight="1">
      <c r="A66" s="1337"/>
      <c r="B66" s="1309" t="s">
        <v>112</v>
      </c>
      <c r="C66" s="65" t="s">
        <v>236</v>
      </c>
      <c r="D66" s="89"/>
      <c r="E66" s="67" t="s">
        <v>103</v>
      </c>
      <c r="F66" s="89"/>
      <c r="G66" s="66" t="s">
        <v>237</v>
      </c>
      <c r="H66" s="66"/>
      <c r="I66" s="66"/>
      <c r="J66" s="66"/>
      <c r="K66" s="66"/>
      <c r="L66" s="66"/>
      <c r="M66" s="68"/>
      <c r="N66" s="61"/>
      <c r="O66" s="62"/>
    </row>
    <row r="67" spans="1:15" ht="15" customHeight="1">
      <c r="A67" s="1337"/>
      <c r="B67" s="1310"/>
      <c r="C67" s="91"/>
      <c r="D67" s="70"/>
      <c r="E67" s="90"/>
      <c r="F67" s="71"/>
      <c r="G67" s="1312"/>
      <c r="H67" s="1312"/>
      <c r="I67" s="1312"/>
      <c r="J67" s="1312"/>
      <c r="K67" s="1312"/>
      <c r="L67" s="1312"/>
      <c r="M67" s="1313"/>
      <c r="N67" s="61"/>
      <c r="O67" s="62"/>
    </row>
    <row r="68" spans="1:15" ht="15" customHeight="1">
      <c r="A68" s="1337"/>
      <c r="B68" s="1311"/>
      <c r="C68" s="1314"/>
      <c r="D68" s="1315"/>
      <c r="E68" s="1315"/>
      <c r="F68" s="1315"/>
      <c r="G68" s="1315"/>
      <c r="H68" s="1315"/>
      <c r="I68" s="1315"/>
      <c r="J68" s="1315"/>
      <c r="K68" s="1315"/>
      <c r="L68" s="1315"/>
      <c r="M68" s="1316"/>
      <c r="N68" s="61"/>
      <c r="O68" s="62"/>
    </row>
    <row r="69" spans="1:15" ht="15" customHeight="1">
      <c r="A69" s="1379" t="s">
        <v>116</v>
      </c>
      <c r="B69" s="1380"/>
      <c r="C69" s="1380"/>
      <c r="D69" s="1381"/>
      <c r="E69" s="1381"/>
      <c r="F69" s="1382"/>
      <c r="G69" s="1383"/>
      <c r="H69" s="1384" t="str">
        <f>H26</f>
        <v>第　　条 第　　項 第　　号</v>
      </c>
      <c r="I69" s="1385"/>
      <c r="J69" s="1385"/>
      <c r="K69" s="1385"/>
      <c r="L69" s="1385"/>
      <c r="M69" s="1386"/>
      <c r="N69" s="61"/>
      <c r="O69" s="62"/>
    </row>
    <row r="70" spans="1:15" ht="15" customHeight="1">
      <c r="A70" s="1349" t="s">
        <v>152</v>
      </c>
      <c r="B70" s="1350"/>
      <c r="C70" s="1354"/>
      <c r="D70" s="1355"/>
      <c r="E70" s="1355"/>
      <c r="F70" s="1355"/>
      <c r="G70" s="1355"/>
      <c r="H70" s="1355"/>
      <c r="I70" s="1355"/>
      <c r="J70" s="1355"/>
      <c r="K70" s="1355"/>
      <c r="L70" s="1355"/>
      <c r="M70" s="1356"/>
      <c r="N70" s="61"/>
      <c r="O70" s="62"/>
    </row>
    <row r="71" spans="1:15" ht="24.75" customHeight="1">
      <c r="A71" s="1363" t="s">
        <v>156</v>
      </c>
      <c r="B71" s="1364"/>
      <c r="C71" s="1501"/>
      <c r="D71" s="1502"/>
      <c r="E71" s="1502"/>
      <c r="F71" s="1502"/>
      <c r="G71" s="1502"/>
      <c r="H71" s="1502"/>
      <c r="I71" s="1502"/>
      <c r="J71" s="1502"/>
      <c r="K71" s="1502"/>
      <c r="L71" s="1502"/>
      <c r="M71" s="1503"/>
      <c r="N71" s="61"/>
      <c r="O71" s="62"/>
    </row>
    <row r="72" spans="1:15" ht="15" customHeight="1">
      <c r="A72" s="1368" t="s">
        <v>129</v>
      </c>
      <c r="B72" s="1369"/>
      <c r="C72" s="2" t="s">
        <v>7</v>
      </c>
      <c r="D72" s="72" t="s">
        <v>130</v>
      </c>
      <c r="E72" s="72" t="s">
        <v>131</v>
      </c>
      <c r="F72" s="72" t="s">
        <v>132</v>
      </c>
      <c r="G72" s="72" t="s">
        <v>133</v>
      </c>
      <c r="H72" s="1351" t="s">
        <v>134</v>
      </c>
      <c r="I72" s="1353"/>
      <c r="J72" s="1351" t="s">
        <v>135</v>
      </c>
      <c r="K72" s="1353"/>
      <c r="L72" s="1351" t="s">
        <v>136</v>
      </c>
      <c r="M72" s="1353"/>
      <c r="N72" s="61"/>
      <c r="O72" s="62"/>
    </row>
    <row r="73" spans="1:15" ht="15" customHeight="1">
      <c r="A73" s="1370"/>
      <c r="B73" s="1371"/>
      <c r="C73" s="96"/>
      <c r="D73" s="96"/>
      <c r="E73" s="96"/>
      <c r="F73" s="96"/>
      <c r="G73" s="96"/>
      <c r="H73" s="1374"/>
      <c r="I73" s="1375"/>
      <c r="J73" s="1374"/>
      <c r="K73" s="1375"/>
      <c r="L73" s="1374"/>
      <c r="M73" s="1375"/>
      <c r="N73" s="61"/>
      <c r="O73" s="62"/>
    </row>
    <row r="74" spans="1:15" ht="15" customHeight="1">
      <c r="A74" s="1372"/>
      <c r="B74" s="1373"/>
      <c r="C74" s="1351" t="s">
        <v>137</v>
      </c>
      <c r="D74" s="1352"/>
      <c r="E74" s="1353"/>
      <c r="F74" s="1376"/>
      <c r="G74" s="1377"/>
      <c r="H74" s="1377"/>
      <c r="I74" s="1377"/>
      <c r="J74" s="1377"/>
      <c r="K74" s="1377"/>
      <c r="L74" s="1377"/>
      <c r="M74" s="1378"/>
      <c r="N74" s="61"/>
      <c r="O74" s="62"/>
    </row>
    <row r="75" spans="1:15" ht="15" customHeight="1">
      <c r="A75" s="1357" t="s">
        <v>138</v>
      </c>
      <c r="B75" s="1358"/>
      <c r="C75" s="116" t="s">
        <v>139</v>
      </c>
      <c r="D75" s="97"/>
      <c r="E75" s="83" t="s">
        <v>140</v>
      </c>
      <c r="F75" s="99"/>
      <c r="G75" s="117" t="s">
        <v>141</v>
      </c>
      <c r="H75" s="1346"/>
      <c r="I75" s="1346"/>
      <c r="J75" s="1347" t="s">
        <v>140</v>
      </c>
      <c r="K75" s="1347"/>
      <c r="L75" s="1346"/>
      <c r="M75" s="1348"/>
      <c r="N75" s="61"/>
      <c r="O75" s="62"/>
    </row>
    <row r="76" spans="1:15" ht="15" customHeight="1">
      <c r="A76" s="1359"/>
      <c r="B76" s="1360"/>
      <c r="C76" s="115" t="s">
        <v>142</v>
      </c>
      <c r="D76" s="97"/>
      <c r="E76" s="83" t="s">
        <v>140</v>
      </c>
      <c r="F76" s="99"/>
      <c r="G76" s="117" t="s">
        <v>141</v>
      </c>
      <c r="H76" s="1346"/>
      <c r="I76" s="1346"/>
      <c r="J76" s="1347" t="s">
        <v>140</v>
      </c>
      <c r="K76" s="1347"/>
      <c r="L76" s="1346"/>
      <c r="M76" s="1348"/>
      <c r="N76" s="61"/>
      <c r="O76" s="62"/>
    </row>
    <row r="77" spans="1:15" ht="15" customHeight="1">
      <c r="A77" s="1361"/>
      <c r="B77" s="1362"/>
      <c r="C77" s="114" t="s">
        <v>143</v>
      </c>
      <c r="D77" s="98"/>
      <c r="E77" s="87" t="s">
        <v>140</v>
      </c>
      <c r="F77" s="99"/>
      <c r="G77" s="117" t="s">
        <v>141</v>
      </c>
      <c r="H77" s="1346"/>
      <c r="I77" s="1346"/>
      <c r="J77" s="1347" t="s">
        <v>140</v>
      </c>
      <c r="K77" s="1347"/>
      <c r="L77" s="1346"/>
      <c r="M77" s="1348"/>
      <c r="N77" s="61"/>
      <c r="O77" s="62"/>
    </row>
    <row r="78" spans="1:15" ht="15" customHeight="1">
      <c r="A78" s="1349" t="s">
        <v>243</v>
      </c>
      <c r="B78" s="1350"/>
      <c r="C78" s="706" t="s">
        <v>153</v>
      </c>
      <c r="D78" s="709" t="s">
        <v>1276</v>
      </c>
      <c r="E78" s="73" t="s">
        <v>154</v>
      </c>
      <c r="F78" s="708" t="str">
        <f>IF(D78="○","","○")</f>
        <v/>
      </c>
      <c r="G78" s="1351"/>
      <c r="H78" s="1352"/>
      <c r="I78" s="1352"/>
      <c r="J78" s="1352"/>
      <c r="K78" s="1352"/>
      <c r="L78" s="1352"/>
      <c r="M78" s="1353"/>
      <c r="N78" s="61"/>
      <c r="O78" s="62"/>
    </row>
    <row r="79" spans="1:15" ht="15" customHeight="1">
      <c r="A79" s="1349" t="s">
        <v>144</v>
      </c>
      <c r="B79" s="1350"/>
      <c r="C79" s="1354"/>
      <c r="D79" s="1355"/>
      <c r="E79" s="1355"/>
      <c r="F79" s="1355"/>
      <c r="G79" s="1355"/>
      <c r="H79" s="1355"/>
      <c r="I79" s="1355"/>
      <c r="J79" s="1355"/>
      <c r="K79" s="1355"/>
      <c r="L79" s="1355"/>
      <c r="M79" s="1356"/>
      <c r="N79" s="61"/>
      <c r="O79" s="62"/>
    </row>
    <row r="80" spans="1:15" ht="15" customHeight="1">
      <c r="A80" s="1349" t="s">
        <v>145</v>
      </c>
      <c r="B80" s="1350"/>
      <c r="C80" s="1354"/>
      <c r="D80" s="1355"/>
      <c r="E80" s="1355"/>
      <c r="F80" s="1355"/>
      <c r="G80" s="1355"/>
      <c r="H80" s="1355"/>
      <c r="I80" s="1355"/>
      <c r="J80" s="1355"/>
      <c r="K80" s="1355"/>
      <c r="L80" s="1355"/>
      <c r="M80" s="1356"/>
      <c r="N80" s="61"/>
      <c r="O80" s="62"/>
    </row>
    <row r="81" spans="1:15" ht="32.25" customHeight="1">
      <c r="A81" s="1339" t="s">
        <v>146</v>
      </c>
      <c r="B81" s="1340"/>
      <c r="C81" s="1341"/>
      <c r="D81" s="1342"/>
      <c r="E81" s="1342"/>
      <c r="F81" s="1342"/>
      <c r="G81" s="1342"/>
      <c r="H81" s="1342"/>
      <c r="I81" s="1342"/>
      <c r="J81" s="1342"/>
      <c r="K81" s="1342"/>
      <c r="L81" s="1342"/>
      <c r="M81" s="1343"/>
      <c r="N81" s="61"/>
      <c r="O81" s="62"/>
    </row>
    <row r="82" spans="1:15" ht="15" customHeight="1">
      <c r="A82" s="1344" t="s">
        <v>164</v>
      </c>
      <c r="B82" s="1345"/>
      <c r="C82" s="107" t="s">
        <v>165</v>
      </c>
      <c r="D82" s="1323"/>
      <c r="E82" s="1323"/>
      <c r="F82" s="1323"/>
      <c r="G82" s="1324" t="s">
        <v>244</v>
      </c>
      <c r="H82" s="1324"/>
      <c r="I82" s="1325"/>
      <c r="J82" s="1325"/>
      <c r="K82" s="1325"/>
      <c r="L82" s="1325"/>
      <c r="M82" s="1325"/>
      <c r="N82" s="61"/>
      <c r="O82" s="62"/>
    </row>
    <row r="83" spans="1:15" ht="15" customHeight="1">
      <c r="A83" s="62" t="s">
        <v>99</v>
      </c>
      <c r="B83" s="62"/>
      <c r="C83" s="62"/>
      <c r="D83" s="62"/>
      <c r="E83" s="62"/>
      <c r="F83" s="62"/>
      <c r="G83" s="62"/>
      <c r="H83" s="62"/>
      <c r="I83" s="62"/>
      <c r="J83" s="62"/>
      <c r="K83" s="62"/>
      <c r="L83" s="62"/>
      <c r="M83" s="62"/>
      <c r="N83" s="62"/>
      <c r="O83" s="62"/>
    </row>
    <row r="84" spans="1:15" ht="18" customHeight="1">
      <c r="A84" s="1332" t="s">
        <v>147</v>
      </c>
      <c r="B84" s="1332"/>
      <c r="C84" s="1332"/>
      <c r="D84" s="1332"/>
      <c r="E84" s="1332"/>
      <c r="F84" s="1332"/>
      <c r="G84" s="1332"/>
      <c r="H84" s="1332"/>
      <c r="I84" s="1332"/>
      <c r="J84" s="1332"/>
      <c r="K84" s="1332"/>
      <c r="L84" s="1332"/>
      <c r="M84" s="1332"/>
      <c r="N84" s="61"/>
      <c r="O84" s="62"/>
    </row>
    <row r="85" spans="1:15" ht="18" customHeight="1">
      <c r="A85" s="1332" t="s">
        <v>155</v>
      </c>
      <c r="B85" s="1332"/>
      <c r="C85" s="1332"/>
      <c r="D85" s="1332"/>
      <c r="E85" s="1332"/>
      <c r="F85" s="1332"/>
      <c r="G85" s="1332"/>
      <c r="H85" s="1332"/>
      <c r="I85" s="1332"/>
      <c r="J85" s="1332"/>
      <c r="K85" s="1332"/>
      <c r="L85" s="1332"/>
      <c r="M85" s="1332"/>
      <c r="N85" s="61"/>
      <c r="O85" s="62"/>
    </row>
    <row r="86" spans="1:15" ht="30" customHeight="1">
      <c r="A86" s="1334" t="s">
        <v>1601</v>
      </c>
      <c r="B86" s="1335"/>
      <c r="C86" s="1335"/>
      <c r="D86" s="1335"/>
      <c r="E86" s="1335"/>
      <c r="F86" s="1335"/>
      <c r="G86" s="1335"/>
      <c r="H86" s="1335"/>
      <c r="I86" s="1335"/>
      <c r="J86" s="1335"/>
      <c r="K86" s="1335"/>
      <c r="L86" s="1335"/>
      <c r="M86" s="1335"/>
      <c r="N86" s="62"/>
      <c r="O86" s="62"/>
    </row>
    <row r="87" spans="1:15" ht="15" customHeight="1">
      <c r="A87" s="61" t="s">
        <v>149</v>
      </c>
      <c r="B87" s="62"/>
      <c r="C87" s="62"/>
      <c r="D87" s="62"/>
      <c r="E87" s="62"/>
      <c r="F87" s="62"/>
      <c r="G87" s="62"/>
      <c r="H87" s="62"/>
      <c r="I87" s="62"/>
      <c r="J87" s="62"/>
      <c r="K87" s="62"/>
      <c r="L87" s="62"/>
      <c r="M87" s="62"/>
      <c r="N87" s="62"/>
      <c r="O87" s="62"/>
    </row>
    <row r="88" spans="1:15" ht="15" customHeight="1">
      <c r="A88" s="88" t="s">
        <v>1282</v>
      </c>
    </row>
    <row r="89" spans="1:15" ht="15" customHeight="1">
      <c r="A89" s="1336" t="s">
        <v>242</v>
      </c>
      <c r="B89" s="63" t="s">
        <v>101</v>
      </c>
      <c r="C89" s="1326"/>
      <c r="D89" s="1327"/>
      <c r="E89" s="1328"/>
      <c r="F89" s="1329" t="s">
        <v>107</v>
      </c>
      <c r="G89" s="1330"/>
      <c r="H89" s="101"/>
      <c r="I89" s="1330"/>
      <c r="J89" s="101"/>
      <c r="K89" s="1330"/>
      <c r="L89" s="101"/>
      <c r="M89" s="102"/>
    </row>
    <row r="90" spans="1:15" ht="15" customHeight="1">
      <c r="A90" s="1337"/>
      <c r="B90" s="106" t="s">
        <v>108</v>
      </c>
      <c r="C90" s="1314"/>
      <c r="D90" s="1315"/>
      <c r="E90" s="1316"/>
      <c r="F90" s="1329"/>
      <c r="G90" s="1331"/>
      <c r="H90" s="103" t="s">
        <v>109</v>
      </c>
      <c r="I90" s="1331"/>
      <c r="J90" s="103" t="s">
        <v>110</v>
      </c>
      <c r="K90" s="1331"/>
      <c r="L90" s="104" t="s">
        <v>111</v>
      </c>
      <c r="M90" s="105"/>
    </row>
    <row r="91" spans="1:15" ht="15" customHeight="1">
      <c r="A91" s="1337"/>
      <c r="B91" s="1309" t="s">
        <v>112</v>
      </c>
      <c r="C91" s="65" t="s">
        <v>236</v>
      </c>
      <c r="D91" s="89"/>
      <c r="E91" s="67" t="s">
        <v>103</v>
      </c>
      <c r="F91" s="89"/>
      <c r="G91" s="66" t="s">
        <v>237</v>
      </c>
      <c r="H91" s="66"/>
      <c r="I91" s="66"/>
      <c r="J91" s="66"/>
      <c r="K91" s="66"/>
      <c r="L91" s="66"/>
      <c r="M91" s="68"/>
    </row>
    <row r="92" spans="1:15" ht="15" customHeight="1">
      <c r="A92" s="1337"/>
      <c r="B92" s="1310"/>
      <c r="C92" s="91"/>
      <c r="D92" s="70" t="s">
        <v>1277</v>
      </c>
      <c r="E92" s="90"/>
      <c r="F92" s="71" t="s">
        <v>1279</v>
      </c>
      <c r="G92" s="1312"/>
      <c r="H92" s="1312"/>
      <c r="I92" s="1312"/>
      <c r="J92" s="1312"/>
      <c r="K92" s="1312"/>
      <c r="L92" s="1312"/>
      <c r="M92" s="1313"/>
    </row>
    <row r="93" spans="1:15" ht="15" customHeight="1">
      <c r="A93" s="1337"/>
      <c r="B93" s="1311"/>
      <c r="C93" s="1314"/>
      <c r="D93" s="1315"/>
      <c r="E93" s="1315"/>
      <c r="F93" s="1315"/>
      <c r="G93" s="1315"/>
      <c r="H93" s="1315"/>
      <c r="I93" s="1315"/>
      <c r="J93" s="1315"/>
      <c r="K93" s="1315"/>
      <c r="L93" s="1315"/>
      <c r="M93" s="1316"/>
    </row>
    <row r="94" spans="1:15" ht="15" customHeight="1">
      <c r="A94" s="1337"/>
      <c r="B94" s="69" t="s">
        <v>101</v>
      </c>
      <c r="C94" s="1326"/>
      <c r="D94" s="1327"/>
      <c r="E94" s="1328"/>
      <c r="F94" s="1329" t="s">
        <v>107</v>
      </c>
      <c r="G94" s="1330"/>
      <c r="H94" s="101"/>
      <c r="I94" s="1330"/>
      <c r="J94" s="101"/>
      <c r="K94" s="1330"/>
      <c r="L94" s="101"/>
      <c r="M94" s="102"/>
    </row>
    <row r="95" spans="1:15" ht="15" customHeight="1">
      <c r="A95" s="1337"/>
      <c r="B95" s="74" t="s">
        <v>108</v>
      </c>
      <c r="C95" s="1314"/>
      <c r="D95" s="1315"/>
      <c r="E95" s="1316"/>
      <c r="F95" s="1329"/>
      <c r="G95" s="1331"/>
      <c r="H95" s="103" t="s">
        <v>109</v>
      </c>
      <c r="I95" s="1331"/>
      <c r="J95" s="103" t="s">
        <v>110</v>
      </c>
      <c r="K95" s="1331"/>
      <c r="L95" s="104" t="s">
        <v>111</v>
      </c>
      <c r="M95" s="105"/>
    </row>
    <row r="96" spans="1:15" ht="15" customHeight="1">
      <c r="A96" s="1337"/>
      <c r="B96" s="1309" t="s">
        <v>112</v>
      </c>
      <c r="C96" s="65" t="s">
        <v>236</v>
      </c>
      <c r="D96" s="89"/>
      <c r="E96" s="67" t="s">
        <v>103</v>
      </c>
      <c r="F96" s="89"/>
      <c r="G96" s="66" t="s">
        <v>237</v>
      </c>
      <c r="H96" s="66"/>
      <c r="I96" s="66"/>
      <c r="J96" s="66"/>
      <c r="K96" s="66"/>
      <c r="L96" s="66"/>
      <c r="M96" s="68"/>
    </row>
    <row r="97" spans="1:13" ht="15" customHeight="1">
      <c r="A97" s="1337"/>
      <c r="B97" s="1310"/>
      <c r="C97" s="91"/>
      <c r="D97" s="70" t="s">
        <v>1277</v>
      </c>
      <c r="E97" s="90"/>
      <c r="F97" s="71" t="s">
        <v>1279</v>
      </c>
      <c r="G97" s="1312"/>
      <c r="H97" s="1312"/>
      <c r="I97" s="1312"/>
      <c r="J97" s="1312"/>
      <c r="K97" s="1312"/>
      <c r="L97" s="1312"/>
      <c r="M97" s="1313"/>
    </row>
    <row r="98" spans="1:13" ht="15" customHeight="1">
      <c r="A98" s="1337"/>
      <c r="B98" s="1311"/>
      <c r="C98" s="1314"/>
      <c r="D98" s="1315"/>
      <c r="E98" s="1315"/>
      <c r="F98" s="1315"/>
      <c r="G98" s="1315"/>
      <c r="H98" s="1315"/>
      <c r="I98" s="1315"/>
      <c r="J98" s="1315"/>
      <c r="K98" s="1315"/>
      <c r="L98" s="1315"/>
      <c r="M98" s="1316"/>
    </row>
    <row r="99" spans="1:13" ht="15" customHeight="1">
      <c r="A99" s="1337"/>
      <c r="B99" s="69" t="s">
        <v>101</v>
      </c>
      <c r="C99" s="1326"/>
      <c r="D99" s="1327"/>
      <c r="E99" s="1328"/>
      <c r="F99" s="1329" t="s">
        <v>107</v>
      </c>
      <c r="G99" s="1330"/>
      <c r="H99" s="101"/>
      <c r="I99" s="1330"/>
      <c r="J99" s="101"/>
      <c r="K99" s="1330"/>
      <c r="L99" s="101"/>
      <c r="M99" s="102"/>
    </row>
    <row r="100" spans="1:13" ht="15" customHeight="1">
      <c r="A100" s="1337"/>
      <c r="B100" s="74" t="s">
        <v>108</v>
      </c>
      <c r="C100" s="1314"/>
      <c r="D100" s="1315"/>
      <c r="E100" s="1316"/>
      <c r="F100" s="1329"/>
      <c r="G100" s="1331"/>
      <c r="H100" s="103" t="s">
        <v>109</v>
      </c>
      <c r="I100" s="1331"/>
      <c r="J100" s="103" t="s">
        <v>110</v>
      </c>
      <c r="K100" s="1331"/>
      <c r="L100" s="104" t="s">
        <v>111</v>
      </c>
      <c r="M100" s="105"/>
    </row>
    <row r="101" spans="1:13" ht="15" customHeight="1">
      <c r="A101" s="1337"/>
      <c r="B101" s="1309" t="s">
        <v>112</v>
      </c>
      <c r="C101" s="65" t="s">
        <v>236</v>
      </c>
      <c r="D101" s="89"/>
      <c r="E101" s="67" t="s">
        <v>103</v>
      </c>
      <c r="F101" s="89"/>
      <c r="G101" s="66" t="s">
        <v>237</v>
      </c>
      <c r="H101" s="66"/>
      <c r="I101" s="66"/>
      <c r="J101" s="66"/>
      <c r="K101" s="66"/>
      <c r="L101" s="66"/>
      <c r="M101" s="68"/>
    </row>
    <row r="102" spans="1:13" ht="15" customHeight="1">
      <c r="A102" s="1337"/>
      <c r="B102" s="1310"/>
      <c r="C102" s="91"/>
      <c r="D102" s="70" t="s">
        <v>1277</v>
      </c>
      <c r="E102" s="90"/>
      <c r="F102" s="71" t="s">
        <v>1279</v>
      </c>
      <c r="G102" s="1312"/>
      <c r="H102" s="1312"/>
      <c r="I102" s="1312"/>
      <c r="J102" s="1312"/>
      <c r="K102" s="1312"/>
      <c r="L102" s="1312"/>
      <c r="M102" s="1313"/>
    </row>
    <row r="103" spans="1:13" ht="15" customHeight="1">
      <c r="A103" s="1337"/>
      <c r="B103" s="1311"/>
      <c r="C103" s="1314"/>
      <c r="D103" s="1315"/>
      <c r="E103" s="1315"/>
      <c r="F103" s="1315"/>
      <c r="G103" s="1315"/>
      <c r="H103" s="1315"/>
      <c r="I103" s="1315"/>
      <c r="J103" s="1315"/>
      <c r="K103" s="1315"/>
      <c r="L103" s="1315"/>
      <c r="M103" s="1316"/>
    </row>
    <row r="104" spans="1:13" ht="15" customHeight="1">
      <c r="A104" s="1337"/>
      <c r="B104" s="69" t="s">
        <v>101</v>
      </c>
      <c r="C104" s="1326"/>
      <c r="D104" s="1327"/>
      <c r="E104" s="1328"/>
      <c r="F104" s="1329" t="s">
        <v>107</v>
      </c>
      <c r="G104" s="1330"/>
      <c r="H104" s="101"/>
      <c r="I104" s="1330"/>
      <c r="J104" s="101"/>
      <c r="K104" s="1330"/>
      <c r="L104" s="101"/>
      <c r="M104" s="102"/>
    </row>
    <row r="105" spans="1:13" ht="15" customHeight="1">
      <c r="A105" s="1337"/>
      <c r="B105" s="74" t="s">
        <v>108</v>
      </c>
      <c r="C105" s="1314"/>
      <c r="D105" s="1315"/>
      <c r="E105" s="1316"/>
      <c r="F105" s="1329"/>
      <c r="G105" s="1331"/>
      <c r="H105" s="103" t="s">
        <v>109</v>
      </c>
      <c r="I105" s="1331"/>
      <c r="J105" s="103" t="s">
        <v>110</v>
      </c>
      <c r="K105" s="1331"/>
      <c r="L105" s="104" t="s">
        <v>111</v>
      </c>
      <c r="M105" s="105"/>
    </row>
    <row r="106" spans="1:13" ht="15" customHeight="1">
      <c r="A106" s="1337"/>
      <c r="B106" s="1309" t="s">
        <v>112</v>
      </c>
      <c r="C106" s="65" t="s">
        <v>236</v>
      </c>
      <c r="D106" s="89"/>
      <c r="E106" s="67" t="s">
        <v>103</v>
      </c>
      <c r="F106" s="89"/>
      <c r="G106" s="66" t="s">
        <v>237</v>
      </c>
      <c r="H106" s="66"/>
      <c r="I106" s="66"/>
      <c r="J106" s="66"/>
      <c r="K106" s="66"/>
      <c r="L106" s="66"/>
      <c r="M106" s="68"/>
    </row>
    <row r="107" spans="1:13" ht="15" customHeight="1">
      <c r="A107" s="1337"/>
      <c r="B107" s="1310"/>
      <c r="C107" s="91"/>
      <c r="D107" s="70" t="s">
        <v>1277</v>
      </c>
      <c r="E107" s="90"/>
      <c r="F107" s="71" t="s">
        <v>1278</v>
      </c>
      <c r="G107" s="1312"/>
      <c r="H107" s="1312"/>
      <c r="I107" s="1312"/>
      <c r="J107" s="1312"/>
      <c r="K107" s="1312"/>
      <c r="L107" s="1312"/>
      <c r="M107" s="1313"/>
    </row>
    <row r="108" spans="1:13" ht="15" customHeight="1">
      <c r="A108" s="1337"/>
      <c r="B108" s="1311"/>
      <c r="C108" s="1314"/>
      <c r="D108" s="1315"/>
      <c r="E108" s="1315"/>
      <c r="F108" s="1315"/>
      <c r="G108" s="1315"/>
      <c r="H108" s="1315"/>
      <c r="I108" s="1315"/>
      <c r="J108" s="1315"/>
      <c r="K108" s="1315"/>
      <c r="L108" s="1315"/>
      <c r="M108" s="1316"/>
    </row>
    <row r="109" spans="1:13" ht="15" customHeight="1">
      <c r="A109" s="1337"/>
      <c r="B109" s="69" t="s">
        <v>101</v>
      </c>
      <c r="C109" s="1326"/>
      <c r="D109" s="1327"/>
      <c r="E109" s="1328"/>
      <c r="F109" s="1329" t="s">
        <v>107</v>
      </c>
      <c r="G109" s="1330"/>
      <c r="H109" s="101"/>
      <c r="I109" s="1330"/>
      <c r="J109" s="101"/>
      <c r="K109" s="1330"/>
      <c r="L109" s="101"/>
      <c r="M109" s="102"/>
    </row>
    <row r="110" spans="1:13" ht="15" customHeight="1">
      <c r="A110" s="1337"/>
      <c r="B110" s="74" t="s">
        <v>108</v>
      </c>
      <c r="C110" s="1314"/>
      <c r="D110" s="1315"/>
      <c r="E110" s="1316"/>
      <c r="F110" s="1329"/>
      <c r="G110" s="1331"/>
      <c r="H110" s="103" t="s">
        <v>109</v>
      </c>
      <c r="I110" s="1331"/>
      <c r="J110" s="103" t="s">
        <v>110</v>
      </c>
      <c r="K110" s="1331"/>
      <c r="L110" s="104" t="s">
        <v>111</v>
      </c>
      <c r="M110" s="105"/>
    </row>
    <row r="111" spans="1:13" ht="15" customHeight="1">
      <c r="A111" s="1337"/>
      <c r="B111" s="1309" t="s">
        <v>112</v>
      </c>
      <c r="C111" s="65" t="s">
        <v>236</v>
      </c>
      <c r="D111" s="89"/>
      <c r="E111" s="67" t="s">
        <v>103</v>
      </c>
      <c r="F111" s="89"/>
      <c r="G111" s="66" t="s">
        <v>237</v>
      </c>
      <c r="H111" s="66"/>
      <c r="I111" s="66"/>
      <c r="J111" s="66"/>
      <c r="K111" s="66"/>
      <c r="L111" s="66"/>
      <c r="M111" s="68"/>
    </row>
    <row r="112" spans="1:13" ht="15" customHeight="1">
      <c r="A112" s="1337"/>
      <c r="B112" s="1310"/>
      <c r="C112" s="91"/>
      <c r="D112" s="70" t="s">
        <v>1277</v>
      </c>
      <c r="E112" s="90"/>
      <c r="F112" s="71" t="s">
        <v>1278</v>
      </c>
      <c r="G112" s="1312"/>
      <c r="H112" s="1312"/>
      <c r="I112" s="1312"/>
      <c r="J112" s="1312"/>
      <c r="K112" s="1312"/>
      <c r="L112" s="1312"/>
      <c r="M112" s="1313"/>
    </row>
    <row r="113" spans="1:13" ht="15" customHeight="1">
      <c r="A113" s="1337"/>
      <c r="B113" s="1311"/>
      <c r="C113" s="1314"/>
      <c r="D113" s="1315"/>
      <c r="E113" s="1315"/>
      <c r="F113" s="1315"/>
      <c r="G113" s="1315"/>
      <c r="H113" s="1315"/>
      <c r="I113" s="1315"/>
      <c r="J113" s="1315"/>
      <c r="K113" s="1315"/>
      <c r="L113" s="1315"/>
      <c r="M113" s="1316"/>
    </row>
    <row r="114" spans="1:13" ht="15" customHeight="1">
      <c r="A114" s="1337"/>
      <c r="B114" s="69" t="s">
        <v>101</v>
      </c>
      <c r="C114" s="1326"/>
      <c r="D114" s="1327"/>
      <c r="E114" s="1328"/>
      <c r="F114" s="1329" t="s">
        <v>107</v>
      </c>
      <c r="G114" s="1330"/>
      <c r="H114" s="101"/>
      <c r="I114" s="1330"/>
      <c r="J114" s="101"/>
      <c r="K114" s="1330"/>
      <c r="L114" s="101"/>
      <c r="M114" s="102"/>
    </row>
    <row r="115" spans="1:13" ht="15" customHeight="1">
      <c r="A115" s="1337"/>
      <c r="B115" s="74" t="s">
        <v>108</v>
      </c>
      <c r="C115" s="1314"/>
      <c r="D115" s="1315"/>
      <c r="E115" s="1316"/>
      <c r="F115" s="1329"/>
      <c r="G115" s="1331"/>
      <c r="H115" s="103" t="s">
        <v>109</v>
      </c>
      <c r="I115" s="1331"/>
      <c r="J115" s="103" t="s">
        <v>110</v>
      </c>
      <c r="K115" s="1331"/>
      <c r="L115" s="104" t="s">
        <v>111</v>
      </c>
      <c r="M115" s="105"/>
    </row>
    <row r="116" spans="1:13" ht="15" customHeight="1">
      <c r="A116" s="1337"/>
      <c r="B116" s="1309" t="s">
        <v>112</v>
      </c>
      <c r="C116" s="65" t="s">
        <v>236</v>
      </c>
      <c r="D116" s="89"/>
      <c r="E116" s="67" t="s">
        <v>103</v>
      </c>
      <c r="F116" s="89"/>
      <c r="G116" s="66" t="s">
        <v>237</v>
      </c>
      <c r="H116" s="66"/>
      <c r="I116" s="66"/>
      <c r="J116" s="66"/>
      <c r="K116" s="66"/>
      <c r="L116" s="66"/>
      <c r="M116" s="68"/>
    </row>
    <row r="117" spans="1:13" ht="15" customHeight="1">
      <c r="A117" s="1337"/>
      <c r="B117" s="1310"/>
      <c r="C117" s="91"/>
      <c r="D117" s="70" t="s">
        <v>1277</v>
      </c>
      <c r="E117" s="90"/>
      <c r="F117" s="71" t="s">
        <v>1280</v>
      </c>
      <c r="G117" s="1312"/>
      <c r="H117" s="1312"/>
      <c r="I117" s="1312"/>
      <c r="J117" s="1312"/>
      <c r="K117" s="1312"/>
      <c r="L117" s="1312"/>
      <c r="M117" s="1313"/>
    </row>
    <row r="118" spans="1:13" ht="15" customHeight="1">
      <c r="A118" s="1338"/>
      <c r="B118" s="1311"/>
      <c r="C118" s="1314"/>
      <c r="D118" s="1315"/>
      <c r="E118" s="1315"/>
      <c r="F118" s="1315"/>
      <c r="G118" s="1315"/>
      <c r="H118" s="1315"/>
      <c r="I118" s="1315"/>
      <c r="J118" s="1315"/>
      <c r="K118" s="1315"/>
      <c r="L118" s="1315"/>
      <c r="M118" s="1316"/>
    </row>
    <row r="119" spans="1:13" ht="5.0999999999999996" customHeight="1"/>
    <row r="120" spans="1:13" ht="15" customHeight="1">
      <c r="A120" s="88" t="s">
        <v>1281</v>
      </c>
    </row>
    <row r="121" spans="1:13" ht="15" customHeight="1">
      <c r="A121" s="1317" t="s">
        <v>164</v>
      </c>
      <c r="B121" s="1318"/>
      <c r="C121" s="107" t="s">
        <v>165</v>
      </c>
      <c r="D121" s="1323"/>
      <c r="E121" s="1323"/>
      <c r="F121" s="1323"/>
      <c r="G121" s="1324" t="s">
        <v>244</v>
      </c>
      <c r="H121" s="1324"/>
      <c r="I121" s="1325"/>
      <c r="J121" s="1325"/>
      <c r="K121" s="1325"/>
      <c r="L121" s="1325"/>
      <c r="M121" s="1325"/>
    </row>
    <row r="122" spans="1:13" ht="15" customHeight="1">
      <c r="A122" s="1319"/>
      <c r="B122" s="1320"/>
      <c r="C122" s="107" t="s">
        <v>165</v>
      </c>
      <c r="D122" s="1323"/>
      <c r="E122" s="1323"/>
      <c r="F122" s="1323"/>
      <c r="G122" s="1324" t="s">
        <v>244</v>
      </c>
      <c r="H122" s="1324"/>
      <c r="I122" s="1325"/>
      <c r="J122" s="1325"/>
      <c r="K122" s="1325"/>
      <c r="L122" s="1325"/>
      <c r="M122" s="1325"/>
    </row>
    <row r="123" spans="1:13" ht="15" customHeight="1">
      <c r="A123" s="1319"/>
      <c r="B123" s="1320"/>
      <c r="C123" s="107" t="s">
        <v>165</v>
      </c>
      <c r="D123" s="1323"/>
      <c r="E123" s="1323"/>
      <c r="F123" s="1323"/>
      <c r="G123" s="1324" t="s">
        <v>244</v>
      </c>
      <c r="H123" s="1324"/>
      <c r="I123" s="1325"/>
      <c r="J123" s="1325"/>
      <c r="K123" s="1325"/>
      <c r="L123" s="1325"/>
      <c r="M123" s="1325"/>
    </row>
    <row r="124" spans="1:13" ht="15" customHeight="1">
      <c r="A124" s="1319"/>
      <c r="B124" s="1320"/>
      <c r="C124" s="107" t="s">
        <v>165</v>
      </c>
      <c r="D124" s="1323"/>
      <c r="E124" s="1323"/>
      <c r="F124" s="1323"/>
      <c r="G124" s="1324" t="s">
        <v>244</v>
      </c>
      <c r="H124" s="1324"/>
      <c r="I124" s="1325"/>
      <c r="J124" s="1325"/>
      <c r="K124" s="1325"/>
      <c r="L124" s="1325"/>
      <c r="M124" s="1325"/>
    </row>
    <row r="125" spans="1:13" ht="15" customHeight="1">
      <c r="A125" s="1321"/>
      <c r="B125" s="1322"/>
      <c r="C125" s="107" t="s">
        <v>165</v>
      </c>
      <c r="D125" s="1323"/>
      <c r="E125" s="1323"/>
      <c r="F125" s="1323"/>
      <c r="G125" s="1324" t="s">
        <v>244</v>
      </c>
      <c r="H125" s="1324"/>
      <c r="I125" s="1325"/>
      <c r="J125" s="1325"/>
      <c r="K125" s="1325"/>
      <c r="L125" s="1325"/>
      <c r="M125" s="1325"/>
    </row>
  </sheetData>
  <mergeCells count="230">
    <mergeCell ref="B2:D2"/>
    <mergeCell ref="G89:G90"/>
    <mergeCell ref="I89:I90"/>
    <mergeCell ref="K89:K90"/>
    <mergeCell ref="C90:E90"/>
    <mergeCell ref="D125:F125"/>
    <mergeCell ref="G125:H125"/>
    <mergeCell ref="I125:M125"/>
    <mergeCell ref="D123:F123"/>
    <mergeCell ref="G123:H123"/>
    <mergeCell ref="I123:M123"/>
    <mergeCell ref="D124:F124"/>
    <mergeCell ref="G124:H124"/>
    <mergeCell ref="I124:M124"/>
    <mergeCell ref="C103:M103"/>
    <mergeCell ref="C104:E104"/>
    <mergeCell ref="F104:F105"/>
    <mergeCell ref="G104:G105"/>
    <mergeCell ref="I104:I105"/>
    <mergeCell ref="K104:K105"/>
    <mergeCell ref="C105:E105"/>
    <mergeCell ref="A84:M84"/>
    <mergeCell ref="A85:M85"/>
    <mergeCell ref="A86:M86"/>
    <mergeCell ref="A81:B81"/>
    <mergeCell ref="C81:M81"/>
    <mergeCell ref="A82:B82"/>
    <mergeCell ref="D82:F82"/>
    <mergeCell ref="G82:H82"/>
    <mergeCell ref="I82:M82"/>
    <mergeCell ref="B111:B113"/>
    <mergeCell ref="G112:M112"/>
    <mergeCell ref="C113:M113"/>
    <mergeCell ref="C99:E99"/>
    <mergeCell ref="F99:F100"/>
    <mergeCell ref="G99:G100"/>
    <mergeCell ref="I99:I100"/>
    <mergeCell ref="K99:K100"/>
    <mergeCell ref="C100:E100"/>
    <mergeCell ref="B91:B93"/>
    <mergeCell ref="G92:M92"/>
    <mergeCell ref="C93:M93"/>
    <mergeCell ref="C94:E94"/>
    <mergeCell ref="F94:F95"/>
    <mergeCell ref="G94:G95"/>
    <mergeCell ref="I94:I95"/>
    <mergeCell ref="K94:K95"/>
    <mergeCell ref="C95:E95"/>
    <mergeCell ref="C114:E114"/>
    <mergeCell ref="F114:F115"/>
    <mergeCell ref="G114:G115"/>
    <mergeCell ref="I114:I115"/>
    <mergeCell ref="K114:K115"/>
    <mergeCell ref="C115:E115"/>
    <mergeCell ref="B116:B118"/>
    <mergeCell ref="G117:M117"/>
    <mergeCell ref="C118:M118"/>
    <mergeCell ref="A121:B125"/>
    <mergeCell ref="D121:F121"/>
    <mergeCell ref="G121:H121"/>
    <mergeCell ref="I121:M121"/>
    <mergeCell ref="D122:F122"/>
    <mergeCell ref="G122:H122"/>
    <mergeCell ref="I122:M122"/>
    <mergeCell ref="A89:A118"/>
    <mergeCell ref="C89:E89"/>
    <mergeCell ref="F89:F90"/>
    <mergeCell ref="B106:B108"/>
    <mergeCell ref="G107:M107"/>
    <mergeCell ref="C108:M108"/>
    <mergeCell ref="C109:E109"/>
    <mergeCell ref="F109:F110"/>
    <mergeCell ref="G109:G110"/>
    <mergeCell ref="I109:I110"/>
    <mergeCell ref="K109:K110"/>
    <mergeCell ref="C110:E110"/>
    <mergeCell ref="B101:B103"/>
    <mergeCell ref="G102:M102"/>
    <mergeCell ref="B96:B98"/>
    <mergeCell ref="G97:M97"/>
    <mergeCell ref="C98:M98"/>
    <mergeCell ref="C80:M80"/>
    <mergeCell ref="A75:B77"/>
    <mergeCell ref="H75:I75"/>
    <mergeCell ref="J75:K75"/>
    <mergeCell ref="L75:M75"/>
    <mergeCell ref="H76:I76"/>
    <mergeCell ref="J76:K76"/>
    <mergeCell ref="L76:M76"/>
    <mergeCell ref="H77:I77"/>
    <mergeCell ref="J77:K77"/>
    <mergeCell ref="L77:M77"/>
    <mergeCell ref="A78:B78"/>
    <mergeCell ref="G78:M78"/>
    <mergeCell ref="A79:B79"/>
    <mergeCell ref="C79:M79"/>
    <mergeCell ref="A80:B80"/>
    <mergeCell ref="A72:B74"/>
    <mergeCell ref="H72:I72"/>
    <mergeCell ref="J72:K72"/>
    <mergeCell ref="L72:M72"/>
    <mergeCell ref="H73:I73"/>
    <mergeCell ref="J73:K73"/>
    <mergeCell ref="L73:M73"/>
    <mergeCell ref="C74:E74"/>
    <mergeCell ref="F74:M74"/>
    <mergeCell ref="A69:G69"/>
    <mergeCell ref="H69:M69"/>
    <mergeCell ref="A70:B70"/>
    <mergeCell ref="C70:M70"/>
    <mergeCell ref="A71:B71"/>
    <mergeCell ref="C71:M71"/>
    <mergeCell ref="A64:A68"/>
    <mergeCell ref="C64:E64"/>
    <mergeCell ref="F64:F65"/>
    <mergeCell ref="G64:G65"/>
    <mergeCell ref="I64:I65"/>
    <mergeCell ref="K64:K65"/>
    <mergeCell ref="C65:E65"/>
    <mergeCell ref="B66:B68"/>
    <mergeCell ref="G67:M67"/>
    <mergeCell ref="C68:M68"/>
    <mergeCell ref="G52:M52"/>
    <mergeCell ref="B58:B60"/>
    <mergeCell ref="G59:M59"/>
    <mergeCell ref="C60:M60"/>
    <mergeCell ref="B61:C63"/>
    <mergeCell ref="D61:E61"/>
    <mergeCell ref="F61:M61"/>
    <mergeCell ref="D62:E63"/>
    <mergeCell ref="C53:M53"/>
    <mergeCell ref="C54:M54"/>
    <mergeCell ref="C55:M55"/>
    <mergeCell ref="A46:B46"/>
    <mergeCell ref="C46:M46"/>
    <mergeCell ref="L41:M41"/>
    <mergeCell ref="H42:I42"/>
    <mergeCell ref="J42:K42"/>
    <mergeCell ref="L42:M42"/>
    <mergeCell ref="A43:B43"/>
    <mergeCell ref="G43:M43"/>
    <mergeCell ref="A56:A63"/>
    <mergeCell ref="C56:E56"/>
    <mergeCell ref="F56:F57"/>
    <mergeCell ref="G56:G57"/>
    <mergeCell ref="I56:I57"/>
    <mergeCell ref="K56:K57"/>
    <mergeCell ref="C57:E57"/>
    <mergeCell ref="A47:B47"/>
    <mergeCell ref="D47:F47"/>
    <mergeCell ref="G47:H47"/>
    <mergeCell ref="I47:M47"/>
    <mergeCell ref="A48:M48"/>
    <mergeCell ref="A49:A55"/>
    <mergeCell ref="C49:M49"/>
    <mergeCell ref="C50:M50"/>
    <mergeCell ref="B51:B53"/>
    <mergeCell ref="A40:B42"/>
    <mergeCell ref="H40:I40"/>
    <mergeCell ref="J40:K40"/>
    <mergeCell ref="L40:M40"/>
    <mergeCell ref="H41:I41"/>
    <mergeCell ref="J41:K41"/>
    <mergeCell ref="A44:B44"/>
    <mergeCell ref="C44:M44"/>
    <mergeCell ref="A45:B45"/>
    <mergeCell ref="C45:M45"/>
    <mergeCell ref="A34:M34"/>
    <mergeCell ref="A35:B35"/>
    <mergeCell ref="C35:M35"/>
    <mergeCell ref="A36:B36"/>
    <mergeCell ref="C36:M36"/>
    <mergeCell ref="A37:B39"/>
    <mergeCell ref="H37:I37"/>
    <mergeCell ref="J37:K37"/>
    <mergeCell ref="L37:M37"/>
    <mergeCell ref="H38:I38"/>
    <mergeCell ref="J38:K38"/>
    <mergeCell ref="L38:M38"/>
    <mergeCell ref="C39:E39"/>
    <mergeCell ref="F39:M39"/>
    <mergeCell ref="A30:B30"/>
    <mergeCell ref="A31:B31"/>
    <mergeCell ref="C32:D32"/>
    <mergeCell ref="E32:F32"/>
    <mergeCell ref="C33:D33"/>
    <mergeCell ref="E33:F33"/>
    <mergeCell ref="A26:G26"/>
    <mergeCell ref="H26:M26"/>
    <mergeCell ref="A27:M27"/>
    <mergeCell ref="A28:B29"/>
    <mergeCell ref="C28:D28"/>
    <mergeCell ref="E28:F28"/>
    <mergeCell ref="A21:A25"/>
    <mergeCell ref="C21:E21"/>
    <mergeCell ref="F21:F22"/>
    <mergeCell ref="C22:E22"/>
    <mergeCell ref="B23:B25"/>
    <mergeCell ref="C25:M25"/>
    <mergeCell ref="C24:M24"/>
    <mergeCell ref="G21:M22"/>
    <mergeCell ref="B18:C20"/>
    <mergeCell ref="D18:E18"/>
    <mergeCell ref="F18:M18"/>
    <mergeCell ref="D19:E20"/>
    <mergeCell ref="F19:M19"/>
    <mergeCell ref="F20:M20"/>
    <mergeCell ref="A13:A20"/>
    <mergeCell ref="C13:E13"/>
    <mergeCell ref="F13:F14"/>
    <mergeCell ref="C14:E14"/>
    <mergeCell ref="B15:B17"/>
    <mergeCell ref="C16:M16"/>
    <mergeCell ref="C17:M17"/>
    <mergeCell ref="G13:M14"/>
    <mergeCell ref="A6:A12"/>
    <mergeCell ref="C6:M6"/>
    <mergeCell ref="C7:M7"/>
    <mergeCell ref="B8:B10"/>
    <mergeCell ref="C9:M9"/>
    <mergeCell ref="C10:M10"/>
    <mergeCell ref="C11:M11"/>
    <mergeCell ref="C12:M12"/>
    <mergeCell ref="A3:D3"/>
    <mergeCell ref="F3:G3"/>
    <mergeCell ref="H3:I3"/>
    <mergeCell ref="J3:M3"/>
    <mergeCell ref="A4:D5"/>
    <mergeCell ref="E4:G5"/>
    <mergeCell ref="H4:M5"/>
  </mergeCells>
  <phoneticPr fontId="4"/>
  <dataValidations count="7">
    <dataValidation type="whole" operator="greaterThanOrEqual" allowBlank="1" showInputMessage="1" showErrorMessage="1" sqref="C78:E78 C36 C43:E43 C70:M70 C71 C35:M35" xr:uid="{00000000-0002-0000-0700-000000000000}">
      <formula1>0</formula1>
    </dataValidation>
    <dataValidation type="list" allowBlank="1" showInputMessage="1" showErrorMessage="1" sqref="C38:M38 D43 C73:M73 D78" xr:uid="{00000000-0002-0000-0700-000001000000}">
      <formula1>"○"</formula1>
    </dataValidation>
    <dataValidation type="whole" imeMode="disabled" operator="greaterThanOrEqual" allowBlank="1" showInputMessage="1" showErrorMessage="1" sqref="G64:G65 I64:I65 K64:K65 I56:I57 K56:K57 G13:G14 G89:G90 I89:I90 K89:K90 G94:G95 I94:I95 K94:K95 G99:G100 I99:I100 K99:K100 G104:G105 I104:I105 K104:K105 G109:G110 I109:I110 K109:K110 G114:G115 I114:I115 K114:K115 G56:G57" xr:uid="{00000000-0002-0000-0700-000002000000}">
      <formula1>0</formula1>
    </dataValidation>
    <dataValidation imeMode="disabled" allowBlank="1" showInputMessage="1" showErrorMessage="1" sqref="D8 F8 D15 F15 D51 F51 D58 F58" xr:uid="{00000000-0002-0000-0700-000003000000}"/>
    <dataValidation imeMode="fullKatakana" allowBlank="1" showInputMessage="1" showErrorMessage="1" sqref="C6:M6 C13:E13 C64:E64 C89:E89 C94:E94 C99:E99 C104:E104 C109:E109 C114:E114 C49:M49 C56:E56 C21:E21" xr:uid="{00000000-0002-0000-0700-000004000000}"/>
    <dataValidation type="list" allowBlank="1" showInputMessage="1" showErrorMessage="1" sqref="F112 F59 F52 F67 F92 F97 F102 F107 F117" xr:uid="{00000000-0002-0000-0700-000005000000}">
      <formula1>"市,郡,区"</formula1>
    </dataValidation>
    <dataValidation type="list" allowBlank="1" showInputMessage="1" showErrorMessage="1" sqref="D112 D59 D52 D67 D92 D97 D102 D107 D117" xr:uid="{00000000-0002-0000-0700-000006000000}">
      <formula1>"都,道,府,県"</formula1>
    </dataValidation>
  </dataValidations>
  <printOptions horizontalCentered="1"/>
  <pageMargins left="0.31496062992125984" right="0.31496062992125984" top="0.35433070866141736" bottom="0.35433070866141736" header="0.11811023622047245" footer="0.11811023622047245"/>
  <pageSetup paperSize="9" fitToHeight="3" orientation="portrait" r:id="rId1"/>
  <headerFooter>
    <oddHeader>&amp;R&amp;"BIZ UDPゴシック,標準"&amp;A</oddHeader>
    <oddFooter>&amp;RR8.4月版</oddFooter>
  </headerFooter>
  <rowBreaks count="2" manualBreakCount="2">
    <brk id="47" max="16383" man="1"/>
    <brk id="8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5"/>
  <dimension ref="A1:O78"/>
  <sheetViews>
    <sheetView view="pageBreakPreview" topLeftCell="A64" zoomScale="91" zoomScaleNormal="100" zoomScaleSheetLayoutView="91" workbookViewId="0">
      <selection activeCell="Z44" sqref="Z44"/>
    </sheetView>
  </sheetViews>
  <sheetFormatPr defaultColWidth="3.875" defaultRowHeight="13.5"/>
  <cols>
    <col min="1" max="1" width="5.625" style="2" customWidth="1"/>
    <col min="2" max="7" width="8.625" style="2" customWidth="1"/>
    <col min="8" max="13" width="4.625" style="2" customWidth="1"/>
    <col min="14" max="16384" width="3.875" style="2"/>
  </cols>
  <sheetData>
    <row r="1" spans="1:15" ht="15" customHeight="1">
      <c r="A1" s="146" t="s">
        <v>245</v>
      </c>
      <c r="B1" s="62"/>
      <c r="C1" s="62"/>
      <c r="D1" s="62"/>
      <c r="E1" s="62"/>
      <c r="F1" s="62"/>
      <c r="G1" s="62"/>
      <c r="H1" s="62"/>
      <c r="I1" s="62"/>
      <c r="J1" s="62"/>
      <c r="K1" s="62"/>
      <c r="L1" s="62"/>
      <c r="M1" s="62"/>
      <c r="N1" s="62"/>
      <c r="O1" s="62"/>
    </row>
    <row r="2" spans="1:15" ht="15" customHeight="1">
      <c r="A2" s="108"/>
      <c r="B2" s="108"/>
      <c r="C2" s="108"/>
      <c r="D2" s="108"/>
      <c r="E2" s="112"/>
      <c r="F2" s="112"/>
      <c r="G2" s="111"/>
      <c r="H2" s="113"/>
      <c r="I2" s="113"/>
      <c r="J2" s="113"/>
      <c r="K2" s="113"/>
      <c r="L2" s="109"/>
      <c r="M2" s="109"/>
      <c r="N2" s="61"/>
      <c r="O2" s="62"/>
    </row>
    <row r="3" spans="1:15" ht="15" customHeight="1">
      <c r="A3" s="1336" t="s">
        <v>100</v>
      </c>
      <c r="B3" s="63" t="s">
        <v>101</v>
      </c>
      <c r="C3" s="1481">
        <f>基本情報入力シート!L44</f>
        <v>0</v>
      </c>
      <c r="D3" s="1482"/>
      <c r="E3" s="1482"/>
      <c r="F3" s="1482"/>
      <c r="G3" s="1482"/>
      <c r="H3" s="1482"/>
      <c r="I3" s="1482"/>
      <c r="J3" s="1482"/>
      <c r="K3" s="1482"/>
      <c r="L3" s="1482"/>
      <c r="M3" s="1483"/>
      <c r="N3" s="62"/>
      <c r="O3" s="62"/>
    </row>
    <row r="4" spans="1:15" ht="15" customHeight="1">
      <c r="A4" s="1337"/>
      <c r="B4" s="64" t="s">
        <v>102</v>
      </c>
      <c r="C4" s="1484">
        <f>基本情報入力シート!L45</f>
        <v>0</v>
      </c>
      <c r="D4" s="1485"/>
      <c r="E4" s="1485"/>
      <c r="F4" s="1485"/>
      <c r="G4" s="1485"/>
      <c r="H4" s="1485"/>
      <c r="I4" s="1485"/>
      <c r="J4" s="1485"/>
      <c r="K4" s="1485"/>
      <c r="L4" s="1485"/>
      <c r="M4" s="1486"/>
      <c r="N4" s="62"/>
      <c r="O4" s="62"/>
    </row>
    <row r="5" spans="1:15" ht="15" customHeight="1">
      <c r="A5" s="1337"/>
      <c r="B5" s="1408" t="s">
        <v>95</v>
      </c>
      <c r="C5" s="65" t="s">
        <v>236</v>
      </c>
      <c r="D5" s="700" t="str">
        <f>基本情報入力シート!L46</f>
        <v>No★横の、赤の網掛け部分を選択願います</v>
      </c>
      <c r="E5" s="67" t="s">
        <v>103</v>
      </c>
      <c r="F5" s="700" t="str">
        <f>基本情報入力シート!T46</f>
        <v>No★横の、赤の網掛け部分を選択願います</v>
      </c>
      <c r="G5" s="66" t="s">
        <v>237</v>
      </c>
      <c r="H5" s="66"/>
      <c r="I5" s="66"/>
      <c r="J5" s="66"/>
      <c r="K5" s="66"/>
      <c r="L5" s="66"/>
      <c r="M5" s="68"/>
      <c r="N5" s="62"/>
      <c r="O5" s="62"/>
    </row>
    <row r="6" spans="1:15" ht="15" customHeight="1">
      <c r="A6" s="1337"/>
      <c r="B6" s="1409"/>
      <c r="C6" s="1457" t="str">
        <f>基本情報入力シート!L47</f>
        <v>No★横の、赤の網掛け部分を選択願います</v>
      </c>
      <c r="D6" s="1458"/>
      <c r="E6" s="1458"/>
      <c r="F6" s="1458"/>
      <c r="G6" s="1458"/>
      <c r="H6" s="1458"/>
      <c r="I6" s="1458"/>
      <c r="J6" s="1458"/>
      <c r="K6" s="1458"/>
      <c r="L6" s="1458"/>
      <c r="M6" s="1459"/>
      <c r="N6" s="62"/>
      <c r="O6" s="62"/>
    </row>
    <row r="7" spans="1:15" ht="15" customHeight="1">
      <c r="A7" s="1337"/>
      <c r="B7" s="1410"/>
      <c r="C7" s="1460"/>
      <c r="D7" s="1461"/>
      <c r="E7" s="1461"/>
      <c r="F7" s="1461"/>
      <c r="G7" s="1461"/>
      <c r="H7" s="1461"/>
      <c r="I7" s="1461"/>
      <c r="J7" s="1461"/>
      <c r="K7" s="1461"/>
      <c r="L7" s="1461"/>
      <c r="M7" s="1462"/>
      <c r="N7" s="62"/>
      <c r="O7" s="62"/>
    </row>
    <row r="8" spans="1:15" ht="15" customHeight="1">
      <c r="A8" s="1337"/>
      <c r="B8" s="145" t="s">
        <v>104</v>
      </c>
      <c r="C8" s="1411">
        <f>基本情報入力シート!L56</f>
        <v>0</v>
      </c>
      <c r="D8" s="1412"/>
      <c r="E8" s="1412"/>
      <c r="F8" s="1412"/>
      <c r="G8" s="1412"/>
      <c r="H8" s="1412"/>
      <c r="I8" s="1412"/>
      <c r="J8" s="1412"/>
      <c r="K8" s="1412"/>
      <c r="L8" s="1412"/>
      <c r="M8" s="1413"/>
      <c r="N8" s="62"/>
      <c r="O8" s="62"/>
    </row>
    <row r="9" spans="1:15" ht="15" customHeight="1">
      <c r="A9" s="1338"/>
      <c r="B9" s="73" t="s">
        <v>105</v>
      </c>
      <c r="C9" s="1527">
        <f>基本情報入力シート!L58</f>
        <v>0</v>
      </c>
      <c r="D9" s="1377"/>
      <c r="E9" s="1377"/>
      <c r="F9" s="1377"/>
      <c r="G9" s="1377"/>
      <c r="H9" s="1377"/>
      <c r="I9" s="1377"/>
      <c r="J9" s="1377"/>
      <c r="K9" s="1377"/>
      <c r="L9" s="1377"/>
      <c r="M9" s="1378"/>
      <c r="N9" s="62"/>
      <c r="O9" s="62"/>
    </row>
    <row r="10" spans="1:15" ht="15" customHeight="1">
      <c r="A10" s="1336" t="s">
        <v>106</v>
      </c>
      <c r="B10" s="69" t="s">
        <v>101</v>
      </c>
      <c r="C10" s="1445">
        <f>基本情報入力シート!L60</f>
        <v>0</v>
      </c>
      <c r="D10" s="1446"/>
      <c r="E10" s="1447"/>
      <c r="F10" s="1329" t="s">
        <v>107</v>
      </c>
      <c r="G10" s="1495">
        <f>基本情報入力シート!L65</f>
        <v>0</v>
      </c>
      <c r="H10" s="1496"/>
      <c r="I10" s="1496"/>
      <c r="J10" s="1496"/>
      <c r="K10" s="1496"/>
      <c r="L10" s="1496"/>
      <c r="M10" s="1497"/>
      <c r="N10" s="62"/>
      <c r="O10" s="62"/>
    </row>
    <row r="11" spans="1:15" ht="15" customHeight="1">
      <c r="A11" s="1337"/>
      <c r="B11" s="74" t="s">
        <v>108</v>
      </c>
      <c r="C11" s="1448">
        <f>基本情報入力シート!L59</f>
        <v>0</v>
      </c>
      <c r="D11" s="1449"/>
      <c r="E11" s="1450"/>
      <c r="F11" s="1329"/>
      <c r="G11" s="1498"/>
      <c r="H11" s="1499"/>
      <c r="I11" s="1499"/>
      <c r="J11" s="1499"/>
      <c r="K11" s="1499"/>
      <c r="L11" s="1499"/>
      <c r="M11" s="1500"/>
      <c r="N11" s="62"/>
      <c r="O11" s="62"/>
    </row>
    <row r="12" spans="1:15" ht="15" customHeight="1">
      <c r="A12" s="1337"/>
      <c r="B12" s="1309" t="s">
        <v>112</v>
      </c>
      <c r="C12" s="65" t="s">
        <v>236</v>
      </c>
      <c r="D12" s="700">
        <f>基本情報入力シート!L61</f>
        <v>0</v>
      </c>
      <c r="E12" s="67" t="s">
        <v>103</v>
      </c>
      <c r="F12" s="700">
        <f>基本情報入力シート!T61</f>
        <v>0</v>
      </c>
      <c r="G12" s="66" t="s">
        <v>237</v>
      </c>
      <c r="H12" s="66"/>
      <c r="I12" s="66"/>
      <c r="J12" s="66"/>
      <c r="K12" s="66"/>
      <c r="L12" s="66"/>
      <c r="M12" s="68"/>
      <c r="N12" s="62"/>
      <c r="O12" s="62"/>
    </row>
    <row r="13" spans="1:15" ht="15" customHeight="1">
      <c r="A13" s="1337"/>
      <c r="B13" s="1310"/>
      <c r="C13" s="1457">
        <f>基本情報入力シート!L62</f>
        <v>0</v>
      </c>
      <c r="D13" s="1458"/>
      <c r="E13" s="1458"/>
      <c r="F13" s="1458"/>
      <c r="G13" s="1458"/>
      <c r="H13" s="1458"/>
      <c r="I13" s="1458"/>
      <c r="J13" s="1458"/>
      <c r="K13" s="1458"/>
      <c r="L13" s="1458"/>
      <c r="M13" s="1459"/>
      <c r="N13" s="62"/>
      <c r="O13" s="62"/>
    </row>
    <row r="14" spans="1:15" ht="15" customHeight="1">
      <c r="A14" s="1337"/>
      <c r="B14" s="1311"/>
      <c r="C14" s="1460">
        <f>基本情報入力シート!L63</f>
        <v>0</v>
      </c>
      <c r="D14" s="1461"/>
      <c r="E14" s="1461"/>
      <c r="F14" s="1461"/>
      <c r="G14" s="1461"/>
      <c r="H14" s="1461"/>
      <c r="I14" s="1461"/>
      <c r="J14" s="1461"/>
      <c r="K14" s="1461"/>
      <c r="L14" s="1461"/>
      <c r="M14" s="1462"/>
      <c r="N14" s="62"/>
      <c r="O14" s="62"/>
    </row>
    <row r="15" spans="1:15" ht="15" customHeight="1">
      <c r="A15" s="1397"/>
      <c r="B15" s="1387" t="s">
        <v>113</v>
      </c>
      <c r="C15" s="1388"/>
      <c r="D15" s="1349" t="s">
        <v>114</v>
      </c>
      <c r="E15" s="1350"/>
      <c r="F15" s="1512"/>
      <c r="G15" s="1512"/>
      <c r="H15" s="1513"/>
      <c r="I15" s="1513"/>
      <c r="J15" s="1513"/>
      <c r="K15" s="1512"/>
      <c r="L15" s="1512"/>
      <c r="M15" s="1514"/>
      <c r="N15" s="62"/>
      <c r="O15" s="62"/>
    </row>
    <row r="16" spans="1:15" ht="15" customHeight="1">
      <c r="A16" s="1397"/>
      <c r="B16" s="1389"/>
      <c r="C16" s="1390"/>
      <c r="D16" s="1368" t="s">
        <v>115</v>
      </c>
      <c r="E16" s="1394"/>
      <c r="F16" s="1515"/>
      <c r="G16" s="1516"/>
      <c r="H16" s="1516"/>
      <c r="I16" s="1516"/>
      <c r="J16" s="1516"/>
      <c r="K16" s="1516"/>
      <c r="L16" s="1516"/>
      <c r="M16" s="1517"/>
      <c r="N16" s="62"/>
      <c r="O16" s="62"/>
    </row>
    <row r="17" spans="1:15" ht="15" customHeight="1">
      <c r="A17" s="1398"/>
      <c r="B17" s="1391"/>
      <c r="C17" s="1392"/>
      <c r="D17" s="1395"/>
      <c r="E17" s="1396"/>
      <c r="F17" s="1518"/>
      <c r="G17" s="1519"/>
      <c r="H17" s="1519"/>
      <c r="I17" s="1519"/>
      <c r="J17" s="1519"/>
      <c r="K17" s="1519"/>
      <c r="L17" s="1519"/>
      <c r="M17" s="1520"/>
      <c r="N17" s="62"/>
      <c r="O17" s="62"/>
    </row>
    <row r="18" spans="1:15" ht="15" customHeight="1">
      <c r="A18" s="1336" t="s">
        <v>242</v>
      </c>
      <c r="B18" s="69" t="s">
        <v>101</v>
      </c>
      <c r="C18" s="1445" t="str">
        <f>IF(基本情報入力シート!D66="【居宅訪問型児童発達支援】" &amp; CHAR(10)&amp;"児童発達支援管理責任者",基本情報入力シート!L68,IF(基本情報入力シート!D74="【居宅訪問型児童発達支援】" &amp; CHAR(10)&amp;"児童発達支援管理責任者",基本情報入力シート!L76,IF(基本情報入力シート!D82="【居宅訪問型児童発達支援】" &amp; CHAR(10)&amp;"児童発達支援管理責任者",基本情報入力シート!L84,IF(基本情報入力シート!D90="【居宅訪問型児童発達支援】" &amp; CHAR(10)&amp;"児童発達支援管理責任者",基本情報入力シート!L92,IF(基本情報入力シート!D98="【居宅訪問型児童発達支援】" &amp; CHAR(10)&amp;"児童発達支援管理責任者",基本情報入力シート!L100,IF(基本情報入力シート!D106="【居宅訪問型児童発達支援】" &amp; CHAR(10)&amp;"児童発達支援管理責任者",基本情報入力シート!L108,""))))))</f>
        <v/>
      </c>
      <c r="D18" s="1446"/>
      <c r="E18" s="1447"/>
      <c r="F18" s="1329" t="s">
        <v>107</v>
      </c>
      <c r="G18" s="1463" t="str">
        <f>IF(基本情報入力シート!D66="【居宅訪問型児童発達支援】" &amp; CHAR(10)&amp;"児童発達支援管理責任者",基本情報入力シート!L73,IF(基本情報入力シート!D74="【居宅訪問型児童発達支援】" &amp; CHAR(10)&amp;"児童発達支援管理責任者",基本情報入力シート!L81,IF(基本情報入力シート!D82="【居宅訪問型児童発達支援】" &amp; CHAR(10)&amp;"児童発達支援管理責任者",基本情報入力シート!L89,IF(基本情報入力シート!D90="【居宅訪問型児童発達支援】" &amp; CHAR(10)&amp;"児童発達支援管理責任者",基本情報入力シート!L97,IF(基本情報入力シート!D98="【居宅訪問型児童発達支援】" &amp; CHAR(10)&amp;"児童発達支援管理責任者",基本情報入力シート!L105,IF(基本情報入力シート!D106="【居宅訪問型児童発達支援】" &amp; CHAR(10)&amp;"児童発達支援管理責任者",基本情報入力シート!L113,"　　　　　　年　　　　月　　　　日"))))))</f>
        <v>　　　　　　年　　　　月　　　　日</v>
      </c>
      <c r="H18" s="1464"/>
      <c r="I18" s="1464"/>
      <c r="J18" s="1464"/>
      <c r="K18" s="1464"/>
      <c r="L18" s="1464"/>
      <c r="M18" s="1465"/>
      <c r="N18" s="62"/>
      <c r="O18" s="62"/>
    </row>
    <row r="19" spans="1:15" ht="15" customHeight="1">
      <c r="A19" s="1337"/>
      <c r="B19" s="74" t="s">
        <v>108</v>
      </c>
      <c r="C19" s="1448" t="str">
        <f>IF(基本情報入力シート!D66="【居宅訪問型児童発達支援】" &amp; CHAR(10)&amp;"児童発達支援管理責任者",基本情報入力シート!L67,IF(基本情報入力シート!D74="【居宅訪問型児童発達支援】" &amp; CHAR(10)&amp;"児童発達支援管理責任者",基本情報入力シート!L75,IF(基本情報入力シート!D82="【居宅訪問型児童発達支援】" &amp; CHAR(10)&amp;"児童発達支援管理責任者",基本情報入力シート!L83,IF(基本情報入力シート!D90="【居宅訪問型児童発達支援】" &amp; CHAR(10)&amp;"児童発達支援管理責任者",基本情報入力シート!L91,IF(基本情報入力シート!D98="【居宅訪問型児童発達支援】" &amp; CHAR(10)&amp;"児童発達支援管理責任者",基本情報入力シート!L99,IF(基本情報入力シート!D106="【居宅訪問型児童発達支援】" &amp; CHAR(10)&amp;"児童発達支援管理責任者",基本情報入力シート!L107,""))))))</f>
        <v/>
      </c>
      <c r="D19" s="1449"/>
      <c r="E19" s="1450"/>
      <c r="F19" s="1329"/>
      <c r="G19" s="1466"/>
      <c r="H19" s="1467"/>
      <c r="I19" s="1467"/>
      <c r="J19" s="1467"/>
      <c r="K19" s="1467"/>
      <c r="L19" s="1467"/>
      <c r="M19" s="1468"/>
      <c r="N19" s="62"/>
      <c r="O19" s="62"/>
    </row>
    <row r="20" spans="1:15" ht="15" customHeight="1">
      <c r="A20" s="1337"/>
      <c r="B20" s="1309" t="s">
        <v>112</v>
      </c>
      <c r="C20" s="65" t="s">
        <v>236</v>
      </c>
      <c r="D20" s="700" t="str">
        <f>IF(基本情報入力シート!D66="【居宅訪問型児童発達支援】" &amp; CHAR(10)&amp;"児童発達支援管理責任者",基本情報入力シート!L69,IF(基本情報入力シート!D74="【居宅訪問型児童発達支援】" &amp; CHAR(10)&amp;"児童発達支援管理責任者",基本情報入力シート!L77,IF(基本情報入力シート!D82="【居宅訪問型児童発達支援】" &amp; CHAR(10)&amp;"児童発達支援管理責任者",基本情報入力シート!L85,IF(基本情報入力シート!D90="【居宅訪問型児童発達支援】" &amp; CHAR(10)&amp;"児童発達支援管理責任者",基本情報入力シート!L93,IF(基本情報入力シート!D98="【居宅訪問型児童発達支援】" &amp; CHAR(10)&amp;"児童発達支援管理責任者",基本情報入力シート!L101,IF(基本情報入力シート!D106="【居宅訪問型児童発達支援】" &amp; CHAR(10)&amp;"児童発達支援管理責任者",基本情報入力シート!L109,""))))))</f>
        <v/>
      </c>
      <c r="E20" s="67" t="s">
        <v>103</v>
      </c>
      <c r="F20" s="700" t="str">
        <f>IF(基本情報入力シート!D66="【居宅訪問型児童発達支援】" &amp; CHAR(10)&amp;"児童発達支援管理責任者",基本情報入力シート!T69,IF(基本情報入力シート!D74="【居宅訪問型児童発達支援】" &amp; CHAR(10)&amp;"児童発達支援管理責任者",基本情報入力シート!T77,IF(基本情報入力シート!D82="【居宅訪問型児童発達支援】" &amp; CHAR(10)&amp;"児童発達支援管理責任者",基本情報入力シート!T85,IF(基本情報入力シート!D90="【居宅訪問型児童発達支援】" &amp; CHAR(10)&amp;"児童発達支援管理責任者",基本情報入力シート!T93,IF(基本情報入力シート!D98="【居宅訪問型児童発達支援】" &amp; CHAR(10)&amp;"児童発達支援管理責任者",基本情報入力シート!T101,IF(基本情報入力シート!D106="【居宅訪問型児童発達支援】" &amp; CHAR(10)&amp;"児童発達支援管理責任者",基本情報入力シート!T109,""))))))</f>
        <v/>
      </c>
      <c r="G20" s="66" t="s">
        <v>237</v>
      </c>
      <c r="H20" s="66"/>
      <c r="I20" s="66"/>
      <c r="J20" s="66"/>
      <c r="K20" s="66"/>
      <c r="L20" s="66"/>
      <c r="M20" s="68"/>
      <c r="N20" s="62"/>
      <c r="O20" s="62"/>
    </row>
    <row r="21" spans="1:15" ht="15" customHeight="1">
      <c r="A21" s="1337"/>
      <c r="B21" s="1310"/>
      <c r="C21" s="1457" t="str">
        <f>IF(基本情報入力シート!D66="【居宅訪問型児童発達支援】" &amp; CHAR(10)&amp;"児童発達支援管理責任者",基本情報入力シート!L70,IF(基本情報入力シート!D74="【居宅訪問型児童発達支援】" &amp; CHAR(10)&amp;"児童発達支援管理責任者",基本情報入力シート!L78,IF(基本情報入力シート!D82="【居宅訪問型児童発達支援】" &amp; CHAR(10)&amp;"児童発達支援管理責任者",基本情報入力シート!L86,IF(基本情報入力シート!D90="【居宅訪問型児童発達支援】" &amp; CHAR(10)&amp;"児童発達支援管理責任者",基本情報入力シート!L94,IF(基本情報入力シート!D98="【居宅訪問型児童発達支援】" &amp; CHAR(10)&amp;"児童発達支援管理責任者",基本情報入力シート!L102,IF(基本情報入力シート!D106="【居宅訪問型児童発達支援】" &amp; CHAR(10)&amp;"児童発達支援管理責任者",基本情報入力シート!L110,""))))))</f>
        <v/>
      </c>
      <c r="D21" s="1458"/>
      <c r="E21" s="1458"/>
      <c r="F21" s="1458"/>
      <c r="G21" s="1458"/>
      <c r="H21" s="1458"/>
      <c r="I21" s="1458"/>
      <c r="J21" s="1458"/>
      <c r="K21" s="1458"/>
      <c r="L21" s="1458"/>
      <c r="M21" s="1459"/>
      <c r="N21" s="62"/>
      <c r="O21" s="62"/>
    </row>
    <row r="22" spans="1:15" ht="15" customHeight="1">
      <c r="A22" s="1337"/>
      <c r="B22" s="1311"/>
      <c r="C22" s="1460" t="str">
        <f>IF(基本情報入力シート!D66="【居宅訪問型児童発達支援】" &amp; CHAR(10)&amp;"児童発達支援管理責任者",基本情報入力シート!L71,IF(基本情報入力シート!D74="【居宅訪問型児童発達支援】" &amp; CHAR(10)&amp;"児童発達支援管理責任者",基本情報入力シート!L79,IF(基本情報入力シート!D82="【居宅訪問型児童発達支援】" &amp; CHAR(10)&amp;"児童発達支援管理責任者",基本情報入力シート!L87,IF(基本情報入力シート!D90="【居宅訪問型児童発達支援】" &amp; CHAR(10)&amp;"児童発達支援管理責任者",基本情報入力シート!L95,IF(基本情報入力シート!D98="【居宅訪問型児童発達支援】" &amp; CHAR(10)&amp;"児童発達支援管理責任者",基本情報入力シート!L103,IF(基本情報入力シート!D106="【居宅訪問型児童発達支援】" &amp; CHAR(10)&amp;"児童発達支援管理責任者",基本情報入力シート!L111,""))))))</f>
        <v/>
      </c>
      <c r="D22" s="1461"/>
      <c r="E22" s="1461"/>
      <c r="F22" s="1461"/>
      <c r="G22" s="1461"/>
      <c r="H22" s="1461"/>
      <c r="I22" s="1461"/>
      <c r="J22" s="1461"/>
      <c r="K22" s="1461"/>
      <c r="L22" s="1461"/>
      <c r="M22" s="1462"/>
      <c r="N22" s="62"/>
      <c r="O22" s="62"/>
    </row>
    <row r="23" spans="1:15" ht="15" customHeight="1">
      <c r="A23" s="1379" t="s">
        <v>116</v>
      </c>
      <c r="B23" s="1380"/>
      <c r="C23" s="1380"/>
      <c r="D23" s="1381"/>
      <c r="E23" s="1381"/>
      <c r="F23" s="1382"/>
      <c r="G23" s="1383"/>
      <c r="H23" s="1524" t="s">
        <v>117</v>
      </c>
      <c r="I23" s="1525"/>
      <c r="J23" s="1525"/>
      <c r="K23" s="1525"/>
      <c r="L23" s="1525"/>
      <c r="M23" s="1526"/>
      <c r="N23" s="61"/>
      <c r="O23" s="62"/>
    </row>
    <row r="24" spans="1:15" ht="15" hidden="1" customHeight="1">
      <c r="A24" s="1434" t="s">
        <v>118</v>
      </c>
      <c r="B24" s="1435"/>
      <c r="C24" s="1435"/>
      <c r="D24" s="1435"/>
      <c r="E24" s="1435"/>
      <c r="F24" s="1435"/>
      <c r="G24" s="1435"/>
      <c r="H24" s="1435"/>
      <c r="I24" s="1435"/>
      <c r="J24" s="1435"/>
      <c r="K24" s="1435"/>
      <c r="L24" s="1435"/>
      <c r="M24" s="1436"/>
      <c r="N24" s="62"/>
      <c r="O24" s="62"/>
    </row>
    <row r="25" spans="1:15" ht="15" hidden="1" customHeight="1">
      <c r="A25" s="1368" t="s">
        <v>119</v>
      </c>
      <c r="B25" s="1369"/>
      <c r="C25" s="1329" t="s">
        <v>120</v>
      </c>
      <c r="D25" s="1329"/>
      <c r="E25" s="1309" t="s">
        <v>121</v>
      </c>
      <c r="F25" s="1408"/>
      <c r="G25" s="67"/>
      <c r="H25" s="67"/>
      <c r="I25" s="67"/>
      <c r="J25" s="67"/>
      <c r="K25" s="67"/>
      <c r="L25" s="67"/>
      <c r="M25" s="79"/>
      <c r="N25" s="62"/>
      <c r="O25" s="62"/>
    </row>
    <row r="26" spans="1:15" ht="15" hidden="1" customHeight="1">
      <c r="A26" s="1372"/>
      <c r="B26" s="1373"/>
      <c r="C26" s="72" t="s">
        <v>122</v>
      </c>
      <c r="D26" s="72" t="s">
        <v>123</v>
      </c>
      <c r="E26" s="72" t="s">
        <v>122</v>
      </c>
      <c r="F26" s="72" t="s">
        <v>123</v>
      </c>
      <c r="G26" s="62"/>
      <c r="H26" s="62"/>
      <c r="I26" s="62"/>
      <c r="J26" s="62"/>
      <c r="K26" s="62"/>
      <c r="L26" s="62"/>
      <c r="M26" s="80"/>
      <c r="N26" s="62"/>
      <c r="O26" s="62"/>
    </row>
    <row r="27" spans="1:15" ht="15" hidden="1" customHeight="1">
      <c r="A27" s="1309" t="s">
        <v>232</v>
      </c>
      <c r="B27" s="1437"/>
      <c r="C27" s="72"/>
      <c r="D27" s="72"/>
      <c r="E27" s="72"/>
      <c r="F27" s="72"/>
      <c r="G27" s="62"/>
      <c r="H27" s="62"/>
      <c r="I27" s="62"/>
      <c r="J27" s="62"/>
      <c r="K27" s="62"/>
      <c r="L27" s="62"/>
      <c r="M27" s="80"/>
      <c r="N27" s="62"/>
      <c r="O27" s="62"/>
    </row>
    <row r="28" spans="1:15" ht="15" hidden="1" customHeight="1">
      <c r="A28" s="1311" t="s">
        <v>233</v>
      </c>
      <c r="B28" s="1438"/>
      <c r="C28" s="72"/>
      <c r="D28" s="72"/>
      <c r="E28" s="72"/>
      <c r="F28" s="72"/>
      <c r="G28" s="62"/>
      <c r="H28" s="62"/>
      <c r="I28" s="62"/>
      <c r="J28" s="62"/>
      <c r="K28" s="62"/>
      <c r="L28" s="62"/>
      <c r="M28" s="80"/>
      <c r="N28" s="62"/>
      <c r="O28" s="62"/>
    </row>
    <row r="29" spans="1:15" ht="15" hidden="1" customHeight="1">
      <c r="A29" s="73" t="s">
        <v>234</v>
      </c>
      <c r="B29" s="81"/>
      <c r="C29" s="1329"/>
      <c r="D29" s="1329"/>
      <c r="E29" s="1329"/>
      <c r="F29" s="1329"/>
      <c r="G29" s="62"/>
      <c r="H29" s="62"/>
      <c r="I29" s="62"/>
      <c r="J29" s="62"/>
      <c r="K29" s="62"/>
      <c r="L29" s="62"/>
      <c r="M29" s="80"/>
      <c r="N29" s="62"/>
      <c r="O29" s="62"/>
    </row>
    <row r="30" spans="1:15" ht="15" hidden="1" customHeight="1">
      <c r="A30" s="73" t="s">
        <v>235</v>
      </c>
      <c r="B30" s="81"/>
      <c r="C30" s="1433"/>
      <c r="D30" s="1433"/>
      <c r="E30" s="1433"/>
      <c r="F30" s="1433"/>
      <c r="G30" s="75"/>
      <c r="H30" s="75"/>
      <c r="I30" s="75"/>
      <c r="J30" s="75"/>
      <c r="K30" s="75"/>
      <c r="L30" s="75"/>
      <c r="M30" s="76"/>
      <c r="N30" s="61"/>
      <c r="O30" s="62"/>
    </row>
    <row r="31" spans="1:15" ht="15" customHeight="1">
      <c r="A31" s="1434" t="s">
        <v>128</v>
      </c>
      <c r="B31" s="1435"/>
      <c r="C31" s="1435"/>
      <c r="D31" s="1435"/>
      <c r="E31" s="1435"/>
      <c r="F31" s="1435"/>
      <c r="G31" s="1435"/>
      <c r="H31" s="1435"/>
      <c r="I31" s="1435"/>
      <c r="J31" s="1435"/>
      <c r="K31" s="1435"/>
      <c r="L31" s="1435"/>
      <c r="M31" s="1436"/>
      <c r="N31" s="61"/>
      <c r="O31" s="62"/>
    </row>
    <row r="32" spans="1:15" ht="15" customHeight="1">
      <c r="A32" s="1522" t="s">
        <v>246</v>
      </c>
      <c r="B32" s="1523"/>
      <c r="C32" s="706" t="s">
        <v>153</v>
      </c>
      <c r="D32" s="707"/>
      <c r="E32" s="706" t="s">
        <v>154</v>
      </c>
      <c r="F32" s="708" t="str">
        <f>IF(D32="○","","○")</f>
        <v>○</v>
      </c>
      <c r="G32" s="77"/>
      <c r="H32" s="77"/>
      <c r="I32" s="77"/>
      <c r="J32" s="77"/>
      <c r="K32" s="77"/>
      <c r="L32" s="77"/>
      <c r="M32" s="78"/>
      <c r="N32" s="61"/>
      <c r="O32" s="62"/>
    </row>
    <row r="33" spans="1:15" ht="15" customHeight="1">
      <c r="A33" s="1368" t="s">
        <v>129</v>
      </c>
      <c r="B33" s="1369"/>
      <c r="C33" s="2" t="s">
        <v>7</v>
      </c>
      <c r="D33" s="72" t="s">
        <v>130</v>
      </c>
      <c r="E33" s="72" t="s">
        <v>131</v>
      </c>
      <c r="F33" s="72" t="s">
        <v>132</v>
      </c>
      <c r="G33" s="72" t="s">
        <v>133</v>
      </c>
      <c r="H33" s="1351" t="s">
        <v>134</v>
      </c>
      <c r="I33" s="1353"/>
      <c r="J33" s="1351" t="s">
        <v>135</v>
      </c>
      <c r="K33" s="1353"/>
      <c r="L33" s="1351" t="s">
        <v>136</v>
      </c>
      <c r="M33" s="1353"/>
      <c r="N33" s="62"/>
      <c r="O33" s="62"/>
    </row>
    <row r="34" spans="1:15" ht="15" customHeight="1">
      <c r="A34" s="1370"/>
      <c r="B34" s="1371"/>
      <c r="C34" s="701"/>
      <c r="D34" s="701"/>
      <c r="E34" s="701"/>
      <c r="F34" s="701"/>
      <c r="G34" s="701"/>
      <c r="H34" s="1428"/>
      <c r="I34" s="1429"/>
      <c r="J34" s="1428"/>
      <c r="K34" s="1429"/>
      <c r="L34" s="1428"/>
      <c r="M34" s="1429"/>
      <c r="N34" s="62"/>
      <c r="O34" s="62"/>
    </row>
    <row r="35" spans="1:15" ht="15" customHeight="1">
      <c r="A35" s="1372"/>
      <c r="B35" s="1373"/>
      <c r="C35" s="1351" t="s">
        <v>137</v>
      </c>
      <c r="D35" s="1352"/>
      <c r="E35" s="1353"/>
      <c r="F35" s="1430"/>
      <c r="G35" s="1431"/>
      <c r="H35" s="1431"/>
      <c r="I35" s="1431"/>
      <c r="J35" s="1431"/>
      <c r="K35" s="1431"/>
      <c r="L35" s="1431"/>
      <c r="M35" s="1432"/>
      <c r="N35" s="62"/>
      <c r="O35" s="62"/>
    </row>
    <row r="36" spans="1:15" ht="15" customHeight="1">
      <c r="A36" s="1357" t="s">
        <v>138</v>
      </c>
      <c r="B36" s="1358"/>
      <c r="C36" s="82" t="s">
        <v>139</v>
      </c>
      <c r="D36" s="702"/>
      <c r="E36" s="83" t="s">
        <v>140</v>
      </c>
      <c r="F36" s="703"/>
      <c r="G36" s="84" t="s">
        <v>141</v>
      </c>
      <c r="H36" s="1419"/>
      <c r="I36" s="1419"/>
      <c r="J36" s="1424" t="s">
        <v>140</v>
      </c>
      <c r="K36" s="1424"/>
      <c r="L36" s="1419"/>
      <c r="M36" s="1420"/>
      <c r="N36" s="61"/>
      <c r="O36" s="62"/>
    </row>
    <row r="37" spans="1:15" ht="15" customHeight="1">
      <c r="A37" s="1359"/>
      <c r="B37" s="1360"/>
      <c r="C37" s="85" t="s">
        <v>142</v>
      </c>
      <c r="D37" s="702"/>
      <c r="E37" s="83" t="s">
        <v>140</v>
      </c>
      <c r="F37" s="703"/>
      <c r="G37" s="84" t="s">
        <v>141</v>
      </c>
      <c r="H37" s="1419"/>
      <c r="I37" s="1419"/>
      <c r="J37" s="1424" t="s">
        <v>140</v>
      </c>
      <c r="K37" s="1424"/>
      <c r="L37" s="1419"/>
      <c r="M37" s="1420"/>
      <c r="N37" s="61"/>
      <c r="O37" s="62"/>
    </row>
    <row r="38" spans="1:15" ht="15" customHeight="1">
      <c r="A38" s="1361"/>
      <c r="B38" s="1362"/>
      <c r="C38" s="86" t="s">
        <v>143</v>
      </c>
      <c r="D38" s="704"/>
      <c r="E38" s="87" t="s">
        <v>140</v>
      </c>
      <c r="F38" s="703"/>
      <c r="G38" s="84" t="s">
        <v>141</v>
      </c>
      <c r="H38" s="1419"/>
      <c r="I38" s="1419"/>
      <c r="J38" s="1424" t="s">
        <v>140</v>
      </c>
      <c r="K38" s="1424"/>
      <c r="L38" s="1419"/>
      <c r="M38" s="1420"/>
      <c r="N38" s="61"/>
      <c r="O38" s="62"/>
    </row>
    <row r="39" spans="1:15" ht="15" customHeight="1">
      <c r="A39" s="1349" t="s">
        <v>144</v>
      </c>
      <c r="B39" s="1350"/>
      <c r="C39" s="1421"/>
      <c r="D39" s="1422"/>
      <c r="E39" s="1422"/>
      <c r="F39" s="1422"/>
      <c r="G39" s="1422"/>
      <c r="H39" s="1422"/>
      <c r="I39" s="1422"/>
      <c r="J39" s="1422"/>
      <c r="K39" s="1422"/>
      <c r="L39" s="1422"/>
      <c r="M39" s="1423"/>
      <c r="N39" s="62"/>
      <c r="O39" s="62"/>
    </row>
    <row r="40" spans="1:15" ht="15" customHeight="1">
      <c r="A40" s="1349" t="s">
        <v>145</v>
      </c>
      <c r="B40" s="1350"/>
      <c r="C40" s="1421"/>
      <c r="D40" s="1422"/>
      <c r="E40" s="1422"/>
      <c r="F40" s="1422"/>
      <c r="G40" s="1422"/>
      <c r="H40" s="1422"/>
      <c r="I40" s="1422"/>
      <c r="J40" s="1422"/>
      <c r="K40" s="1422"/>
      <c r="L40" s="1422"/>
      <c r="M40" s="1423"/>
      <c r="N40" s="61"/>
      <c r="O40" s="62"/>
    </row>
    <row r="41" spans="1:15" ht="35.1" customHeight="1">
      <c r="A41" s="1339" t="s">
        <v>146</v>
      </c>
      <c r="B41" s="1340"/>
      <c r="C41" s="1421"/>
      <c r="D41" s="1422"/>
      <c r="E41" s="1422"/>
      <c r="F41" s="1422"/>
      <c r="G41" s="1422"/>
      <c r="H41" s="1422"/>
      <c r="I41" s="1422"/>
      <c r="J41" s="1422"/>
      <c r="K41" s="1422"/>
      <c r="L41" s="1422"/>
      <c r="M41" s="1423"/>
      <c r="N41" s="61"/>
      <c r="O41" s="62"/>
    </row>
    <row r="42" spans="1:15" ht="15" customHeight="1">
      <c r="A42" s="1344" t="s">
        <v>164</v>
      </c>
      <c r="B42" s="1345"/>
      <c r="C42" s="107" t="s">
        <v>165</v>
      </c>
      <c r="D42" s="1323">
        <f>基本情報入力シート!L116</f>
        <v>0</v>
      </c>
      <c r="E42" s="1323"/>
      <c r="F42" s="1323"/>
      <c r="G42" s="1324" t="s">
        <v>244</v>
      </c>
      <c r="H42" s="1324"/>
      <c r="I42" s="1521">
        <f>基本情報入力シート!L117</f>
        <v>0</v>
      </c>
      <c r="J42" s="1521"/>
      <c r="K42" s="1521"/>
      <c r="L42" s="1521"/>
      <c r="M42" s="1521"/>
      <c r="N42" s="61"/>
      <c r="O42" s="62"/>
    </row>
    <row r="43" spans="1:15" ht="15" customHeight="1">
      <c r="A43" s="62" t="s">
        <v>99</v>
      </c>
      <c r="B43" s="62"/>
      <c r="C43" s="62"/>
      <c r="D43" s="62"/>
      <c r="E43" s="62"/>
      <c r="F43" s="62"/>
      <c r="G43" s="62"/>
      <c r="H43" s="62"/>
      <c r="I43" s="62"/>
      <c r="J43" s="62"/>
      <c r="K43" s="62"/>
      <c r="L43" s="62"/>
      <c r="M43" s="62"/>
      <c r="N43" s="62"/>
      <c r="O43" s="62"/>
    </row>
    <row r="44" spans="1:15" ht="18" customHeight="1">
      <c r="A44" s="1332" t="s">
        <v>147</v>
      </c>
      <c r="B44" s="1332"/>
      <c r="C44" s="1332"/>
      <c r="D44" s="1332"/>
      <c r="E44" s="1332"/>
      <c r="F44" s="1332"/>
      <c r="G44" s="1332"/>
      <c r="H44" s="1332"/>
      <c r="I44" s="1332"/>
      <c r="J44" s="1332"/>
      <c r="K44" s="1332"/>
      <c r="L44" s="1332"/>
      <c r="M44" s="1332"/>
      <c r="N44" s="61"/>
      <c r="O44" s="62"/>
    </row>
    <row r="45" spans="1:15" ht="30" customHeight="1">
      <c r="A45" s="1334" t="s">
        <v>148</v>
      </c>
      <c r="B45" s="1335"/>
      <c r="C45" s="1335"/>
      <c r="D45" s="1335"/>
      <c r="E45" s="1335"/>
      <c r="F45" s="1335"/>
      <c r="G45" s="1335"/>
      <c r="H45" s="1335"/>
      <c r="I45" s="1335"/>
      <c r="J45" s="1335"/>
      <c r="K45" s="1335"/>
      <c r="L45" s="1335"/>
      <c r="M45" s="1335"/>
      <c r="N45" s="62"/>
      <c r="O45" s="62"/>
    </row>
    <row r="46" spans="1:15" ht="15" customHeight="1">
      <c r="A46" s="61" t="s">
        <v>149</v>
      </c>
      <c r="B46" s="62"/>
      <c r="C46" s="62"/>
      <c r="D46" s="62"/>
      <c r="E46" s="62"/>
      <c r="F46" s="62"/>
      <c r="G46" s="62"/>
      <c r="H46" s="62"/>
      <c r="I46" s="62"/>
      <c r="J46" s="62"/>
      <c r="K46" s="62"/>
      <c r="L46" s="62"/>
      <c r="M46" s="62"/>
      <c r="N46" s="62"/>
      <c r="O46" s="62"/>
    </row>
    <row r="47" spans="1:15" ht="15" customHeight="1">
      <c r="A47" s="88" t="s">
        <v>1282</v>
      </c>
    </row>
    <row r="48" spans="1:15" ht="15" customHeight="1">
      <c r="A48" s="1336" t="s">
        <v>242</v>
      </c>
      <c r="B48" s="63" t="s">
        <v>101</v>
      </c>
      <c r="C48" s="1326"/>
      <c r="D48" s="1327"/>
      <c r="E48" s="1328"/>
      <c r="F48" s="1329" t="s">
        <v>107</v>
      </c>
      <c r="G48" s="1330"/>
      <c r="H48" s="101"/>
      <c r="I48" s="1330"/>
      <c r="J48" s="101"/>
      <c r="K48" s="1330"/>
      <c r="L48" s="101"/>
      <c r="M48" s="102"/>
    </row>
    <row r="49" spans="1:13" ht="15" customHeight="1">
      <c r="A49" s="1337"/>
      <c r="B49" s="106" t="s">
        <v>108</v>
      </c>
      <c r="C49" s="1314"/>
      <c r="D49" s="1315"/>
      <c r="E49" s="1316"/>
      <c r="F49" s="1329"/>
      <c r="G49" s="1331"/>
      <c r="H49" s="103" t="s">
        <v>109</v>
      </c>
      <c r="I49" s="1331"/>
      <c r="J49" s="103" t="s">
        <v>110</v>
      </c>
      <c r="K49" s="1331"/>
      <c r="L49" s="104" t="s">
        <v>111</v>
      </c>
      <c r="M49" s="105"/>
    </row>
    <row r="50" spans="1:13" ht="15" customHeight="1">
      <c r="A50" s="1337"/>
      <c r="B50" s="1309" t="s">
        <v>112</v>
      </c>
      <c r="C50" s="65" t="s">
        <v>236</v>
      </c>
      <c r="D50" s="89"/>
      <c r="E50" s="67" t="s">
        <v>103</v>
      </c>
      <c r="F50" s="89"/>
      <c r="G50" s="66" t="s">
        <v>237</v>
      </c>
      <c r="H50" s="66"/>
      <c r="I50" s="66"/>
      <c r="J50" s="66"/>
      <c r="K50" s="66"/>
      <c r="L50" s="66"/>
      <c r="M50" s="68"/>
    </row>
    <row r="51" spans="1:13" ht="15" customHeight="1">
      <c r="A51" s="1337"/>
      <c r="B51" s="1310"/>
      <c r="C51" s="91"/>
      <c r="D51" s="70" t="s">
        <v>1277</v>
      </c>
      <c r="E51" s="90"/>
      <c r="F51" s="71" t="s">
        <v>1279</v>
      </c>
      <c r="G51" s="1312"/>
      <c r="H51" s="1312"/>
      <c r="I51" s="1312"/>
      <c r="J51" s="1312"/>
      <c r="K51" s="1312"/>
      <c r="L51" s="1312"/>
      <c r="M51" s="1313"/>
    </row>
    <row r="52" spans="1:13" ht="15" customHeight="1">
      <c r="A52" s="1337"/>
      <c r="B52" s="1311"/>
      <c r="C52" s="1314"/>
      <c r="D52" s="1315"/>
      <c r="E52" s="1315"/>
      <c r="F52" s="1315"/>
      <c r="G52" s="1315"/>
      <c r="H52" s="1315"/>
      <c r="I52" s="1315"/>
      <c r="J52" s="1315"/>
      <c r="K52" s="1315"/>
      <c r="L52" s="1315"/>
      <c r="M52" s="1316"/>
    </row>
    <row r="53" spans="1:13" ht="15" customHeight="1">
      <c r="A53" s="1337"/>
      <c r="B53" s="69" t="s">
        <v>101</v>
      </c>
      <c r="C53" s="1326"/>
      <c r="D53" s="1327"/>
      <c r="E53" s="1328"/>
      <c r="F53" s="1329" t="s">
        <v>107</v>
      </c>
      <c r="G53" s="1330"/>
      <c r="H53" s="101"/>
      <c r="I53" s="1330"/>
      <c r="J53" s="101"/>
      <c r="K53" s="1330"/>
      <c r="L53" s="101"/>
      <c r="M53" s="102"/>
    </row>
    <row r="54" spans="1:13" ht="15" customHeight="1">
      <c r="A54" s="1337"/>
      <c r="B54" s="74" t="s">
        <v>108</v>
      </c>
      <c r="C54" s="1314"/>
      <c r="D54" s="1315"/>
      <c r="E54" s="1316"/>
      <c r="F54" s="1329"/>
      <c r="G54" s="1331"/>
      <c r="H54" s="103" t="s">
        <v>109</v>
      </c>
      <c r="I54" s="1331"/>
      <c r="J54" s="103" t="s">
        <v>110</v>
      </c>
      <c r="K54" s="1331"/>
      <c r="L54" s="104" t="s">
        <v>111</v>
      </c>
      <c r="M54" s="105"/>
    </row>
    <row r="55" spans="1:13" ht="15" customHeight="1">
      <c r="A55" s="1337"/>
      <c r="B55" s="1309" t="s">
        <v>112</v>
      </c>
      <c r="C55" s="65" t="s">
        <v>236</v>
      </c>
      <c r="D55" s="89"/>
      <c r="E55" s="67" t="s">
        <v>103</v>
      </c>
      <c r="F55" s="89"/>
      <c r="G55" s="66" t="s">
        <v>237</v>
      </c>
      <c r="H55" s="66"/>
      <c r="I55" s="66"/>
      <c r="J55" s="66"/>
      <c r="K55" s="66"/>
      <c r="L55" s="66"/>
      <c r="M55" s="68"/>
    </row>
    <row r="56" spans="1:13" ht="15" customHeight="1">
      <c r="A56" s="1337"/>
      <c r="B56" s="1310"/>
      <c r="C56" s="91"/>
      <c r="D56" s="70" t="s">
        <v>1277</v>
      </c>
      <c r="E56" s="90"/>
      <c r="F56" s="71" t="s">
        <v>1279</v>
      </c>
      <c r="G56" s="1312"/>
      <c r="H56" s="1312"/>
      <c r="I56" s="1312"/>
      <c r="J56" s="1312"/>
      <c r="K56" s="1312"/>
      <c r="L56" s="1312"/>
      <c r="M56" s="1313"/>
    </row>
    <row r="57" spans="1:13" ht="15" customHeight="1">
      <c r="A57" s="1337"/>
      <c r="B57" s="1311"/>
      <c r="C57" s="1314"/>
      <c r="D57" s="1315"/>
      <c r="E57" s="1315"/>
      <c r="F57" s="1315"/>
      <c r="G57" s="1315"/>
      <c r="H57" s="1315"/>
      <c r="I57" s="1315"/>
      <c r="J57" s="1315"/>
      <c r="K57" s="1315"/>
      <c r="L57" s="1315"/>
      <c r="M57" s="1316"/>
    </row>
    <row r="58" spans="1:13" ht="15" customHeight="1">
      <c r="A58" s="1337"/>
      <c r="B58" s="69" t="s">
        <v>101</v>
      </c>
      <c r="C58" s="1326"/>
      <c r="D58" s="1327"/>
      <c r="E58" s="1328"/>
      <c r="F58" s="1329" t="s">
        <v>107</v>
      </c>
      <c r="G58" s="1330"/>
      <c r="H58" s="101"/>
      <c r="I58" s="1330"/>
      <c r="J58" s="101"/>
      <c r="K58" s="1330"/>
      <c r="L58" s="101"/>
      <c r="M58" s="102"/>
    </row>
    <row r="59" spans="1:13" ht="15" customHeight="1">
      <c r="A59" s="1337"/>
      <c r="B59" s="74" t="s">
        <v>108</v>
      </c>
      <c r="C59" s="1314"/>
      <c r="D59" s="1315"/>
      <c r="E59" s="1316"/>
      <c r="F59" s="1329"/>
      <c r="G59" s="1331"/>
      <c r="H59" s="103" t="s">
        <v>109</v>
      </c>
      <c r="I59" s="1331"/>
      <c r="J59" s="103" t="s">
        <v>110</v>
      </c>
      <c r="K59" s="1331"/>
      <c r="L59" s="104" t="s">
        <v>111</v>
      </c>
      <c r="M59" s="105"/>
    </row>
    <row r="60" spans="1:13" ht="15" customHeight="1">
      <c r="A60" s="1337"/>
      <c r="B60" s="1309" t="s">
        <v>112</v>
      </c>
      <c r="C60" s="65" t="s">
        <v>236</v>
      </c>
      <c r="D60" s="89"/>
      <c r="E60" s="67" t="s">
        <v>103</v>
      </c>
      <c r="F60" s="89"/>
      <c r="G60" s="66" t="s">
        <v>237</v>
      </c>
      <c r="H60" s="66"/>
      <c r="I60" s="66"/>
      <c r="J60" s="66"/>
      <c r="K60" s="66"/>
      <c r="L60" s="66"/>
      <c r="M60" s="68"/>
    </row>
    <row r="61" spans="1:13" ht="15" customHeight="1">
      <c r="A61" s="1337"/>
      <c r="B61" s="1310"/>
      <c r="C61" s="91"/>
      <c r="D61" s="70" t="s">
        <v>1277</v>
      </c>
      <c r="E61" s="90"/>
      <c r="F61" s="71" t="s">
        <v>1279</v>
      </c>
      <c r="G61" s="1312"/>
      <c r="H61" s="1312"/>
      <c r="I61" s="1312"/>
      <c r="J61" s="1312"/>
      <c r="K61" s="1312"/>
      <c r="L61" s="1312"/>
      <c r="M61" s="1313"/>
    </row>
    <row r="62" spans="1:13" ht="15" customHeight="1">
      <c r="A62" s="1337"/>
      <c r="B62" s="1311"/>
      <c r="C62" s="1314"/>
      <c r="D62" s="1315"/>
      <c r="E62" s="1315"/>
      <c r="F62" s="1315"/>
      <c r="G62" s="1315"/>
      <c r="H62" s="1315"/>
      <c r="I62" s="1315"/>
      <c r="J62" s="1315"/>
      <c r="K62" s="1315"/>
      <c r="L62" s="1315"/>
      <c r="M62" s="1316"/>
    </row>
    <row r="63" spans="1:13" ht="15" customHeight="1">
      <c r="A63" s="1337"/>
      <c r="B63" s="69" t="s">
        <v>101</v>
      </c>
      <c r="C63" s="1326"/>
      <c r="D63" s="1327"/>
      <c r="E63" s="1328"/>
      <c r="F63" s="1329" t="s">
        <v>107</v>
      </c>
      <c r="G63" s="1330"/>
      <c r="H63" s="101"/>
      <c r="I63" s="1330"/>
      <c r="J63" s="101"/>
      <c r="K63" s="1330"/>
      <c r="L63" s="101"/>
      <c r="M63" s="102"/>
    </row>
    <row r="64" spans="1:13" ht="15" customHeight="1">
      <c r="A64" s="1337"/>
      <c r="B64" s="74" t="s">
        <v>108</v>
      </c>
      <c r="C64" s="1314"/>
      <c r="D64" s="1315"/>
      <c r="E64" s="1316"/>
      <c r="F64" s="1329"/>
      <c r="G64" s="1331"/>
      <c r="H64" s="103" t="s">
        <v>109</v>
      </c>
      <c r="I64" s="1331"/>
      <c r="J64" s="103" t="s">
        <v>110</v>
      </c>
      <c r="K64" s="1331"/>
      <c r="L64" s="104" t="s">
        <v>111</v>
      </c>
      <c r="M64" s="105"/>
    </row>
    <row r="65" spans="1:13" ht="15" customHeight="1">
      <c r="A65" s="1337"/>
      <c r="B65" s="1309" t="s">
        <v>112</v>
      </c>
      <c r="C65" s="65" t="s">
        <v>236</v>
      </c>
      <c r="D65" s="89"/>
      <c r="E65" s="67" t="s">
        <v>103</v>
      </c>
      <c r="F65" s="89"/>
      <c r="G65" s="66" t="s">
        <v>237</v>
      </c>
      <c r="H65" s="66"/>
      <c r="I65" s="66"/>
      <c r="J65" s="66"/>
      <c r="K65" s="66"/>
      <c r="L65" s="66"/>
      <c r="M65" s="68"/>
    </row>
    <row r="66" spans="1:13" ht="15" customHeight="1">
      <c r="A66" s="1337"/>
      <c r="B66" s="1310"/>
      <c r="C66" s="91"/>
      <c r="D66" s="70" t="s">
        <v>1277</v>
      </c>
      <c r="E66" s="90"/>
      <c r="F66" s="71" t="s">
        <v>1278</v>
      </c>
      <c r="G66" s="1312"/>
      <c r="H66" s="1312"/>
      <c r="I66" s="1312"/>
      <c r="J66" s="1312"/>
      <c r="K66" s="1312"/>
      <c r="L66" s="1312"/>
      <c r="M66" s="1313"/>
    </row>
    <row r="67" spans="1:13" ht="15" customHeight="1">
      <c r="A67" s="1337"/>
      <c r="B67" s="1311"/>
      <c r="C67" s="1314"/>
      <c r="D67" s="1315"/>
      <c r="E67" s="1315"/>
      <c r="F67" s="1315"/>
      <c r="G67" s="1315"/>
      <c r="H67" s="1315"/>
      <c r="I67" s="1315"/>
      <c r="J67" s="1315"/>
      <c r="K67" s="1315"/>
      <c r="L67" s="1315"/>
      <c r="M67" s="1316"/>
    </row>
    <row r="68" spans="1:13" ht="15" customHeight="1">
      <c r="A68" s="1337"/>
      <c r="B68" s="69" t="s">
        <v>101</v>
      </c>
      <c r="C68" s="1326"/>
      <c r="D68" s="1327"/>
      <c r="E68" s="1328"/>
      <c r="F68" s="1329" t="s">
        <v>107</v>
      </c>
      <c r="G68" s="1330"/>
      <c r="H68" s="101"/>
      <c r="I68" s="1330"/>
      <c r="J68" s="101"/>
      <c r="K68" s="1330"/>
      <c r="L68" s="101"/>
      <c r="M68" s="102"/>
    </row>
    <row r="69" spans="1:13" ht="15" customHeight="1">
      <c r="A69" s="1337"/>
      <c r="B69" s="74" t="s">
        <v>108</v>
      </c>
      <c r="C69" s="1314"/>
      <c r="D69" s="1315"/>
      <c r="E69" s="1316"/>
      <c r="F69" s="1329"/>
      <c r="G69" s="1331"/>
      <c r="H69" s="103" t="s">
        <v>109</v>
      </c>
      <c r="I69" s="1331"/>
      <c r="J69" s="103" t="s">
        <v>110</v>
      </c>
      <c r="K69" s="1331"/>
      <c r="L69" s="104" t="s">
        <v>111</v>
      </c>
      <c r="M69" s="105"/>
    </row>
    <row r="70" spans="1:13" ht="15" customHeight="1">
      <c r="A70" s="1337"/>
      <c r="B70" s="1309" t="s">
        <v>112</v>
      </c>
      <c r="C70" s="65" t="s">
        <v>236</v>
      </c>
      <c r="D70" s="89"/>
      <c r="E70" s="67" t="s">
        <v>103</v>
      </c>
      <c r="F70" s="89"/>
      <c r="G70" s="66" t="s">
        <v>237</v>
      </c>
      <c r="H70" s="66"/>
      <c r="I70" s="66"/>
      <c r="J70" s="66"/>
      <c r="K70" s="66"/>
      <c r="L70" s="66"/>
      <c r="M70" s="68"/>
    </row>
    <row r="71" spans="1:13" ht="15" customHeight="1">
      <c r="A71" s="1337"/>
      <c r="B71" s="1310"/>
      <c r="C71" s="91"/>
      <c r="D71" s="70" t="s">
        <v>1277</v>
      </c>
      <c r="E71" s="90"/>
      <c r="F71" s="71" t="s">
        <v>1278</v>
      </c>
      <c r="G71" s="1312"/>
      <c r="H71" s="1312"/>
      <c r="I71" s="1312"/>
      <c r="J71" s="1312"/>
      <c r="K71" s="1312"/>
      <c r="L71" s="1312"/>
      <c r="M71" s="1313"/>
    </row>
    <row r="72" spans="1:13" ht="15" customHeight="1">
      <c r="A72" s="1337"/>
      <c r="B72" s="1311"/>
      <c r="C72" s="1314"/>
      <c r="D72" s="1315"/>
      <c r="E72" s="1315"/>
      <c r="F72" s="1315"/>
      <c r="G72" s="1315"/>
      <c r="H72" s="1315"/>
      <c r="I72" s="1315"/>
      <c r="J72" s="1315"/>
      <c r="K72" s="1315"/>
      <c r="L72" s="1315"/>
      <c r="M72" s="1316"/>
    </row>
    <row r="73" spans="1:13" ht="15" customHeight="1">
      <c r="A73" s="1337"/>
      <c r="B73" s="69" t="s">
        <v>101</v>
      </c>
      <c r="C73" s="1326"/>
      <c r="D73" s="1327"/>
      <c r="E73" s="1328"/>
      <c r="F73" s="1329" t="s">
        <v>107</v>
      </c>
      <c r="G73" s="1330"/>
      <c r="H73" s="101"/>
      <c r="I73" s="1330"/>
      <c r="J73" s="101"/>
      <c r="K73" s="1330"/>
      <c r="L73" s="101"/>
      <c r="M73" s="102"/>
    </row>
    <row r="74" spans="1:13" ht="15" customHeight="1">
      <c r="A74" s="1337"/>
      <c r="B74" s="74" t="s">
        <v>108</v>
      </c>
      <c r="C74" s="1314"/>
      <c r="D74" s="1315"/>
      <c r="E74" s="1316"/>
      <c r="F74" s="1329"/>
      <c r="G74" s="1331"/>
      <c r="H74" s="103" t="s">
        <v>109</v>
      </c>
      <c r="I74" s="1331"/>
      <c r="J74" s="103" t="s">
        <v>110</v>
      </c>
      <c r="K74" s="1331"/>
      <c r="L74" s="104" t="s">
        <v>111</v>
      </c>
      <c r="M74" s="105"/>
    </row>
    <row r="75" spans="1:13" ht="15" customHeight="1">
      <c r="A75" s="1337"/>
      <c r="B75" s="1309" t="s">
        <v>112</v>
      </c>
      <c r="C75" s="65" t="s">
        <v>236</v>
      </c>
      <c r="D75" s="89"/>
      <c r="E75" s="67" t="s">
        <v>103</v>
      </c>
      <c r="F75" s="89"/>
      <c r="G75" s="66" t="s">
        <v>237</v>
      </c>
      <c r="H75" s="66"/>
      <c r="I75" s="66"/>
      <c r="J75" s="66"/>
      <c r="K75" s="66"/>
      <c r="L75" s="66"/>
      <c r="M75" s="68"/>
    </row>
    <row r="76" spans="1:13" ht="15" customHeight="1">
      <c r="A76" s="1337"/>
      <c r="B76" s="1310"/>
      <c r="C76" s="91"/>
      <c r="D76" s="70" t="s">
        <v>1277</v>
      </c>
      <c r="E76" s="90"/>
      <c r="F76" s="71" t="s">
        <v>1280</v>
      </c>
      <c r="G76" s="1312"/>
      <c r="H76" s="1312"/>
      <c r="I76" s="1312"/>
      <c r="J76" s="1312"/>
      <c r="K76" s="1312"/>
      <c r="L76" s="1312"/>
      <c r="M76" s="1313"/>
    </row>
    <row r="77" spans="1:13" ht="15" customHeight="1">
      <c r="A77" s="1338"/>
      <c r="B77" s="1311"/>
      <c r="C77" s="1314"/>
      <c r="D77" s="1315"/>
      <c r="E77" s="1315"/>
      <c r="F77" s="1315"/>
      <c r="G77" s="1315"/>
      <c r="H77" s="1315"/>
      <c r="I77" s="1315"/>
      <c r="J77" s="1315"/>
      <c r="K77" s="1315"/>
      <c r="L77" s="1315"/>
      <c r="M77" s="1316"/>
    </row>
    <row r="78" spans="1:13" ht="5.0999999999999996" customHeight="1"/>
  </sheetData>
  <mergeCells count="130">
    <mergeCell ref="G10:M11"/>
    <mergeCell ref="G18:M19"/>
    <mergeCell ref="F16:M16"/>
    <mergeCell ref="F17:M17"/>
    <mergeCell ref="A3:A9"/>
    <mergeCell ref="C3:M3"/>
    <mergeCell ref="C4:M4"/>
    <mergeCell ref="B5:B7"/>
    <mergeCell ref="C7:M7"/>
    <mergeCell ref="C9:M9"/>
    <mergeCell ref="C8:M8"/>
    <mergeCell ref="B15:C17"/>
    <mergeCell ref="D15:E15"/>
    <mergeCell ref="F15:M15"/>
    <mergeCell ref="D16:E17"/>
    <mergeCell ref="A10:A17"/>
    <mergeCell ref="C10:E10"/>
    <mergeCell ref="F10:F11"/>
    <mergeCell ref="C11:E11"/>
    <mergeCell ref="B12:B14"/>
    <mergeCell ref="C14:M14"/>
    <mergeCell ref="C6:M6"/>
    <mergeCell ref="C13:M13"/>
    <mergeCell ref="A24:M24"/>
    <mergeCell ref="A25:B26"/>
    <mergeCell ref="C25:D25"/>
    <mergeCell ref="E25:F25"/>
    <mergeCell ref="A27:B27"/>
    <mergeCell ref="A28:B28"/>
    <mergeCell ref="C19:E19"/>
    <mergeCell ref="B20:B22"/>
    <mergeCell ref="C22:M22"/>
    <mergeCell ref="A23:G23"/>
    <mergeCell ref="H23:M23"/>
    <mergeCell ref="A18:A22"/>
    <mergeCell ref="C18:E18"/>
    <mergeCell ref="F18:F19"/>
    <mergeCell ref="C21:M21"/>
    <mergeCell ref="C29:D29"/>
    <mergeCell ref="E29:F29"/>
    <mergeCell ref="C30:D30"/>
    <mergeCell ref="E30:F30"/>
    <mergeCell ref="A31:M31"/>
    <mergeCell ref="A33:B35"/>
    <mergeCell ref="H33:I33"/>
    <mergeCell ref="J33:K33"/>
    <mergeCell ref="L33:M33"/>
    <mergeCell ref="H34:I34"/>
    <mergeCell ref="J34:K34"/>
    <mergeCell ref="L34:M34"/>
    <mergeCell ref="C35:E35"/>
    <mergeCell ref="F35:M35"/>
    <mergeCell ref="A32:B32"/>
    <mergeCell ref="A44:M44"/>
    <mergeCell ref="L37:M37"/>
    <mergeCell ref="H38:I38"/>
    <mergeCell ref="J38:K38"/>
    <mergeCell ref="L38:M38"/>
    <mergeCell ref="A39:B39"/>
    <mergeCell ref="C39:M39"/>
    <mergeCell ref="C52:M52"/>
    <mergeCell ref="A36:B38"/>
    <mergeCell ref="H36:I36"/>
    <mergeCell ref="J36:K36"/>
    <mergeCell ref="L36:M36"/>
    <mergeCell ref="H37:I37"/>
    <mergeCell ref="J37:K37"/>
    <mergeCell ref="A40:B40"/>
    <mergeCell ref="C40:M40"/>
    <mergeCell ref="A41:B41"/>
    <mergeCell ref="C41:M41"/>
    <mergeCell ref="A42:B42"/>
    <mergeCell ref="D42:F42"/>
    <mergeCell ref="G42:H42"/>
    <mergeCell ref="I42:M42"/>
    <mergeCell ref="C53:E53"/>
    <mergeCell ref="F53:F54"/>
    <mergeCell ref="G53:G54"/>
    <mergeCell ref="I53:I54"/>
    <mergeCell ref="K53:K54"/>
    <mergeCell ref="C54:E54"/>
    <mergeCell ref="A45:M45"/>
    <mergeCell ref="A48:A77"/>
    <mergeCell ref="C48:E48"/>
    <mergeCell ref="F48:F49"/>
    <mergeCell ref="G48:G49"/>
    <mergeCell ref="I48:I49"/>
    <mergeCell ref="K48:K49"/>
    <mergeCell ref="C49:E49"/>
    <mergeCell ref="B50:B52"/>
    <mergeCell ref="G51:M51"/>
    <mergeCell ref="C62:M62"/>
    <mergeCell ref="C63:E63"/>
    <mergeCell ref="F63:F64"/>
    <mergeCell ref="G63:G64"/>
    <mergeCell ref="I63:I64"/>
    <mergeCell ref="K63:K64"/>
    <mergeCell ref="C64:E64"/>
    <mergeCell ref="B55:B57"/>
    <mergeCell ref="B75:B77"/>
    <mergeCell ref="G76:M76"/>
    <mergeCell ref="C77:M77"/>
    <mergeCell ref="B70:B72"/>
    <mergeCell ref="G71:M71"/>
    <mergeCell ref="C72:M72"/>
    <mergeCell ref="C73:E73"/>
    <mergeCell ref="F73:F74"/>
    <mergeCell ref="G73:G74"/>
    <mergeCell ref="I73:I74"/>
    <mergeCell ref="K73:K74"/>
    <mergeCell ref="C74:E74"/>
    <mergeCell ref="F68:F69"/>
    <mergeCell ref="G68:G69"/>
    <mergeCell ref="I68:I69"/>
    <mergeCell ref="K68:K69"/>
    <mergeCell ref="C69:E69"/>
    <mergeCell ref="B60:B62"/>
    <mergeCell ref="G61:M61"/>
    <mergeCell ref="G56:M56"/>
    <mergeCell ref="C57:M57"/>
    <mergeCell ref="C58:E58"/>
    <mergeCell ref="F58:F59"/>
    <mergeCell ref="G58:G59"/>
    <mergeCell ref="I58:I59"/>
    <mergeCell ref="K58:K59"/>
    <mergeCell ref="C59:E59"/>
    <mergeCell ref="B65:B67"/>
    <mergeCell ref="G66:M66"/>
    <mergeCell ref="C67:M67"/>
    <mergeCell ref="C68:E68"/>
  </mergeCells>
  <phoneticPr fontId="4"/>
  <dataValidations count="7">
    <dataValidation type="list" allowBlank="1" showInputMessage="1" showErrorMessage="1" sqref="D71 D51 D56 D61 D66 D76" xr:uid="{00000000-0002-0000-0800-000000000000}">
      <formula1>"都,道,府,県"</formula1>
    </dataValidation>
    <dataValidation type="list" allowBlank="1" showInputMessage="1" showErrorMessage="1" sqref="F71 F51 F56 F61 F66 F76" xr:uid="{00000000-0002-0000-0800-000001000000}">
      <formula1>"市,郡,区"</formula1>
    </dataValidation>
    <dataValidation imeMode="fullKatakana" allowBlank="1" showInputMessage="1" showErrorMessage="1" sqref="C3:M3 C10:E10 C73:E73 C48:E48 C53:E53 C58:E58 C63:E63 C68:E68 C18:E18" xr:uid="{00000000-0002-0000-0800-000002000000}"/>
    <dataValidation imeMode="disabled" allowBlank="1" showInputMessage="1" showErrorMessage="1" sqref="D5 F5 D12 F12" xr:uid="{00000000-0002-0000-0800-000003000000}"/>
    <dataValidation type="whole" imeMode="disabled" operator="greaterThanOrEqual" allowBlank="1" showInputMessage="1" showErrorMessage="1" sqref="G73:G74 I73:I74 K73:K74 I68:I69 K68:K69 G10:G11 G48:G49 I48:I49 K48:K49 G53:G54 I53:I54 K53:K54 G58:G59 I58:I59 K58:K59 G63:G64 I63:I64 K63:K64 G68:G69" xr:uid="{00000000-0002-0000-0800-000004000000}">
      <formula1>0</formula1>
    </dataValidation>
    <dataValidation type="list" allowBlank="1" showInputMessage="1" showErrorMessage="1" sqref="C34:M34 D32" xr:uid="{00000000-0002-0000-0800-000005000000}">
      <formula1>"○"</formula1>
    </dataValidation>
    <dataValidation type="whole" operator="greaterThanOrEqual" allowBlank="1" showInputMessage="1" showErrorMessage="1" sqref="C32:E32" xr:uid="{00000000-0002-0000-0800-000006000000}">
      <formula1>0</formula1>
    </dataValidation>
  </dataValidations>
  <printOptions horizontalCentered="1"/>
  <pageMargins left="0.31496062992125984" right="0.31496062992125984" top="0.35433070866141736" bottom="0.35433070866141736" header="0.11811023622047245" footer="0.11811023622047245"/>
  <pageSetup paperSize="9" fitToHeight="2" orientation="portrait" r:id="rId1"/>
  <headerFooter>
    <oddHeader>&amp;R&amp;"BIZ UDPゴシック,標準"&amp;A</oddHeader>
    <oddFooter>&amp;RR8.4月版</oddFooter>
  </headerFooter>
  <rowBreaks count="1" manualBreakCount="1">
    <brk id="45"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55</vt:i4>
      </vt:variant>
      <vt:variant>
        <vt:lpstr>名前付き一覧</vt:lpstr>
      </vt:variant>
      <vt:variant>
        <vt:i4>33</vt:i4>
      </vt:variant>
    </vt:vector>
  </HeadingPairs>
  <TitlesOfParts>
    <vt:vector size="88" baseType="lpstr">
      <vt:lpstr>基本情報入力シート</vt:lpstr>
      <vt:lpstr>書類一覧</vt:lpstr>
      <vt:lpstr>指定申請書</vt:lpstr>
      <vt:lpstr>付表３－２</vt:lpstr>
      <vt:lpstr>付表１６_児童発達支援（重心外）</vt:lpstr>
      <vt:lpstr>付表１６_児童発達支援（重心）</vt:lpstr>
      <vt:lpstr>付表１６_放課後等デイサービス（重心外）</vt:lpstr>
      <vt:lpstr>付表１６_放課後等デイサービス（重心）</vt:lpstr>
      <vt:lpstr>付表１７_居宅訪問型児童発達支援</vt:lpstr>
      <vt:lpstr>付表１８_保育所等訪問支援</vt:lpstr>
      <vt:lpstr>★&lt;児童&gt;加算届提出書類一覧</vt:lpstr>
      <vt:lpstr>障害児通所　体制等状況一覧 </vt:lpstr>
      <vt:lpstr>（児発・放デイ）報酬算定区分</vt:lpstr>
      <vt:lpstr>（別添）医ケア報酬算定</vt:lpstr>
      <vt:lpstr>（基準該当）報酬算定区分</vt:lpstr>
      <vt:lpstr>児童指導員等加配加算</vt:lpstr>
      <vt:lpstr>専門的支援体制加算</vt:lpstr>
      <vt:lpstr>専門的支援実施加算</vt:lpstr>
      <vt:lpstr>（重心）看護職員加配加算</vt:lpstr>
      <vt:lpstr>福祉専門職員配置等加算</vt:lpstr>
      <vt:lpstr>栄養士加配加算</vt:lpstr>
      <vt:lpstr>食事提供加算</vt:lpstr>
      <vt:lpstr>（児発・居宅・保訪）強度行動障害児支援加算</vt:lpstr>
      <vt:lpstr>（放デイ）強度行動障害児支援加算</vt:lpstr>
      <vt:lpstr>（放デイ）個別サポート加算（Ⅰ）</vt:lpstr>
      <vt:lpstr>（重心・医ケア）送迎加算</vt:lpstr>
      <vt:lpstr>延長支援加算</vt:lpstr>
      <vt:lpstr>中核機能強化加算・中核機能強化事業所加算</vt:lpstr>
      <vt:lpstr>視覚・聴覚・言語機能障害児支援加算</vt:lpstr>
      <vt:lpstr>人工内耳装用児支援加算</vt:lpstr>
      <vt:lpstr>入浴支援加算届出書</vt:lpstr>
      <vt:lpstr>（共生型）体制強化加算・医療的ケア児支援加算</vt:lpstr>
      <vt:lpstr>訪問支援員特別加算</vt:lpstr>
      <vt:lpstr>支援プログラム公表届出書</vt:lpstr>
      <vt:lpstr>自己評価公表届出書</vt:lpstr>
      <vt:lpstr>参考様式２（社保・労保加入状況）</vt:lpstr>
      <vt:lpstr>参考様式３-1（管理者経歴書）</vt:lpstr>
      <vt:lpstr>参考様式３-2（児発管経歴書_事業①）</vt:lpstr>
      <vt:lpstr>参考様式３-2（児発管経歴書_事業②）</vt:lpstr>
      <vt:lpstr>参考様式３-2（児発管経歴書_事業③）</vt:lpstr>
      <vt:lpstr>参考様式３-2（児発管経歴書_事業④）</vt:lpstr>
      <vt:lpstr>参考様式３-2（児発管経歴書_事業⑤）</vt:lpstr>
      <vt:lpstr>参考様式３-2（児発管経歴書_事業⑥）</vt:lpstr>
      <vt:lpstr>参考様式４（実務経験証明書）</vt:lpstr>
      <vt:lpstr>参考様式４（実務経験証明書）リンクなし</vt:lpstr>
      <vt:lpstr>参考様式６（苦情解決措置概要）</vt:lpstr>
      <vt:lpstr>★勤務体制一覧表(数式有り）</vt:lpstr>
      <vt:lpstr>★勤務体制一覧表(数式なし）</vt:lpstr>
      <vt:lpstr>参考様式8（協力医療機関）</vt:lpstr>
      <vt:lpstr>参考様式７（非該当誓約書）</vt:lpstr>
      <vt:lpstr>収支予算書</vt:lpstr>
      <vt:lpstr>参考様式１０（耐震化）</vt:lpstr>
      <vt:lpstr>メールアドレスの登録 </vt:lpstr>
      <vt:lpstr>業務管理体制届出書</vt:lpstr>
      <vt:lpstr>事業開始届</vt:lpstr>
      <vt:lpstr>'（共生型）体制強化加算・医療的ケア児支援加算'!Print_Area</vt:lpstr>
      <vt:lpstr>'（児発・居宅・保訪）強度行動障害児支援加算'!Print_Area</vt:lpstr>
      <vt:lpstr>'（重心）看護職員加配加算'!Print_Area</vt:lpstr>
      <vt:lpstr>'（重心・医ケア）送迎加算'!Print_Area</vt:lpstr>
      <vt:lpstr>'（別添）医ケア報酬算定'!Print_Area</vt:lpstr>
      <vt:lpstr>'（放デイ）強度行動障害児支援加算'!Print_Area</vt:lpstr>
      <vt:lpstr>'（放デイ）個別サポート加算（Ⅰ）'!Print_Area</vt:lpstr>
      <vt:lpstr>栄養士加配加算!Print_Area</vt:lpstr>
      <vt:lpstr>延長支援加算!Print_Area</vt:lpstr>
      <vt:lpstr>基本情報入力シート!Print_Area</vt:lpstr>
      <vt:lpstr>業務管理体制届出書!Print_Area</vt:lpstr>
      <vt:lpstr>'参考様式１０（耐震化）'!Print_Area</vt:lpstr>
      <vt:lpstr>'参考様式２（社保・労保加入状況）'!Print_Area</vt:lpstr>
      <vt:lpstr>'参考様式４（実務経験証明書）'!Print_Area</vt:lpstr>
      <vt:lpstr>'参考様式４（実務経験証明書）リンクなし'!Print_Area</vt:lpstr>
      <vt:lpstr>指定申請書!Print_Area</vt:lpstr>
      <vt:lpstr>支援プログラム公表届出書!Print_Area</vt:lpstr>
      <vt:lpstr>視覚・聴覚・言語機能障害児支援加算!Print_Area</vt:lpstr>
      <vt:lpstr>事業開始届!Print_Area</vt:lpstr>
      <vt:lpstr>児童指導員等加配加算!Print_Area</vt:lpstr>
      <vt:lpstr>書類一覧!Print_Area</vt:lpstr>
      <vt:lpstr>'障害児通所　体制等状況一覧 '!Print_Area</vt:lpstr>
      <vt:lpstr>食事提供加算!Print_Area</vt:lpstr>
      <vt:lpstr>人工内耳装用児支援加算!Print_Area</vt:lpstr>
      <vt:lpstr>専門的支援実施加算!Print_Area</vt:lpstr>
      <vt:lpstr>専門的支援体制加算!Print_Area</vt:lpstr>
      <vt:lpstr>中核機能強化加算・中核機能強化事業所加算!Print_Area</vt:lpstr>
      <vt:lpstr>入浴支援加算届出書!Print_Area</vt:lpstr>
      <vt:lpstr>'付表１６_児童発達支援（重心）'!Print_Area</vt:lpstr>
      <vt:lpstr>'付表１６_児童発達支援（重心外）'!Print_Area</vt:lpstr>
      <vt:lpstr>付表１７_居宅訪問型児童発達支援!Print_Area</vt:lpstr>
      <vt:lpstr>付表１８_保育所等訪問支援!Print_Area</vt:lpstr>
      <vt:lpstr>福祉専門職員配置等加算!Print_Area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高田　由貴</dc:creator>
  <cp:lastModifiedBy>岡本 奈々</cp:lastModifiedBy>
  <cp:lastPrinted>2026-04-01T10:26:38Z</cp:lastPrinted>
  <dcterms:created xsi:type="dcterms:W3CDTF">2025-12-12T05:35:16Z</dcterms:created>
  <dcterms:modified xsi:type="dcterms:W3CDTF">2026-07-27T05:17:41Z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