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令和08年度（自動生成削除禁止）\S01 福祉部\07 介護保険課\250 事業者指導・監査グループ\03 運営指導\5 自己点検表 (5年)\【R6年度】改正作業中（小多機、看多機）\齋藤作業用\小規模多機能\"/>
    </mc:Choice>
  </mc:AlternateContent>
  <xr:revisionPtr revIDLastSave="0" documentId="13_ncr:1_{2239B701-7AC5-44EB-ADAA-E93A5695CA15}" xr6:coauthVersionLast="47" xr6:coauthVersionMax="47" xr10:uidLastSave="{00000000-0000-0000-0000-000000000000}"/>
  <bookViews>
    <workbookView xWindow="-120" yWindow="-120" windowWidth="21840" windowHeight="13020" tabRatio="792" firstSheet="2" activeTab="6" xr2:uid="{00000000-000D-0000-FFFF-FFFF00000000}"/>
  </bookViews>
  <sheets>
    <sheet name="【記載例】従業者名簿（小多機）" sheetId="6" r:id="rId1"/>
    <sheet name="従業者名簿（小多機）" sheetId="7" r:id="rId2"/>
    <sheet name="【記載例】登録者名簿（小多機）" sheetId="8" r:id="rId3"/>
    <sheet name="登録者名簿（小多機)" sheetId="9" r:id="rId4"/>
    <sheet name="【記載例】勤務形態一覧（小多機）" sheetId="13" r:id="rId5"/>
    <sheet name="勤務形態一覧（小多機）" sheetId="12" r:id="rId6"/>
    <sheet name="自己点検票（小多機）" sheetId="2" r:id="rId7"/>
  </sheets>
  <externalReferences>
    <externalReference r:id="rId8"/>
  </externalReferences>
  <definedNames>
    <definedName name="_xlnm._FilterDatabase" localSheetId="0" hidden="1">'【記載例】従業者名簿（小多機）'!$A$13:$Y$80</definedName>
    <definedName name="_xlnm._FilterDatabase" localSheetId="1" hidden="1">'従業者名簿（小多機）'!$A$13:$Y$80</definedName>
    <definedName name="_xlnm.Print_Area" localSheetId="0">'【記載例】従業者名簿（小多機）'!$A$1:$AB$80</definedName>
    <definedName name="_xlnm.Print_Area" localSheetId="2">'【記載例】登録者名簿（小多機）'!$A$1:$Z$45</definedName>
    <definedName name="_xlnm.Print_Area" localSheetId="6">'自己点検票（小多機）'!$A$1:$Z$1071</definedName>
    <definedName name="_xlnm.Print_Area" localSheetId="1">'従業者名簿（小多機）'!$A$1:$AB$80</definedName>
    <definedName name="_xlnm.Print_Area" localSheetId="3">'登録者名簿（小多機)'!$A$1:$Z$45</definedName>
    <definedName name="職種">[1]プルダウン・リスト!$C$12:$L$12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64" i="13" l="1"/>
  <c r="AW64" i="13"/>
  <c r="AX63" i="13"/>
  <c r="AW63" i="13"/>
  <c r="AX61" i="13"/>
  <c r="AW61" i="13"/>
  <c r="AX60" i="13"/>
  <c r="AW60" i="13"/>
  <c r="AX58" i="13"/>
  <c r="AW58" i="13"/>
  <c r="AX57" i="13"/>
  <c r="AW57" i="13"/>
  <c r="AX55" i="13"/>
  <c r="AW55" i="13"/>
  <c r="AX54" i="13"/>
  <c r="AW54" i="13"/>
  <c r="AX52" i="13"/>
  <c r="AW52" i="13"/>
  <c r="AX51" i="13"/>
  <c r="AW51" i="13"/>
  <c r="AX49" i="13"/>
  <c r="AW49" i="13"/>
  <c r="AX48" i="13"/>
  <c r="AW48" i="13"/>
  <c r="AX46" i="13"/>
  <c r="AW46" i="13"/>
  <c r="AX45" i="13"/>
  <c r="AW45" i="13"/>
  <c r="AX43" i="13"/>
  <c r="AW43" i="13"/>
  <c r="AX42" i="13"/>
  <c r="AW42" i="13"/>
  <c r="AX40" i="13"/>
  <c r="AW40" i="13"/>
  <c r="AX39" i="13"/>
  <c r="AW39" i="13"/>
  <c r="AX37" i="13"/>
  <c r="AW37" i="13"/>
  <c r="AX36" i="13"/>
  <c r="AW36" i="13"/>
  <c r="AX34" i="13"/>
  <c r="AW34" i="13"/>
  <c r="AX33" i="13"/>
  <c r="AW33" i="13"/>
  <c r="AX31" i="13"/>
  <c r="AW31" i="13"/>
  <c r="AX30" i="13"/>
  <c r="AW30" i="13"/>
  <c r="AX28" i="13"/>
  <c r="AW28" i="13"/>
  <c r="AX27" i="13"/>
  <c r="AW27" i="13"/>
  <c r="AL2" i="13"/>
  <c r="AN24" i="13" s="1"/>
  <c r="AN25" i="13" s="1"/>
  <c r="X23" i="13" l="1"/>
  <c r="AN23" i="13"/>
  <c r="Y24" i="13"/>
  <c r="Y25" i="13" s="1"/>
  <c r="AO24" i="13"/>
  <c r="AO25" i="13" s="1"/>
  <c r="Y23" i="13"/>
  <c r="AO23" i="13"/>
  <c r="Z24" i="13"/>
  <c r="Z25" i="13" s="1"/>
  <c r="Z23" i="13"/>
  <c r="AP23" i="13"/>
  <c r="AA24" i="13"/>
  <c r="AA25" i="13" s="1"/>
  <c r="AQ24" i="13"/>
  <c r="AQ25" i="13" s="1"/>
  <c r="AA23" i="13"/>
  <c r="AQ23" i="13"/>
  <c r="AB24" i="13"/>
  <c r="AB25" i="13" s="1"/>
  <c r="AR24" i="13"/>
  <c r="AR25" i="13" s="1"/>
  <c r="AJ23" i="13"/>
  <c r="AC24" i="13"/>
  <c r="AC25" i="13" s="1"/>
  <c r="U23" i="13"/>
  <c r="AS23" i="13"/>
  <c r="AL24" i="13"/>
  <c r="AL25" i="13" s="1"/>
  <c r="AV23" i="13"/>
  <c r="AV24" i="13" s="1"/>
  <c r="AV25" i="13" s="1"/>
  <c r="T23" i="13"/>
  <c r="AR23" i="13"/>
  <c r="AK24" i="13"/>
  <c r="AK25" i="13" s="1"/>
  <c r="AC23" i="13"/>
  <c r="V24" i="13"/>
  <c r="V25" i="13" s="1"/>
  <c r="V23" i="13"/>
  <c r="AD23" i="13"/>
  <c r="AL23" i="13"/>
  <c r="AT23" i="13"/>
  <c r="AT24" i="13" s="1"/>
  <c r="AT25" i="13" s="1"/>
  <c r="W24" i="13"/>
  <c r="W25" i="13" s="1"/>
  <c r="AE24" i="13"/>
  <c r="AE25" i="13" s="1"/>
  <c r="AM24" i="13"/>
  <c r="AM25" i="13" s="1"/>
  <c r="AF23" i="13"/>
  <c r="AG24" i="13"/>
  <c r="AG25" i="13" s="1"/>
  <c r="BD2" i="13"/>
  <c r="AG23" i="13"/>
  <c r="R24" i="13"/>
  <c r="R25" i="13" s="1"/>
  <c r="AH24" i="13"/>
  <c r="AH25" i="13" s="1"/>
  <c r="AP24" i="13"/>
  <c r="AP25" i="13" s="1"/>
  <c r="R23" i="13"/>
  <c r="AH23" i="13"/>
  <c r="S24" i="13"/>
  <c r="S25" i="13" s="1"/>
  <c r="AI24" i="13"/>
  <c r="AI25" i="13" s="1"/>
  <c r="S23" i="13"/>
  <c r="AI23" i="13"/>
  <c r="T24" i="13"/>
  <c r="T25" i="13" s="1"/>
  <c r="AJ24" i="13"/>
  <c r="AJ25" i="13" s="1"/>
  <c r="AB23" i="13"/>
  <c r="U24" i="13"/>
  <c r="U25" i="13" s="1"/>
  <c r="AS24" i="13"/>
  <c r="AS25" i="13" s="1"/>
  <c r="AK23" i="13"/>
  <c r="AD24" i="13"/>
  <c r="AD25" i="13" s="1"/>
  <c r="W23" i="13"/>
  <c r="AE23" i="13"/>
  <c r="AM23" i="13"/>
  <c r="AU23" i="13"/>
  <c r="AU24" i="13" s="1"/>
  <c r="AU25" i="13" s="1"/>
  <c r="X24" i="13"/>
  <c r="X25" i="13" s="1"/>
  <c r="AF24" i="13"/>
  <c r="AF25" i="13" s="1"/>
  <c r="S3" i="9"/>
  <c r="S3" i="8"/>
  <c r="AY44" i="13" l="1"/>
  <c r="AY53" i="13"/>
  <c r="AY29" i="13"/>
  <c r="AY38" i="13"/>
  <c r="AY32" i="13"/>
  <c r="AY56" i="13"/>
  <c r="AY41" i="13"/>
  <c r="AY62" i="13"/>
  <c r="AY47" i="13"/>
  <c r="AY35" i="13"/>
  <c r="AY50" i="13"/>
  <c r="AY26" i="13"/>
  <c r="AY59" i="13"/>
  <c r="AX67" i="12"/>
  <c r="AW67" i="12"/>
  <c r="AX66" i="12"/>
  <c r="AW66" i="12"/>
  <c r="AX64" i="12"/>
  <c r="AW64" i="12"/>
  <c r="AX63" i="12"/>
  <c r="AW63" i="12"/>
  <c r="AX61" i="12"/>
  <c r="AW61" i="12"/>
  <c r="AX60" i="12"/>
  <c r="AW60" i="12"/>
  <c r="AX58" i="12"/>
  <c r="AW58" i="12"/>
  <c r="AX57" i="12"/>
  <c r="AW57" i="12"/>
  <c r="AX55" i="12"/>
  <c r="AW55" i="12"/>
  <c r="AX54" i="12"/>
  <c r="AW54" i="12"/>
  <c r="AX52" i="12"/>
  <c r="AW52" i="12"/>
  <c r="AX51" i="12"/>
  <c r="AW51" i="12"/>
  <c r="AX49" i="12"/>
  <c r="AW49" i="12"/>
  <c r="AX48" i="12"/>
  <c r="AW48" i="12"/>
  <c r="AX46" i="12"/>
  <c r="AW46" i="12"/>
  <c r="AX45" i="12"/>
  <c r="AW45" i="12"/>
  <c r="AX91" i="12"/>
  <c r="AW91" i="12"/>
  <c r="AX90" i="12"/>
  <c r="AW90" i="12"/>
  <c r="AX70" i="12"/>
  <c r="AW70" i="12"/>
  <c r="AX69" i="12"/>
  <c r="AW69" i="12"/>
  <c r="AX43" i="12"/>
  <c r="AW43" i="12"/>
  <c r="AX42" i="12"/>
  <c r="AW42" i="12"/>
  <c r="AX40" i="12"/>
  <c r="AW40" i="12"/>
  <c r="AX39" i="12"/>
  <c r="AW39" i="12"/>
  <c r="AX37" i="12"/>
  <c r="AW37" i="12"/>
  <c r="AX36" i="12"/>
  <c r="AW36" i="12"/>
  <c r="AX34" i="12"/>
  <c r="AW34" i="12"/>
  <c r="AX33" i="12"/>
  <c r="AW33" i="12"/>
  <c r="AX31" i="12"/>
  <c r="AW31" i="12"/>
  <c r="AX30" i="12"/>
  <c r="AW30" i="12"/>
  <c r="AX28" i="12"/>
  <c r="AW28" i="12"/>
  <c r="AX27" i="12"/>
  <c r="AW27" i="12"/>
  <c r="AX88" i="12" l="1"/>
  <c r="AW88" i="12"/>
  <c r="AX87" i="12"/>
  <c r="AW87" i="12"/>
  <c r="AX85" i="12"/>
  <c r="AW85" i="12"/>
  <c r="AX84" i="12"/>
  <c r="AW84" i="12"/>
  <c r="AX82" i="12"/>
  <c r="AW82" i="12"/>
  <c r="AX81" i="12"/>
  <c r="AW81" i="12"/>
  <c r="AX79" i="12"/>
  <c r="AW79" i="12"/>
  <c r="AX78" i="12"/>
  <c r="AW78" i="12"/>
  <c r="AX76" i="12"/>
  <c r="AW76" i="12"/>
  <c r="AX75" i="12"/>
  <c r="AW75" i="12"/>
  <c r="AX73" i="12"/>
  <c r="AW73" i="12"/>
  <c r="AX72" i="12"/>
  <c r="AW72" i="12"/>
  <c r="AL2" i="12"/>
  <c r="AP24" i="12" l="1"/>
  <c r="AP25" i="12" s="1"/>
  <c r="BD2" i="12"/>
  <c r="R23" i="12"/>
  <c r="AA23" i="12"/>
  <c r="AB23" i="12"/>
  <c r="T24" i="12"/>
  <c r="T25" i="12" s="1"/>
  <c r="AQ24" i="12"/>
  <c r="AQ25" i="12" s="1"/>
  <c r="AJ23" i="12"/>
  <c r="AC24" i="12"/>
  <c r="AC25" i="12" s="1"/>
  <c r="S24" i="12"/>
  <c r="S25" i="12" s="1"/>
  <c r="AK24" i="12"/>
  <c r="AK25" i="12" s="1"/>
  <c r="AH23" i="12"/>
  <c r="U24" i="12"/>
  <c r="U25" i="12" s="1"/>
  <c r="AR24" i="12"/>
  <c r="AR25" i="12" s="1"/>
  <c r="AI23" i="12"/>
  <c r="AA24" i="12"/>
  <c r="AA25" i="12" s="1"/>
  <c r="AS24" i="12"/>
  <c r="AS25" i="12" s="1"/>
  <c r="S23" i="12"/>
  <c r="AB24" i="12"/>
  <c r="AB25" i="12" s="1"/>
  <c r="AP23" i="12"/>
  <c r="T23" i="12"/>
  <c r="AQ23" i="12"/>
  <c r="AI24" i="12"/>
  <c r="AI25" i="12" s="1"/>
  <c r="Z23" i="12"/>
  <c r="AR23" i="12"/>
  <c r="AJ24" i="12"/>
  <c r="AJ25" i="12" s="1"/>
  <c r="U23" i="12"/>
  <c r="AC23" i="12"/>
  <c r="AK23" i="12"/>
  <c r="AS23" i="12"/>
  <c r="V24" i="12"/>
  <c r="V25" i="12" s="1"/>
  <c r="AD24" i="12"/>
  <c r="AD25" i="12" s="1"/>
  <c r="AL24" i="12"/>
  <c r="AL25" i="12" s="1"/>
  <c r="AD23" i="12"/>
  <c r="AE24" i="12"/>
  <c r="AE25" i="12" s="1"/>
  <c r="AL23" i="12"/>
  <c r="W24" i="12"/>
  <c r="W25" i="12" s="1"/>
  <c r="AM24" i="12"/>
  <c r="AM25" i="12" s="1"/>
  <c r="W23" i="12"/>
  <c r="AE23" i="12"/>
  <c r="AM23" i="12"/>
  <c r="AU23" i="12"/>
  <c r="AU24" i="12" s="1"/>
  <c r="AU25" i="12" s="1"/>
  <c r="X24" i="12"/>
  <c r="X25" i="12" s="1"/>
  <c r="AF24" i="12"/>
  <c r="AF25" i="12" s="1"/>
  <c r="AN24" i="12"/>
  <c r="AN25" i="12" s="1"/>
  <c r="X23" i="12"/>
  <c r="AF23" i="12"/>
  <c r="AN23" i="12"/>
  <c r="AV23" i="12"/>
  <c r="AV24" i="12" s="1"/>
  <c r="AV25" i="12" s="1"/>
  <c r="Y24" i="12"/>
  <c r="Y25" i="12" s="1"/>
  <c r="AG24" i="12"/>
  <c r="AG25" i="12" s="1"/>
  <c r="AO24" i="12"/>
  <c r="AO25" i="12" s="1"/>
  <c r="V23" i="12"/>
  <c r="AT23" i="12"/>
  <c r="AT24" i="12" s="1"/>
  <c r="AT25" i="12" s="1"/>
  <c r="Y23" i="12"/>
  <c r="AG23" i="12"/>
  <c r="AO23" i="12"/>
  <c r="R24" i="12"/>
  <c r="R25" i="12" s="1"/>
  <c r="Z24" i="12"/>
  <c r="Z25" i="12" s="1"/>
  <c r="AH24" i="12"/>
  <c r="AH25" i="12" s="1"/>
  <c r="AY44" i="12" l="1"/>
  <c r="AY65" i="12"/>
  <c r="AY53" i="12"/>
  <c r="AY59" i="12"/>
  <c r="AY50" i="12"/>
  <c r="AY56" i="12"/>
  <c r="AY47" i="12"/>
  <c r="AY62" i="12"/>
  <c r="AY32" i="12"/>
  <c r="AY38" i="12"/>
  <c r="AY29" i="12"/>
  <c r="AY68" i="12"/>
  <c r="AY26" i="12"/>
  <c r="AY41" i="12"/>
  <c r="AY35" i="12"/>
  <c r="AY77" i="12"/>
  <c r="AY89" i="12"/>
  <c r="AY71" i="12"/>
  <c r="AY80" i="12"/>
  <c r="AY74" i="12"/>
  <c r="AY83" i="12"/>
  <c r="AY86" i="12"/>
  <c r="U3" i="7" l="1"/>
  <c r="U3" i="6" l="1"/>
</calcChain>
</file>

<file path=xl/sharedStrings.xml><?xml version="1.0" encoding="utf-8"?>
<sst xmlns="http://schemas.openxmlformats.org/spreadsheetml/2006/main" count="1859" uniqueCount="851">
  <si>
    <t>事業所名</t>
    <rPh sb="0" eb="3">
      <t>ジギョウショ</t>
    </rPh>
    <rPh sb="3" eb="4">
      <t>メイ</t>
    </rPh>
    <phoneticPr fontId="1"/>
  </si>
  <si>
    <t>自　己　点　検　表</t>
    <rPh sb="0" eb="1">
      <t>ジ</t>
    </rPh>
    <rPh sb="2" eb="3">
      <t>オノレ</t>
    </rPh>
    <rPh sb="4" eb="5">
      <t>テン</t>
    </rPh>
    <rPh sb="6" eb="7">
      <t>ケン</t>
    </rPh>
    <rPh sb="8" eb="9">
      <t>ヒョウ</t>
    </rPh>
    <phoneticPr fontId="1"/>
  </si>
  <si>
    <t>点検項目</t>
    <rPh sb="0" eb="2">
      <t>テンケン</t>
    </rPh>
    <rPh sb="2" eb="4">
      <t>コウモク</t>
    </rPh>
    <phoneticPr fontId="1"/>
  </si>
  <si>
    <t>点検結果</t>
    <rPh sb="0" eb="2">
      <t>テンケン</t>
    </rPh>
    <rPh sb="2" eb="4">
      <t>ケッカ</t>
    </rPh>
    <phoneticPr fontId="1"/>
  </si>
  <si>
    <t>いいえ</t>
    <phoneticPr fontId="1"/>
  </si>
  <si>
    <t>非該当</t>
    <rPh sb="0" eb="3">
      <t>ヒガイトウ</t>
    </rPh>
    <phoneticPr fontId="1"/>
  </si>
  <si>
    <t>根拠条文</t>
    <rPh sb="0" eb="2">
      <t>コンキョ</t>
    </rPh>
    <rPh sb="2" eb="4">
      <t>ジョウブン</t>
    </rPh>
    <phoneticPr fontId="1"/>
  </si>
  <si>
    <t>点　　検　　事　　項</t>
    <rPh sb="0" eb="1">
      <t>テン</t>
    </rPh>
    <rPh sb="3" eb="4">
      <t>ケン</t>
    </rPh>
    <rPh sb="6" eb="7">
      <t>コト</t>
    </rPh>
    <rPh sb="9" eb="10">
      <t>コウ</t>
    </rPh>
    <phoneticPr fontId="1"/>
  </si>
  <si>
    <t>①</t>
    <phoneticPr fontId="1"/>
  </si>
  <si>
    <t>※</t>
    <phoneticPr fontId="1"/>
  </si>
  <si>
    <t>③</t>
    <phoneticPr fontId="1"/>
  </si>
  <si>
    <t>②</t>
    <phoneticPr fontId="1"/>
  </si>
  <si>
    <t>④</t>
    <phoneticPr fontId="1"/>
  </si>
  <si>
    <t>①</t>
    <phoneticPr fontId="1"/>
  </si>
  <si>
    <t>②</t>
    <phoneticPr fontId="1"/>
  </si>
  <si>
    <t>事業所の名称及び所在地</t>
    <phoneticPr fontId="1"/>
  </si>
  <si>
    <t>③</t>
    <phoneticPr fontId="1"/>
  </si>
  <si>
    <t>④</t>
    <phoneticPr fontId="1"/>
  </si>
  <si>
    <t>⑤</t>
    <phoneticPr fontId="1"/>
  </si>
  <si>
    <t>⑥</t>
    <phoneticPr fontId="1"/>
  </si>
  <si>
    <t>⑦</t>
    <phoneticPr fontId="1"/>
  </si>
  <si>
    <t>⑧</t>
    <phoneticPr fontId="1"/>
  </si>
  <si>
    <t>運営規程</t>
    <phoneticPr fontId="1"/>
  </si>
  <si>
    <t>(2)</t>
    <phoneticPr fontId="1"/>
  </si>
  <si>
    <t>(3)</t>
    <phoneticPr fontId="1"/>
  </si>
  <si>
    <t>は　い</t>
    <phoneticPr fontId="1"/>
  </si>
  <si>
    <t>(1)</t>
    <phoneticPr fontId="1"/>
  </si>
  <si>
    <t>区条例
第83条</t>
    <phoneticPr fontId="1"/>
  </si>
  <si>
    <t>２.管理者</t>
    <phoneticPr fontId="1"/>
  </si>
  <si>
    <t>区条例
第84条</t>
    <phoneticPr fontId="1"/>
  </si>
  <si>
    <t>区条例
第85条</t>
    <phoneticPr fontId="1"/>
  </si>
  <si>
    <t>３.代表者</t>
    <rPh sb="2" eb="5">
      <t>ダイヒョウシャ</t>
    </rPh>
    <phoneticPr fontId="1"/>
  </si>
  <si>
    <t>２.設備及び備品等</t>
    <phoneticPr fontId="1"/>
  </si>
  <si>
    <t>区条例
第86条</t>
    <phoneticPr fontId="1"/>
  </si>
  <si>
    <t>区条例
第89条</t>
    <phoneticPr fontId="1"/>
  </si>
  <si>
    <t>区条例
第90条</t>
    <phoneticPr fontId="1"/>
  </si>
  <si>
    <t>区条例
第91条</t>
    <phoneticPr fontId="1"/>
  </si>
  <si>
    <t>区条例
第92条</t>
    <phoneticPr fontId="1"/>
  </si>
  <si>
    <t>区条例
第93条</t>
    <phoneticPr fontId="1"/>
  </si>
  <si>
    <t>区条例
第95条</t>
    <phoneticPr fontId="1"/>
  </si>
  <si>
    <t>区条例
第96条</t>
  </si>
  <si>
    <t>区条例
第98条</t>
    <phoneticPr fontId="1"/>
  </si>
  <si>
    <t>区条例
第100条</t>
    <phoneticPr fontId="1"/>
  </si>
  <si>
    <t>区条例
第101条</t>
    <phoneticPr fontId="1"/>
  </si>
  <si>
    <t>区条例
第102条</t>
    <phoneticPr fontId="1"/>
  </si>
  <si>
    <t>区条例
第103条</t>
    <phoneticPr fontId="1"/>
  </si>
  <si>
    <t>区条例
第107条</t>
    <phoneticPr fontId="1"/>
  </si>
  <si>
    <t>区条例
第108条</t>
    <phoneticPr fontId="1"/>
  </si>
  <si>
    <t>協力医療機関の名称及び診療科名並びに当該協力医療機関との契約の内容</t>
    <phoneticPr fontId="1"/>
  </si>
  <si>
    <t>⑨</t>
    <phoneticPr fontId="1"/>
  </si>
  <si>
    <t>登録者が短期入所生活介護、短期入所療養介護、特定施設入居者生活介護又は認知症対応型共同生活介護、地域密着型特定施設入居者生活介護、地域密着型介護老人福祉施設入所者生活介護若しくは複合型サービスを受けている間は、算定していませんか。</t>
    <phoneticPr fontId="1"/>
  </si>
  <si>
    <t xml:space="preserve">法第78条の５
則第131条の13
</t>
    <phoneticPr fontId="1"/>
  </si>
  <si>
    <t>医師が一般に認められている医学的知見に基づき回復の見込みがないと診断した者であること。</t>
    <phoneticPr fontId="1"/>
  </si>
  <si>
    <t>区条例
第97条</t>
    <phoneticPr fontId="1"/>
  </si>
  <si>
    <t>苦情の内容等の記録</t>
    <rPh sb="0" eb="2">
      <t>クジョウ</t>
    </rPh>
    <rPh sb="3" eb="5">
      <t>ナイヨウ</t>
    </rPh>
    <rPh sb="5" eb="6">
      <t>トウ</t>
    </rPh>
    <rPh sb="7" eb="9">
      <t>キロク</t>
    </rPh>
    <phoneticPr fontId="1"/>
  </si>
  <si>
    <t>事故の状況及び処置についての記録</t>
    <rPh sb="0" eb="2">
      <t>ジコ</t>
    </rPh>
    <rPh sb="3" eb="5">
      <t>ジョウキョウ</t>
    </rPh>
    <rPh sb="5" eb="6">
      <t>オヨ</t>
    </rPh>
    <rPh sb="7" eb="9">
      <t>ショチ</t>
    </rPh>
    <rPh sb="14" eb="16">
      <t>キロク</t>
    </rPh>
    <phoneticPr fontId="1"/>
  </si>
  <si>
    <t>運営推進会議の報告、評価、要望、助言等の記録</t>
    <rPh sb="0" eb="2">
      <t>ウンエイ</t>
    </rPh>
    <rPh sb="2" eb="4">
      <t>スイシン</t>
    </rPh>
    <rPh sb="4" eb="6">
      <t>カイギ</t>
    </rPh>
    <rPh sb="7" eb="9">
      <t>ホウコク</t>
    </rPh>
    <rPh sb="10" eb="12">
      <t>ヒョウカ</t>
    </rPh>
    <rPh sb="13" eb="15">
      <t>ヨウボウ</t>
    </rPh>
    <rPh sb="16" eb="18">
      <t>ジョゲン</t>
    </rPh>
    <rPh sb="18" eb="19">
      <t>トウ</t>
    </rPh>
    <rPh sb="20" eb="22">
      <t>キロク</t>
    </rPh>
    <phoneticPr fontId="1"/>
  </si>
  <si>
    <t>居宅サービス計画</t>
    <rPh sb="0" eb="2">
      <t>キョタク</t>
    </rPh>
    <rPh sb="6" eb="8">
      <t>ケイカク</t>
    </rPh>
    <phoneticPr fontId="1"/>
  </si>
  <si>
    <t>小規模多機能型居宅介護計画</t>
    <rPh sb="0" eb="11">
      <t>ショウキボタキノウガタキョタクカイゴ</t>
    </rPh>
    <rPh sb="11" eb="13">
      <t>ケイカク</t>
    </rPh>
    <phoneticPr fontId="1"/>
  </si>
  <si>
    <t>身体拘束等の態様及び時間、その際の利用者の心身の状況並びに緊急やむを得ない理由の記録</t>
    <rPh sb="0" eb="2">
      <t>シンタイ</t>
    </rPh>
    <rPh sb="2" eb="4">
      <t>コウソク</t>
    </rPh>
    <rPh sb="4" eb="5">
      <t>トウ</t>
    </rPh>
    <rPh sb="6" eb="8">
      <t>タイヨウ</t>
    </rPh>
    <rPh sb="8" eb="9">
      <t>オヨ</t>
    </rPh>
    <rPh sb="10" eb="12">
      <t>ジカン</t>
    </rPh>
    <rPh sb="15" eb="16">
      <t>サイ</t>
    </rPh>
    <rPh sb="17" eb="19">
      <t>リヨウ</t>
    </rPh>
    <rPh sb="19" eb="20">
      <t>シャ</t>
    </rPh>
    <rPh sb="21" eb="23">
      <t>シンシン</t>
    </rPh>
    <rPh sb="24" eb="26">
      <t>ジョウキョウ</t>
    </rPh>
    <rPh sb="26" eb="27">
      <t>ナラ</t>
    </rPh>
    <rPh sb="29" eb="31">
      <t>キンキュウ</t>
    </rPh>
    <rPh sb="34" eb="35">
      <t>エ</t>
    </rPh>
    <rPh sb="37" eb="39">
      <t>リユウ</t>
    </rPh>
    <rPh sb="40" eb="42">
      <t>キロク</t>
    </rPh>
    <phoneticPr fontId="1"/>
  </si>
  <si>
    <t>変更の届出</t>
    <phoneticPr fontId="1"/>
  </si>
  <si>
    <t>小規模多機能型居宅介護費を算定する場合は、同一建物に居住する者と居住しない者を確認して、登録している期間１月につきそれぞれの所定単位数を算定していますか。</t>
    <rPh sb="0" eb="3">
      <t>ショウキボ</t>
    </rPh>
    <rPh sb="3" eb="7">
      <t>タキノウガタ</t>
    </rPh>
    <rPh sb="7" eb="9">
      <t>キョタク</t>
    </rPh>
    <rPh sb="9" eb="11">
      <t>カイゴ</t>
    </rPh>
    <rPh sb="11" eb="12">
      <t>ヒ</t>
    </rPh>
    <rPh sb="13" eb="15">
      <t>サンテイ</t>
    </rPh>
    <rPh sb="17" eb="19">
      <t>バアイ</t>
    </rPh>
    <rPh sb="21" eb="23">
      <t>ドウイツ</t>
    </rPh>
    <rPh sb="23" eb="25">
      <t>タテモノ</t>
    </rPh>
    <rPh sb="26" eb="28">
      <t>キョジュウ</t>
    </rPh>
    <rPh sb="30" eb="31">
      <t>モノ</t>
    </rPh>
    <rPh sb="32" eb="34">
      <t>キョジュウ</t>
    </rPh>
    <rPh sb="37" eb="38">
      <t>モノ</t>
    </rPh>
    <rPh sb="39" eb="41">
      <t>カクニン</t>
    </rPh>
    <rPh sb="44" eb="46">
      <t>トウロク</t>
    </rPh>
    <rPh sb="50" eb="52">
      <t>キカン</t>
    </rPh>
    <rPh sb="53" eb="54">
      <t>ツキ</t>
    </rPh>
    <rPh sb="62" eb="64">
      <t>ショテイ</t>
    </rPh>
    <rPh sb="64" eb="67">
      <t>タンイスウ</t>
    </rPh>
    <rPh sb="68" eb="70">
      <t>サンテイ</t>
    </rPh>
    <phoneticPr fontId="1"/>
  </si>
  <si>
    <t>※</t>
    <phoneticPr fontId="1"/>
  </si>
  <si>
    <t xml:space="preserve">告示別表４ハ
</t>
    <phoneticPr fontId="1"/>
  </si>
  <si>
    <t>(1)</t>
    <phoneticPr fontId="1"/>
  </si>
  <si>
    <t>看護師により24時間連絡できる体制を確保していること。</t>
    <phoneticPr fontId="1"/>
  </si>
  <si>
    <t>看取り期における対応方針を定め、利用開始の際に、登録者又はその家族等に対して、説明し同意を得ていること。</t>
    <rPh sb="27" eb="28">
      <t>マタ</t>
    </rPh>
    <phoneticPr fontId="1"/>
  </si>
  <si>
    <t>看取り期における対応方針に基づき、登録者の状態又は家族の求め等に応じ介護職員、看護職員等から介護記録等登録者に関する記録を活用し行われるサービスについての説明を受け、同意した上でサービスを受けている者であること。</t>
    <rPh sb="23" eb="24">
      <t>マタ</t>
    </rPh>
    <rPh sb="51" eb="54">
      <t>トウロクシャ</t>
    </rPh>
    <rPh sb="87" eb="88">
      <t>ウエ</t>
    </rPh>
    <phoneticPr fontId="1"/>
  </si>
  <si>
    <t>利用者の心身の状況又はその家族等を取り巻く環境の変化に応じ、随時、介護支援専門員、看護師、准看護師、介護職員その他の関係者が共同し、小規模多機能型居宅介護計画の見直しを行っていること。</t>
    <rPh sb="9" eb="10">
      <t>マタ</t>
    </rPh>
    <rPh sb="15" eb="16">
      <t>トウ</t>
    </rPh>
    <rPh sb="27" eb="28">
      <t>オウ</t>
    </rPh>
    <rPh sb="30" eb="32">
      <t>ズイジ</t>
    </rPh>
    <rPh sb="33" eb="35">
      <t>カイゴ</t>
    </rPh>
    <rPh sb="35" eb="37">
      <t>シエン</t>
    </rPh>
    <rPh sb="37" eb="40">
      <t>センモンイン</t>
    </rPh>
    <rPh sb="41" eb="44">
      <t>カンゴシ</t>
    </rPh>
    <rPh sb="45" eb="49">
      <t>ジュンカンゴシ</t>
    </rPh>
    <rPh sb="50" eb="52">
      <t>カイゴ</t>
    </rPh>
    <rPh sb="52" eb="54">
      <t>ショクイン</t>
    </rPh>
    <rPh sb="56" eb="57">
      <t>タ</t>
    </rPh>
    <rPh sb="58" eb="61">
      <t>カンケイシャ</t>
    </rPh>
    <rPh sb="62" eb="64">
      <t>キョウドウ</t>
    </rPh>
    <rPh sb="66" eb="69">
      <t>ショウキボ</t>
    </rPh>
    <rPh sb="69" eb="73">
      <t>タキノウガタ</t>
    </rPh>
    <rPh sb="73" eb="75">
      <t>キョタク</t>
    </rPh>
    <rPh sb="75" eb="77">
      <t>カイゴ</t>
    </rPh>
    <rPh sb="77" eb="79">
      <t>ケイカク</t>
    </rPh>
    <rPh sb="80" eb="82">
      <t>ミナオ</t>
    </rPh>
    <rPh sb="84" eb="85">
      <t>オコナ</t>
    </rPh>
    <phoneticPr fontId="1"/>
  </si>
  <si>
    <t>利用者の地域における多様な活動が確保されるよう、日常的に地域住民等との交流を図り、利用者の状態に応じて、地域の行事や活動等に積極的に参加していること。</t>
    <rPh sb="4" eb="6">
      <t>チイキ</t>
    </rPh>
    <rPh sb="10" eb="12">
      <t>タヨウ</t>
    </rPh>
    <rPh sb="13" eb="15">
      <t>カツドウ</t>
    </rPh>
    <rPh sb="16" eb="18">
      <t>カクホ</t>
    </rPh>
    <rPh sb="24" eb="27">
      <t>ニチジョウテキ</t>
    </rPh>
    <rPh sb="28" eb="30">
      <t>チイキ</t>
    </rPh>
    <rPh sb="30" eb="32">
      <t>ジュウミン</t>
    </rPh>
    <rPh sb="32" eb="33">
      <t>トウ</t>
    </rPh>
    <rPh sb="35" eb="37">
      <t>コウリュウ</t>
    </rPh>
    <rPh sb="38" eb="39">
      <t>ハカ</t>
    </rPh>
    <rPh sb="41" eb="44">
      <t>リヨウシャ</t>
    </rPh>
    <rPh sb="45" eb="47">
      <t>ジョウタイ</t>
    </rPh>
    <rPh sb="48" eb="49">
      <t>オウ</t>
    </rPh>
    <rPh sb="52" eb="54">
      <t>チイキ</t>
    </rPh>
    <rPh sb="55" eb="57">
      <t>ギョウジ</t>
    </rPh>
    <rPh sb="58" eb="60">
      <t>カツドウ</t>
    </rPh>
    <rPh sb="60" eb="61">
      <t>トウ</t>
    </rPh>
    <rPh sb="62" eb="65">
      <t>セッキョクテキ</t>
    </rPh>
    <rPh sb="66" eb="68">
      <t>サンカ</t>
    </rPh>
    <phoneticPr fontId="1"/>
  </si>
  <si>
    <t>定員超過利用・人員基準欠如に該当していないこと。</t>
    <phoneticPr fontId="1"/>
  </si>
  <si>
    <t>提供した具体的なサービスの内容等の記録</t>
    <rPh sb="0" eb="2">
      <t>テイキョウ</t>
    </rPh>
    <rPh sb="4" eb="7">
      <t>グタイテキ</t>
    </rPh>
    <rPh sb="13" eb="15">
      <t>ナイヨウ</t>
    </rPh>
    <rPh sb="15" eb="16">
      <t>トウ</t>
    </rPh>
    <rPh sb="17" eb="19">
      <t>キロク</t>
    </rPh>
    <phoneticPr fontId="1"/>
  </si>
  <si>
    <t>算定の基礎となる登録日は、利用者がサービスを実際に利用開始した日とし、登録終了日は利用者と事業者との間で利用契約を終了した日とします。</t>
    <rPh sb="0" eb="2">
      <t>サンテイ</t>
    </rPh>
    <rPh sb="3" eb="5">
      <t>キソ</t>
    </rPh>
    <rPh sb="8" eb="11">
      <t>トウロクビ</t>
    </rPh>
    <rPh sb="13" eb="16">
      <t>リヨウシャ</t>
    </rPh>
    <rPh sb="22" eb="24">
      <t>ジッサイ</t>
    </rPh>
    <rPh sb="25" eb="27">
      <t>リヨウ</t>
    </rPh>
    <rPh sb="27" eb="29">
      <t>カイシ</t>
    </rPh>
    <rPh sb="31" eb="32">
      <t>ヒ</t>
    </rPh>
    <rPh sb="35" eb="37">
      <t>トウロク</t>
    </rPh>
    <rPh sb="37" eb="40">
      <t>シュウリョウビ</t>
    </rPh>
    <rPh sb="41" eb="44">
      <t>リヨウシャ</t>
    </rPh>
    <rPh sb="45" eb="48">
      <t>ジギョウシャ</t>
    </rPh>
    <rPh sb="50" eb="51">
      <t>カン</t>
    </rPh>
    <rPh sb="52" eb="54">
      <t>リヨウ</t>
    </rPh>
    <rPh sb="54" eb="56">
      <t>ケイヤク</t>
    </rPh>
    <rPh sb="57" eb="59">
      <t>シュウリョウ</t>
    </rPh>
    <rPh sb="61" eb="62">
      <t>ヒ</t>
    </rPh>
    <phoneticPr fontId="1"/>
  </si>
  <si>
    <t>利用者に関する区への通知に係る記録</t>
    <rPh sb="0" eb="3">
      <t>リヨウシャ</t>
    </rPh>
    <rPh sb="4" eb="5">
      <t>カン</t>
    </rPh>
    <rPh sb="7" eb="8">
      <t>ク</t>
    </rPh>
    <rPh sb="10" eb="12">
      <t>ツウチ</t>
    </rPh>
    <rPh sb="13" eb="14">
      <t>カカ</t>
    </rPh>
    <rPh sb="15" eb="17">
      <t>キロク</t>
    </rPh>
    <phoneticPr fontId="1"/>
  </si>
  <si>
    <t>同一建物とは、当該事業所と構造上又は外形上一体的な建築物を指すものであり、具体的には、当該建物の１階部分に小規模多機能型居宅介護事業所がある場合や、当該建物と渡り廊下等で繋がっている場合が該当し、同一敷地内にある別棟の建築物や道路を挟んで隣接する場合は該当しません。また、ここでいう同一建物については、当該建築物の管理、運営法人と当該事業所の法人が異なる場合であっても該当します。</t>
    <rPh sb="0" eb="2">
      <t>ドウイツ</t>
    </rPh>
    <rPh sb="2" eb="4">
      <t>タテモノ</t>
    </rPh>
    <rPh sb="25" eb="26">
      <t>ケン</t>
    </rPh>
    <rPh sb="53" eb="64">
      <t>ショウキボタキノウガタキョタクカイゴ</t>
    </rPh>
    <rPh sb="154" eb="155">
      <t>チク</t>
    </rPh>
    <phoneticPr fontId="1"/>
  </si>
  <si>
    <t>指定小規模多機能型居宅介護事業所が提供する訪問サービスの提供に当たる常勤の従業者を２名以上配置していること。</t>
    <rPh sb="28" eb="30">
      <t>テイキョウ</t>
    </rPh>
    <rPh sb="31" eb="32">
      <t>ア</t>
    </rPh>
    <rPh sb="34" eb="36">
      <t>ジョウキン</t>
    </rPh>
    <rPh sb="37" eb="40">
      <t>ジュウギョウシャ</t>
    </rPh>
    <rPh sb="42" eb="45">
      <t>メイイジョウ</t>
    </rPh>
    <rPh sb="45" eb="47">
      <t>ハイチ</t>
    </rPh>
    <phoneticPr fontId="1"/>
  </si>
  <si>
    <t>名前</t>
    <rPh sb="0" eb="2">
      <t>ナマエ</t>
    </rPh>
    <phoneticPr fontId="1"/>
  </si>
  <si>
    <t>【留意事項】</t>
    <rPh sb="1" eb="3">
      <t>リュウイ</t>
    </rPh>
    <rPh sb="3" eb="5">
      <t>ジコウ</t>
    </rPh>
    <phoneticPr fontId="1"/>
  </si>
  <si>
    <t>②</t>
  </si>
  <si>
    <t>認知症</t>
    <rPh sb="0" eb="3">
      <t>ニンチショウ</t>
    </rPh>
    <phoneticPr fontId="1"/>
  </si>
  <si>
    <t>サービスの利用・提供状況</t>
    <phoneticPr fontId="1"/>
  </si>
  <si>
    <t>通い</t>
    <phoneticPr fontId="1"/>
  </si>
  <si>
    <t>訪問</t>
    <phoneticPr fontId="1"/>
  </si>
  <si>
    <t xml:space="preserve"> 宿泊</t>
    <phoneticPr fontId="1"/>
  </si>
  <si>
    <t>は い</t>
    <phoneticPr fontId="1"/>
  </si>
  <si>
    <t>(1) 事業所ごとに置くべき従業者の員数は、次のとおりとなっていますか。</t>
    <phoneticPr fontId="1"/>
  </si>
  <si>
    <t>夜間及び深夜の時間帯は、それぞれの事業所ごとに、宿泊サービスの利用者の生活サイクル等に応じて設定するものとし、時間帯の設定に当たっては、「社会福祉施設における宿直勤務の取扱いについて」（昭和49年８月20日社施第160号社会局施設課長、児童家庭局企画課長連名通知）に準じて適切に行うこと。</t>
    <phoneticPr fontId="1"/>
  </si>
  <si>
    <t>※</t>
    <phoneticPr fontId="1"/>
  </si>
  <si>
    <t>宿泊サービスの利用者がいない場合であって、夜間及び深夜の時間帯を通じて利用者に対して訪問サービスを提供するために必要な連絡体制を整備しているときは、夜間及び深夜の時間帯を通じて夜間及び深夜の勤務並びに宿直勤務に当たる従業者を置かないことができる。</t>
    <phoneticPr fontId="1"/>
  </si>
  <si>
    <t>夜間及び深夜の時間帯を通じてサービスの提供に当たる従業者については、夜間及び深夜の勤務（宿直勤務を除く。）に当たる者を１以上とし、宿直勤務に当たる者を当該宿直勤務に必要な数以上としていますか。</t>
    <phoneticPr fontId="1"/>
  </si>
  <si>
    <t>　　　　　　　　　　　　</t>
    <phoneticPr fontId="12"/>
  </si>
  <si>
    <t>事業所名：</t>
  </si>
  <si>
    <t>介護支援専門員は、指定を受ける際（指定を受けた後に介護支援専門員の変更の届出を行う場合を含む。）に、「小規模多機能型サービス等計画作成担当者研修」を修了していますか。</t>
    <phoneticPr fontId="1"/>
  </si>
  <si>
    <t>１.登録定員及び利用定員</t>
    <rPh sb="2" eb="4">
      <t>トウロク</t>
    </rPh>
    <rPh sb="4" eb="6">
      <t>テイイン</t>
    </rPh>
    <rPh sb="6" eb="7">
      <t>オヨ</t>
    </rPh>
    <rPh sb="8" eb="10">
      <t>リヨウ</t>
    </rPh>
    <rPh sb="10" eb="12">
      <t>テイイン</t>
    </rPh>
    <phoneticPr fontId="1"/>
  </si>
  <si>
    <t>(1) 登録定員を29人以下としていますか。</t>
    <phoneticPr fontId="1"/>
  </si>
  <si>
    <t>(2) 次に掲げる範囲内において、通いサービス及び宿泊サービスの利用定員を定めていますか。</t>
    <phoneticPr fontId="1"/>
  </si>
  <si>
    <t>①</t>
    <phoneticPr fontId="1"/>
  </si>
  <si>
    <t>通いサービス</t>
    <phoneticPr fontId="1"/>
  </si>
  <si>
    <t>登録定員の２分の１以上15人以下（登録定員が25人を超える指定小規模多機能型居宅介護事業所にあっては、登録定員に応じて、次の表に定める利用定員まで）</t>
    <phoneticPr fontId="1"/>
  </si>
  <si>
    <t>登録定員</t>
  </si>
  <si>
    <t>26人又は27人</t>
  </si>
  <si>
    <t>16人</t>
  </si>
  <si>
    <t>28人</t>
  </si>
  <si>
    <t>17人</t>
  </si>
  <si>
    <t>29人</t>
  </si>
  <si>
    <t>18人</t>
  </si>
  <si>
    <t>利用定員</t>
    <phoneticPr fontId="1"/>
  </si>
  <si>
    <t>宿泊サービス</t>
    <phoneticPr fontId="1"/>
  </si>
  <si>
    <t>②</t>
    <phoneticPr fontId="1"/>
  </si>
  <si>
    <t>通いサービスの利用定員の３分の１以上９人以下</t>
    <phoneticPr fontId="1"/>
  </si>
  <si>
    <t>この場合における利用定員については、当該指定小規模多機能型居宅介護事業所において１日当たりの同時にサービスの提供を受ける者の上限を指すものであり、１日当たりの延べ人数ではないことに留意すること。</t>
    <phoneticPr fontId="1"/>
  </si>
  <si>
    <t>※</t>
    <phoneticPr fontId="1"/>
  </si>
  <si>
    <t>【居間及び食堂】</t>
    <rPh sb="1" eb="3">
      <t>イマ</t>
    </rPh>
    <rPh sb="3" eb="4">
      <t>オヨ</t>
    </rPh>
    <rPh sb="5" eb="7">
      <t>ショクドウ</t>
    </rPh>
    <phoneticPr fontId="1"/>
  </si>
  <si>
    <t>【宿泊室】</t>
    <rPh sb="1" eb="4">
      <t>シュクハクシツ</t>
    </rPh>
    <phoneticPr fontId="1"/>
  </si>
  <si>
    <t>１の宿泊室の定員は、１人とする。ただし、利用者の処遇上必要と認められる場合は、２人とすることができるものとする。</t>
    <phoneticPr fontId="1"/>
  </si>
  <si>
    <t>１の宿泊室の床面積は、7.43平方メートル以上としなければならない。</t>
    <phoneticPr fontId="1"/>
  </si>
  <si>
    <t>ア及びイを満たす宿泊室（以下「個室」という。）以外の宿泊室を設ける場合は、個室以外の宿泊室の面積を合計した面積は、おおむね7.43平方メートルに宿泊サービスの利用定員から個室の定員数を減じた数を乗じて得た面積以上とするものとし、その構造は利用者のプライバシーが確保されたものでなければならない。</t>
    <phoneticPr fontId="1"/>
  </si>
  <si>
    <t>プライバシーが確保された居間については、ウの個室以外の宿泊室の面積に含めることができる。</t>
    <phoneticPr fontId="1"/>
  </si>
  <si>
    <t>ア</t>
    <phoneticPr fontId="1"/>
  </si>
  <si>
    <t>イ</t>
    <phoneticPr fontId="1"/>
  </si>
  <si>
    <t>ウ</t>
    <phoneticPr fontId="1"/>
  </si>
  <si>
    <t>エ</t>
    <phoneticPr fontId="1"/>
  </si>
  <si>
    <t>小規模多機能型居宅介護事業所は、利用者の家族との交流の機会の確保や地域住民との交流を図る観点から、住宅地又は住宅地と同程度に利用者の家族や地域住民との交流の機会が確保される地域にあるようにしなければならない。</t>
    <phoneticPr fontId="1"/>
  </si>
  <si>
    <t>【事業所の立地】</t>
    <rPh sb="1" eb="3">
      <t>ジギョウ</t>
    </rPh>
    <rPh sb="3" eb="4">
      <t>ショ</t>
    </rPh>
    <rPh sb="5" eb="7">
      <t>リッチ</t>
    </rPh>
    <phoneticPr fontId="1"/>
  </si>
  <si>
    <t>「消火設備その他の非常災害に際して必要な設備」は、消防法その他の法令等に規定された設備を示しており、それらの設備を確実に設置しなければならないものである。</t>
    <phoneticPr fontId="1"/>
  </si>
  <si>
    <t>通いサービスの利用定員について15人を超えて定める事業所にあっては、居間及び食堂を合計した面積は、利用者の処遇に支障がないと認められる十分な広さ（１人当たり３平方メートル以上）を確保することが必要である。</t>
    <phoneticPr fontId="1"/>
  </si>
  <si>
    <t>(1) 事業所は、居間、食堂、台所、宿泊室、浴室、消火設備その他の非常災害に際して必要な設備その他指定小規模多機能型居宅介護の提供に必要な設備及び備品等を備えていますか。</t>
    <phoneticPr fontId="1"/>
  </si>
  <si>
    <t>(3) 非常災害発生時に区の求めに応じ、指定小規模多機能型居宅介護の提供を行えるよう設備及び備品等の確保に努めていますか。</t>
    <rPh sb="4" eb="6">
      <t>ヒジョウ</t>
    </rPh>
    <rPh sb="6" eb="8">
      <t>サイガイ</t>
    </rPh>
    <rPh sb="8" eb="10">
      <t>ハッセイ</t>
    </rPh>
    <rPh sb="10" eb="11">
      <t>ジ</t>
    </rPh>
    <rPh sb="12" eb="13">
      <t>ク</t>
    </rPh>
    <rPh sb="14" eb="15">
      <t>モト</t>
    </rPh>
    <rPh sb="17" eb="18">
      <t>オウ</t>
    </rPh>
    <rPh sb="20" eb="22">
      <t>シテイ</t>
    </rPh>
    <rPh sb="34" eb="36">
      <t>テイキョウ</t>
    </rPh>
    <rPh sb="37" eb="38">
      <t>オコナ</t>
    </rPh>
    <rPh sb="42" eb="44">
      <t>セツビ</t>
    </rPh>
    <rPh sb="44" eb="45">
      <t>オヨ</t>
    </rPh>
    <rPh sb="46" eb="48">
      <t>ビヒン</t>
    </rPh>
    <rPh sb="48" eb="49">
      <t>トウ</t>
    </rPh>
    <rPh sb="50" eb="52">
      <t>カクホ</t>
    </rPh>
    <rPh sb="53" eb="54">
      <t>ツト</t>
    </rPh>
    <phoneticPr fontId="1"/>
  </si>
  <si>
    <t>(4) 設備の基準は次のとおりとなっていますか。</t>
    <rPh sb="4" eb="6">
      <t>セツビ</t>
    </rPh>
    <rPh sb="7" eb="9">
      <t>キジュン</t>
    </rPh>
    <rPh sb="10" eb="11">
      <t>ツギ</t>
    </rPh>
    <phoneticPr fontId="1"/>
  </si>
  <si>
    <t>区条例
第87条</t>
    <phoneticPr fontId="1"/>
  </si>
  <si>
    <t>(1) 管理者は、事業所の従業者の管理及びサービスの利用申込に係る調整、業務の実施状況の把握その他の管理を一元的に行っていますか。</t>
    <phoneticPr fontId="1"/>
  </si>
  <si>
    <t>(2) 管理者は、事業所の従業者に運営基準を遵守させるための必要な指揮命令を行っていますか。</t>
    <rPh sb="30" eb="32">
      <t>ヒツヨウ</t>
    </rPh>
    <phoneticPr fontId="1"/>
  </si>
  <si>
    <t>　※事業運営の基本となるものです。重要事項説明書等と整合性を持たせてください。</t>
    <phoneticPr fontId="1"/>
  </si>
  <si>
    <t>事業の目的</t>
    <rPh sb="0" eb="2">
      <t>ジギョウ</t>
    </rPh>
    <phoneticPr fontId="12"/>
  </si>
  <si>
    <t>運営の方針</t>
    <phoneticPr fontId="12"/>
  </si>
  <si>
    <t>従業者の職種、員数及び職務の内容</t>
    <phoneticPr fontId="12"/>
  </si>
  <si>
    <t>営業日及び営業時間</t>
    <rPh sb="0" eb="3">
      <t>エイギョウビ</t>
    </rPh>
    <rPh sb="3" eb="4">
      <t>オヨ</t>
    </rPh>
    <rPh sb="5" eb="9">
      <t>エイギョウジカン</t>
    </rPh>
    <phoneticPr fontId="1"/>
  </si>
  <si>
    <t>登録定員並びに通いサービス及び宿泊サービスの利用定員</t>
    <phoneticPr fontId="12"/>
  </si>
  <si>
    <t>利用料</t>
    <rPh sb="0" eb="3">
      <t>リヨウリョウ</t>
    </rPh>
    <phoneticPr fontId="12"/>
  </si>
  <si>
    <t>その他の費用の額</t>
    <phoneticPr fontId="1"/>
  </si>
  <si>
    <t>指定小規模多機能型居宅介護の内容</t>
    <phoneticPr fontId="1"/>
  </si>
  <si>
    <t>通常の事業の実施地域</t>
    <phoneticPr fontId="1"/>
  </si>
  <si>
    <t>サービス利用に当たっての留意事項</t>
    <rPh sb="4" eb="6">
      <t>リヨウ</t>
    </rPh>
    <rPh sb="7" eb="8">
      <t>ア</t>
    </rPh>
    <rPh sb="12" eb="14">
      <t>リュウイ</t>
    </rPh>
    <rPh sb="14" eb="16">
      <t>ジコウ</t>
    </rPh>
    <phoneticPr fontId="12"/>
  </si>
  <si>
    <t>緊急時等における対応方法</t>
    <phoneticPr fontId="1"/>
  </si>
  <si>
    <t>非常災害対策</t>
    <rPh sb="0" eb="2">
      <t>ヒジョウ</t>
    </rPh>
    <rPh sb="2" eb="4">
      <t>サイガイ</t>
    </rPh>
    <rPh sb="4" eb="6">
      <t>タイサク</t>
    </rPh>
    <phoneticPr fontId="12"/>
  </si>
  <si>
    <t>その他運営に関する重要事項</t>
    <phoneticPr fontId="1"/>
  </si>
  <si>
    <t>※指定小規模多機能型居宅介護事業所は、365日利用者の居宅生活を支援するものであり、休業日を設けることは想定していないことから、営業日は365日と記載すること。また、訪問サービスは、利用者からの随時の要請にも対応するものであることから、24時間と、通いサービス及び宿泊サービスは、それぞれの営業時間を記載すること。</t>
    <phoneticPr fontId="1"/>
  </si>
  <si>
    <t>※非常災害に関する具体的計画を指すものであること</t>
    <phoneticPr fontId="1"/>
  </si>
  <si>
    <t>※通常の事業の実施地域は、客観的にその区域が特定されるものとすること。</t>
    <phoneticPr fontId="1"/>
  </si>
  <si>
    <t xml:space="preserve">区条例
第10条
（準用）
</t>
    <rPh sb="4" eb="5">
      <t>ダイ</t>
    </rPh>
    <phoneticPr fontId="1"/>
  </si>
  <si>
    <t>※運営規程を分かりやすくしたものとなります。運営規程と整合性を持たせてください。</t>
    <rPh sb="22" eb="24">
      <t>ウンエイ</t>
    </rPh>
    <rPh sb="24" eb="26">
      <t>キテイ</t>
    </rPh>
    <phoneticPr fontId="12"/>
  </si>
  <si>
    <t>従業者の勤務体制</t>
    <phoneticPr fontId="12"/>
  </si>
  <si>
    <t>事故発生時の対応</t>
    <phoneticPr fontId="12"/>
  </si>
  <si>
    <t>苦情処理の体制</t>
    <phoneticPr fontId="12"/>
  </si>
  <si>
    <t>苦情相談の連絡先（事業者（所）、実施地域の区市町村、 国民健康保険団体連合会等）</t>
    <rPh sb="38" eb="39">
      <t>トウ</t>
    </rPh>
    <phoneticPr fontId="12"/>
  </si>
  <si>
    <t>提供するサービスの第三者評価の実施状況（実施の有無、実施した直近の年月日、</t>
    <rPh sb="20" eb="22">
      <t>ジッシ</t>
    </rPh>
    <rPh sb="23" eb="25">
      <t>ウム</t>
    </rPh>
    <rPh sb="26" eb="28">
      <t>ジッシ</t>
    </rPh>
    <rPh sb="30" eb="32">
      <t>チョッキン</t>
    </rPh>
    <rPh sb="33" eb="36">
      <t>ネンガッピ</t>
    </rPh>
    <phoneticPr fontId="1"/>
  </si>
  <si>
    <t>実施した評価機関の名称、評価結果の開示状況）</t>
    <phoneticPr fontId="1"/>
  </si>
  <si>
    <t>○運営規程の概要</t>
    <phoneticPr fontId="12"/>
  </si>
  <si>
    <t>職員の職種、員数及び職務の内容</t>
    <phoneticPr fontId="12"/>
  </si>
  <si>
    <t>○区条例施行要領に定めのある事項</t>
    <phoneticPr fontId="12"/>
  </si>
  <si>
    <r>
      <t>重要事項説明書には以下の事項を記載していますか。</t>
    </r>
    <r>
      <rPr>
        <sz val="9"/>
        <rFont val="ＭＳ 明朝"/>
        <family val="1"/>
        <charset val="128"/>
      </rPr>
      <t>（該当事項にはチェックをしてください）</t>
    </r>
    <rPh sb="0" eb="7">
      <t>ジュウヨウジコウセツメイショ</t>
    </rPh>
    <phoneticPr fontId="1"/>
  </si>
  <si>
    <t>※</t>
    <phoneticPr fontId="1"/>
  </si>
  <si>
    <t>正当な理由がある場合とは、①事業所の現員からは利用申込に応じきれない場合、②利用申込者の居住地が事業所の通常の事業の実施地域外である場合、その他利用申込者に対し自ら適切なサービスを提供することが困難な場合である。</t>
    <phoneticPr fontId="1"/>
  </si>
  <si>
    <t>利用者が以下の事項に該当する場合には、遅滞なく意見を付してその旨を区へ通知していますか。</t>
    <phoneticPr fontId="1"/>
  </si>
  <si>
    <t>偽りその他不正の行為によって保険給付を受け、若しくは受けようとした場合</t>
    <phoneticPr fontId="1"/>
  </si>
  <si>
    <t>(1) 事業者は、利用者の使用する施設、食器その他の設備又は飲用に供する水について、衛生的な管理に努め、又は衛生上必要な措置を講じていますか。</t>
    <phoneticPr fontId="1"/>
  </si>
  <si>
    <t>(1) 従業者又は従業者であった者が正当な理由なく、業務上知り得た利用者又はその家族の秘密を漏らすことのないよう必要な措置を講じていますか。</t>
    <rPh sb="16" eb="17">
      <t>モノ</t>
    </rPh>
    <rPh sb="36" eb="37">
      <t>マタ</t>
    </rPh>
    <phoneticPr fontId="1"/>
  </si>
  <si>
    <t>(2) サービス担当者会議等において利用者及びその家族の個人情報を用いる場合、あらかじめ文書により利用者及びその家族から同意を得ていますか。（サービス提供開始時における包括的な同意で可）</t>
    <phoneticPr fontId="1"/>
  </si>
  <si>
    <t>事業所について広告をする場合においては、その内容が虚偽又は誇大なものとなっていませんか。</t>
    <phoneticPr fontId="1"/>
  </si>
  <si>
    <t>(1) 利用者及びその家族からの苦情に迅速かつ適切に対応するために、苦情を受け付けるための窓口を設置する等の必要な措置を講じていますか。</t>
    <phoneticPr fontId="1"/>
  </si>
  <si>
    <t>(2) (1) の苦情を受け付けた場合には、当該苦情の内容等を記録していますか。</t>
    <phoneticPr fontId="1"/>
  </si>
  <si>
    <t>苦情に対し、事業者が組織として迅速かつ適切に対応するため、当該苦情の受付日、その内容等を記録すること。</t>
    <phoneticPr fontId="1"/>
  </si>
  <si>
    <t>苦情がサービスの質の向上を図る上での重要な情報であるとの認識に立ち、苦情の内容を踏まえ、サービスの質の向上に向けた取組を行うこと。</t>
    <phoneticPr fontId="1"/>
  </si>
  <si>
    <t>(4) 区から求めがあった場合には、(3) の改善の内容を区に報告していますか。</t>
    <phoneticPr fontId="1"/>
  </si>
  <si>
    <t>(6) 国保連からの求めがあった場合には、(5) の改善の内容を国保連に報告していますか。</t>
    <phoneticPr fontId="1"/>
  </si>
  <si>
    <t>(2) 事業者は、運営推進会議の報告、評価、要望、助言等についての記録を作成するとともに、当該記録を公表していますか。</t>
    <phoneticPr fontId="1"/>
  </si>
  <si>
    <t>(3) 事業者は、事業の運営に当たっては、地域住民又はその自発的な活動等との連携及び協力を行う等の地域との交流を図っていますか。</t>
    <phoneticPr fontId="1"/>
  </si>
  <si>
    <t>(4) 事業者は、事業の運営に当たっては、提供したサービスに関する利用者からの苦情に関して、区等が派遣する者が相談及び援助を行う事業その他の区が実施する事業に協力するよう努めていますか。</t>
    <rPh sb="21" eb="23">
      <t>テイキョウ</t>
    </rPh>
    <rPh sb="30" eb="31">
      <t>カン</t>
    </rPh>
    <rPh sb="85" eb="86">
      <t>ツト</t>
    </rPh>
    <phoneticPr fontId="1"/>
  </si>
  <si>
    <t>(5) 事業者は、事業所の所在する建物と同一の建物に居住する利用者に対してサービスを提供する場合には、当該建物に居住する利用者以外の者に対してもサービスの提供を行うよう努めていますか。</t>
    <phoneticPr fontId="1"/>
  </si>
  <si>
    <t>(6) 事業者は、地域住民との意見交換等により、非常時における協力者の確保等、地域との関わりを強める取組に努めていますか。</t>
    <phoneticPr fontId="1"/>
  </si>
  <si>
    <t>(2) 事業者は、(1)の事故の状況及び事故に際して採った処置について記録していますか。</t>
    <rPh sb="18" eb="19">
      <t>オヨ</t>
    </rPh>
    <phoneticPr fontId="1"/>
  </si>
  <si>
    <t>(4) その他、次の点に留意していますか。</t>
    <phoneticPr fontId="1"/>
  </si>
  <si>
    <t>利用者に対するサービスの提供により事故が発生した場合の対応方法については、あらかじめ事業者が定めていますか。</t>
    <phoneticPr fontId="1"/>
  </si>
  <si>
    <t>事業者は、賠償すべき事態において速やかに賠償を行うため、損害賠償保険に加入しておくか、又は賠償資力を有していますか。</t>
    <phoneticPr fontId="1"/>
  </si>
  <si>
    <t>事業者は、事故が発生した際にはその原因を解明し、再発生を防ぐための対策を講じていますか。</t>
    <phoneticPr fontId="1"/>
  </si>
  <si>
    <t>事業所ごとに経理を区分するとともに、他の事業の会計と区分していますか。</t>
    <phoneticPr fontId="1"/>
  </si>
  <si>
    <t>(1) 従業者、設備、備品及び会計に関する諸記録を整備していますか。</t>
    <phoneticPr fontId="1"/>
  </si>
  <si>
    <t>(1) サービスを提供した際には、サービスの提供日及び内容、当該サービスについて法第42条の２第６項の規定により利用者に代わって支払を受ける地域密着型介護サービス費の額その他必要な事項を、利用者の居宅サービス計画を記載した書面又はこれに準ずる書面に記載していますか。</t>
    <phoneticPr fontId="1"/>
  </si>
  <si>
    <t>(2) サービスを提供した際には、提供したサービスの具体的な内容等を記録するとともに、利用者からの申出があった場合には、文書の交付その他適切な方法により、その情報を利用者に対して提供していますか。</t>
    <phoneticPr fontId="1"/>
  </si>
  <si>
    <t>※</t>
    <phoneticPr fontId="1"/>
  </si>
  <si>
    <t>原則として月ごとの勤務表を作成し、従業者の日々の勤務時間、常勤・非常勤の別、専従の生活相談員、看護職員、介護職員及び機能訓練指導員の配置、管理者との兼務関係等を明確にすること。</t>
    <phoneticPr fontId="1"/>
  </si>
  <si>
    <t>(2) 事業所の従業者によってサービスを提供していますか。</t>
    <phoneticPr fontId="1"/>
  </si>
  <si>
    <t>利用者の処遇に直接影響を及ぼさないサービスについては、この限りでない。調理、洗濯等の利用者の処遇に直接影響を及ぼさない業務については、第三者への委託等を行うことを認めるものであること。</t>
    <phoneticPr fontId="1"/>
  </si>
  <si>
    <t>(2) 法定代理受領サービスに該当しないサービスを提供した際には、その利用者から支払を受ける利用料の額と、サービスに係る地域密着型介護サービス費用基準額との間に、不合理な差額が生じないようにしていますか。</t>
    <phoneticPr fontId="1"/>
  </si>
  <si>
    <t>①</t>
    <phoneticPr fontId="1"/>
  </si>
  <si>
    <t>食事の提供に要する費用</t>
    <phoneticPr fontId="1"/>
  </si>
  <si>
    <t>おむつ代</t>
    <phoneticPr fontId="1"/>
  </si>
  <si>
    <t>宿泊に要する費用</t>
    <phoneticPr fontId="1"/>
  </si>
  <si>
    <t>⑤</t>
    <phoneticPr fontId="1"/>
  </si>
  <si>
    <t>(4) (3)の費用の額に係るサービスの提供に当たっては、あらかじめ、利用者又はその家族に対し、サービスの内容及び費用について説明を行い、利用者の同意を得ていますか。</t>
    <phoneticPr fontId="1"/>
  </si>
  <si>
    <t>(5) サービスの提供に要した費用について支払を受ける際、支払をした利用者に対し領収証を交付していますか。</t>
    <phoneticPr fontId="1"/>
  </si>
  <si>
    <t>(6) (5)の領収証に、保険給付の対象額とその他の費用を区分して記載し、その他の費用についてはそれぞれ個別の費用ごとに区分して記載していますか。</t>
    <phoneticPr fontId="1"/>
  </si>
  <si>
    <t>１.管理者の責務</t>
    <phoneticPr fontId="1"/>
  </si>
  <si>
    <t>２.運営規程</t>
    <phoneticPr fontId="1"/>
  </si>
  <si>
    <t>３.勤務体制の確保等</t>
    <phoneticPr fontId="1"/>
  </si>
  <si>
    <t>区条例
第88条</t>
    <phoneticPr fontId="1"/>
  </si>
  <si>
    <t>(2) サービスの提供に当たっては、利用者の健康管理を適切に行うため、主治の医師との密接な連携に努めていますか。</t>
    <phoneticPr fontId="1"/>
  </si>
  <si>
    <t>(3) サービス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ますか。</t>
    <phoneticPr fontId="1"/>
  </si>
  <si>
    <t>利用者の選定により通常の事業の実施地域以外の地域に居住する利用者に対して行う送迎に要する費用</t>
    <phoneticPr fontId="1"/>
  </si>
  <si>
    <t>利用者の選択により通常の事業の実施地域以外の地域の居宅において訪問サービスを提供する場合は、それに要した交通費の額</t>
    <phoneticPr fontId="1"/>
  </si>
  <si>
    <t>②</t>
    <phoneticPr fontId="1"/>
  </si>
  <si>
    <t>⑥</t>
    <phoneticPr fontId="1"/>
  </si>
  <si>
    <t>(1) 利用者の要介護状態の軽減又は悪化の防止に資するよう、その目標を設定し、計画的に行っていますか。</t>
    <phoneticPr fontId="1"/>
  </si>
  <si>
    <t>(2) 自らその提供する指定小規模多機能型居宅介護の質の評価を行い、それらの結果を公表し、常にその改善を図っていますか。</t>
    <phoneticPr fontId="1"/>
  </si>
  <si>
    <t>(3) サービスの提供に当たっては、小規模多機能型居宅介護計画に基づき、漫然かつ画一的にならないように、利用者の機能訓練及びその者が日常生活を営むことができるよう必要な援助を行っていますか。</t>
    <rPh sb="9" eb="11">
      <t>テイキョウ</t>
    </rPh>
    <rPh sb="12" eb="13">
      <t>ア</t>
    </rPh>
    <rPh sb="18" eb="21">
      <t>ショウキボ</t>
    </rPh>
    <rPh sb="21" eb="25">
      <t>タキノウガタ</t>
    </rPh>
    <rPh sb="25" eb="27">
      <t>キョタク</t>
    </rPh>
    <rPh sb="27" eb="29">
      <t>カイゴ</t>
    </rPh>
    <rPh sb="29" eb="31">
      <t>ケイカク</t>
    </rPh>
    <rPh sb="32" eb="33">
      <t>モト</t>
    </rPh>
    <rPh sb="36" eb="38">
      <t>マンゼン</t>
    </rPh>
    <rPh sb="40" eb="43">
      <t>カクイツテキ</t>
    </rPh>
    <rPh sb="52" eb="55">
      <t>リヨウシャ</t>
    </rPh>
    <rPh sb="56" eb="58">
      <t>キノウ</t>
    </rPh>
    <rPh sb="58" eb="60">
      <t>クンレン</t>
    </rPh>
    <rPh sb="60" eb="61">
      <t>オヨ</t>
    </rPh>
    <rPh sb="64" eb="65">
      <t>モノ</t>
    </rPh>
    <rPh sb="66" eb="68">
      <t>ニチジョウ</t>
    </rPh>
    <rPh sb="68" eb="70">
      <t>セイカツ</t>
    </rPh>
    <rPh sb="71" eb="72">
      <t>イトナ</t>
    </rPh>
    <rPh sb="81" eb="83">
      <t>ヒツヨウ</t>
    </rPh>
    <rPh sb="84" eb="86">
      <t>エンジョ</t>
    </rPh>
    <rPh sb="87" eb="88">
      <t>オコナ</t>
    </rPh>
    <phoneticPr fontId="1"/>
  </si>
  <si>
    <t>(4) サービスの提供に当たっては、懇切丁寧に行うことを旨とし、利用者又はその家族に対し、サービスの提供方法等について、理解しやすいように説明を行っていますか。</t>
  </si>
  <si>
    <t>「サービスの提供方法等」とは、小規模多機能型居宅介護計画の目標及び内容や行事及び日課等も含むものであること。</t>
    <phoneticPr fontId="1"/>
  </si>
  <si>
    <t>(1) 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サービスを提供していますか。</t>
    <phoneticPr fontId="1"/>
  </si>
  <si>
    <t>区条例
第94条</t>
    <phoneticPr fontId="1"/>
  </si>
  <si>
    <t>(1) 管理者は、介護支援専門員に、登録者の居宅サービス計画の作成に関する業務を担当させていますか。</t>
    <phoneticPr fontId="1"/>
  </si>
  <si>
    <t>(2) 利用者１人１人の人格を尊重し、利用者がそれぞれの役割を持って家庭的な環境の下で日常生活を送ることができるよう配慮して行っていますか。</t>
    <phoneticPr fontId="1"/>
  </si>
  <si>
    <t>(2) 介護支援専門員は、(1)に規定するに居宅サービス計画の作成に当たっては、【豊島区指定居宅介護支援等の事業の人員、運営等の基準に関する条例（平成30年3月27日条例第21号）】の第22条各号に掲げる具体的取扱方針に沿って行っていますか。</t>
    <rPh sb="113" eb="114">
      <t>オコナ</t>
    </rPh>
    <phoneticPr fontId="1"/>
  </si>
  <si>
    <t>事業者は、毎月、区（国民健康保険団体連合会）に対し、居宅サービス計画において位置付けられている指定居宅サービス等のうち法定代理受領サービスとして位置付けたものに関する情報を記載した文書を提出していますか。</t>
    <phoneticPr fontId="1"/>
  </si>
  <si>
    <t>事業者は、登録者が他の指定小規模多機能型居宅介護事業者の利用を希望する場合その他登録者からの申出があった場合には、当該登録者に対し、直近の居宅サービス計画及びその実施状況に関する書類を交付していますか。</t>
    <phoneticPr fontId="1"/>
  </si>
  <si>
    <t>(1) 管理者は、介護支援専門員に、小規模多機能型居宅介護計画の作成に関する業務を担当させていますか。</t>
    <phoneticPr fontId="1"/>
  </si>
  <si>
    <t>(2) 介護支援専門員は、小規模多機能型居宅介護計画の作成に当たっては、地域における活動への参加の機会が提供されること等により、利用者の多様な活動が確保されるものとなるように努めていますか。</t>
    <rPh sb="4" eb="6">
      <t>カイゴ</t>
    </rPh>
    <rPh sb="6" eb="8">
      <t>シエン</t>
    </rPh>
    <rPh sb="8" eb="11">
      <t>センモンイン</t>
    </rPh>
    <phoneticPr fontId="1"/>
  </si>
  <si>
    <t>(3) 介護支援専門員は、利用者の心身の状況、希望及びその置かれている環境を踏まえて、他の小規模多機能型居宅介護従業者と協議の上、援助の目標、当該目標を達成するための具体的なサービスの内容等を記載した小規模多機能型居宅介護計画を作成するとともに、これを基本としつつ、利用者の日々の様態、希望等を勘案し、随時適切に通いサービス、訪問サービス及び宿泊サービスを組み合わせた介護を行っていますか。</t>
    <rPh sb="187" eb="188">
      <t>オコナ</t>
    </rPh>
    <phoneticPr fontId="1"/>
  </si>
  <si>
    <t>(4) 介護支援専門員は、小規模多機能型居宅介護計画の作成に当たっては、その内容について利用者又はその家族に対して説明し、利用者の同意を得ていますか。</t>
    <rPh sb="4" eb="6">
      <t>カイゴ</t>
    </rPh>
    <rPh sb="6" eb="8">
      <t>シエン</t>
    </rPh>
    <rPh sb="8" eb="11">
      <t>センモンイン</t>
    </rPh>
    <phoneticPr fontId="1"/>
  </si>
  <si>
    <t>(5) 介護支援専門員は、小規模多機能型居宅介護計画を作成した際には、当該小規模多機能型居宅介護計画を利用者に交付していますか。</t>
    <rPh sb="4" eb="6">
      <t>カイゴ</t>
    </rPh>
    <rPh sb="6" eb="8">
      <t>シエン</t>
    </rPh>
    <rPh sb="8" eb="11">
      <t>センモンイン</t>
    </rPh>
    <rPh sb="13" eb="16">
      <t>ショウキボ</t>
    </rPh>
    <rPh sb="16" eb="20">
      <t>タキノウガタ</t>
    </rPh>
    <rPh sb="20" eb="22">
      <t>キョタク</t>
    </rPh>
    <rPh sb="22" eb="24">
      <t>カイゴ</t>
    </rPh>
    <rPh sb="24" eb="26">
      <t>ケイカク</t>
    </rPh>
    <rPh sb="27" eb="29">
      <t>サクセイ</t>
    </rPh>
    <rPh sb="31" eb="32">
      <t>サイ</t>
    </rPh>
    <rPh sb="35" eb="37">
      <t>トウガイ</t>
    </rPh>
    <rPh sb="37" eb="40">
      <t>ショウキボ</t>
    </rPh>
    <rPh sb="40" eb="44">
      <t>タキノウガタ</t>
    </rPh>
    <rPh sb="44" eb="46">
      <t>キョタク</t>
    </rPh>
    <rPh sb="46" eb="48">
      <t>カイゴ</t>
    </rPh>
    <rPh sb="48" eb="50">
      <t>ケイカク</t>
    </rPh>
    <rPh sb="51" eb="54">
      <t>リヨウシャ</t>
    </rPh>
    <rPh sb="55" eb="57">
      <t>コウフ</t>
    </rPh>
    <phoneticPr fontId="1"/>
  </si>
  <si>
    <t>(6) 介護支援専門員は、小規模多機能型居宅介護計画の作成後においても、常に小規模多機能型居宅介護計画の実施状況及び利用者の様態の変化等の把握を行い、必要に応じて小規模多機能型居宅介護計画の変更をしていますか。</t>
    <rPh sb="4" eb="11">
      <t>カイゴシエンセンモンイン</t>
    </rPh>
    <phoneticPr fontId="1"/>
  </si>
  <si>
    <t>(2) 事業者は、その利用者に対して、利用者の負担により、利用者の居宅又は当該サービスの拠点における小規模多機能型居宅介護従業者以外の者による介護を受けさせていませんか。</t>
    <rPh sb="74" eb="75">
      <t>ウ</t>
    </rPh>
    <phoneticPr fontId="1"/>
  </si>
  <si>
    <t>(2) 事業者は、利用者が日常生活を営む上で必要な行政機関に対する手続等について、その者又はその家族が行うことが困難である場合は、その者の同意を得て、代わって行っていますか。</t>
    <phoneticPr fontId="1"/>
  </si>
  <si>
    <t>(3) 事業者は、常に利用者の家族との連携を図るとともに利用者とその家族との交流等の機会を確保するよう努めていますか。</t>
    <phoneticPr fontId="1"/>
  </si>
  <si>
    <t>区条例
第99条</t>
    <phoneticPr fontId="1"/>
  </si>
  <si>
    <t>(1) 事業者は、利用者の外出の機会の確保その他の利用者の意向を踏まえた社会生活の継続のための支援に努めていますか。</t>
    <phoneticPr fontId="1"/>
  </si>
  <si>
    <t>(1) 従業者は、現に指定小規模多機能型居宅介護の提供を行っているときに利用者に病状の急変が生じた場合その他必要な場合は、速やかに主治の医師又はあらかじめ当該指定小規模多機能型居宅介護事業者が定めた協力医療機関への連絡を行う等の必要な措置を講じていますか。</t>
    <phoneticPr fontId="1"/>
  </si>
  <si>
    <t>(2) 協力医療機関については、次の点に留意していますか。</t>
  </si>
  <si>
    <t>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ない。</t>
    <phoneticPr fontId="1"/>
  </si>
  <si>
    <t>(1) 事業者は、非常災害に関する具体的計画を立て、非常災害時の関係機関への通報及び連携体制を整備し、それらを定期的に従業者に周知するとともに、定期的に避難、救出その他必要な訓練を行っていますか。</t>
    <phoneticPr fontId="1"/>
  </si>
  <si>
    <t>「関係機関への通報及び連携体制の整備」とは、以下の体制作りを求めるものである。</t>
    <phoneticPr fontId="1"/>
  </si>
  <si>
    <t>火災等の災害時に地域の消防機関へ速やかに通報する体制</t>
    <rPh sb="0" eb="1">
      <t>ヒ</t>
    </rPh>
    <phoneticPr fontId="1"/>
  </si>
  <si>
    <t>日頃から消防団や地域住民との連携を図り、火災等の際に消火・避難等に協力してもらえるような体制</t>
    <phoneticPr fontId="1"/>
  </si>
  <si>
    <t>「非常災害に関する具体的計画」とは、消防法施行規則第３条に規定する消防計画及び風水害、地震等の災害に対処するための計画をいう。この場合、消防計画の策定及びこれに基づく消防業務の実施は、防火管理（責任）者に行わせるものとする。</t>
    <phoneticPr fontId="1"/>
  </si>
  <si>
    <t>防火管理者を定めている場合は、担当者名を記載して下さい。</t>
    <rPh sb="4" eb="5">
      <t>シャ</t>
    </rPh>
    <rPh sb="6" eb="7">
      <t>サダ</t>
    </rPh>
    <rPh sb="11" eb="13">
      <t>バアイ</t>
    </rPh>
    <rPh sb="15" eb="18">
      <t>タントウシャ</t>
    </rPh>
    <rPh sb="18" eb="19">
      <t>メイ</t>
    </rPh>
    <rPh sb="20" eb="22">
      <t>キサイ</t>
    </rPh>
    <rPh sb="24" eb="25">
      <t>クダ</t>
    </rPh>
    <phoneticPr fontId="1"/>
  </si>
  <si>
    <t>防火管理（責任）者名：　　　　　　　　　　　　　　</t>
    <rPh sb="0" eb="2">
      <t>ボウカ</t>
    </rPh>
    <rPh sb="2" eb="4">
      <t>カンリ</t>
    </rPh>
    <rPh sb="5" eb="7">
      <t>セキニン</t>
    </rPh>
    <rPh sb="8" eb="9">
      <t>シャ</t>
    </rPh>
    <rPh sb="9" eb="10">
      <t>メイ</t>
    </rPh>
    <phoneticPr fontId="1"/>
  </si>
  <si>
    <t>(2) 事業者は、前項に規定する訓練の実施に当たって、地域住民の参加が得られるよう連携に努めていますか。</t>
    <phoneticPr fontId="1"/>
  </si>
  <si>
    <t>(3) 事業者は、非常災害発生時に区の求めに応じ、小規模多機能型居宅介護の提供を行えるよう体制の構築に努めていますか。</t>
    <phoneticPr fontId="1"/>
  </si>
  <si>
    <t>区条例
第105条</t>
    <phoneticPr fontId="1"/>
  </si>
  <si>
    <t>事業者は、提供した指定小規模多機能型居宅介護に関し、利用者の心身の状況を踏まえ、妥当適切な指定小規模多機能型居宅介護が行われているかどうかを確認するために区が行う調査に協力するとともに、区から指導又は助言を受けた場合においては、当該指導又は助言に従って必要な改善を行っていますか。</t>
    <phoneticPr fontId="1"/>
  </si>
  <si>
    <t>以下の表の左欄に掲げる場合において、人員基準を満たす従業者を置くほか、同表の中欄に掲げる施設等の人員基準を満たす従業者を置いているときは、同表の右欄に掲げる当該小規模多機能型居宅介護従業者は、同表の中欄に掲げる施設等の職務に従事することができる。</t>
    <rPh sb="0" eb="2">
      <t>イカ</t>
    </rPh>
    <phoneticPr fontId="1"/>
  </si>
  <si>
    <t>当該指定小規模多機能型居宅介護事業所に中欄に掲げる施設等のいずれかが併設されている場合</t>
  </si>
  <si>
    <t>介護職員</t>
  </si>
  <si>
    <t>当該指定小規模多機能型居宅介護事業所の同一敷地内に中欄に掲げる施設等のいずれかがある場合</t>
  </si>
  <si>
    <t>看護師
又は
准看護師</t>
    <phoneticPr fontId="1"/>
  </si>
  <si>
    <t>Ⅲ　設備基準</t>
    <rPh sb="2" eb="4">
      <t>セツビ</t>
    </rPh>
    <rPh sb="4" eb="6">
      <t>キジュン</t>
    </rPh>
    <phoneticPr fontId="1"/>
  </si>
  <si>
    <t>Ⅳ　運営基準　</t>
    <rPh sb="2" eb="4">
      <t>ウンエイ</t>
    </rPh>
    <phoneticPr fontId="1"/>
  </si>
  <si>
    <t>Ⅴ　変更の届出等</t>
    <rPh sb="2" eb="4">
      <t>ヘンコウ</t>
    </rPh>
    <rPh sb="5" eb="7">
      <t>トドケデ</t>
    </rPh>
    <rPh sb="7" eb="8">
      <t>トウ</t>
    </rPh>
    <phoneticPr fontId="1"/>
  </si>
  <si>
    <t>申請者の名称及び主たる事務所の所在地並びにその代表者の氏名、生年月日、住所及び職名</t>
    <phoneticPr fontId="1"/>
  </si>
  <si>
    <t>申請者の登記事項証明書又は条例等</t>
    <phoneticPr fontId="1"/>
  </si>
  <si>
    <t>建物の構造概要及び平面図並びに設備の概要</t>
    <rPh sb="12" eb="13">
      <t>ナラ</t>
    </rPh>
    <rPh sb="15" eb="17">
      <t>セツビ</t>
    </rPh>
    <rPh sb="18" eb="20">
      <t>ガイヨウ</t>
    </rPh>
    <phoneticPr fontId="1"/>
  </si>
  <si>
    <t>事業所の管理者の氏名、生年月日、住所及び経歴</t>
    <phoneticPr fontId="1"/>
  </si>
  <si>
    <t>介護支援専門員の氏名及びその登録番号</t>
    <phoneticPr fontId="1"/>
  </si>
  <si>
    <t>Ⅵ　介護給付費の算定及び取扱い</t>
    <rPh sb="2" eb="4">
      <t>カイゴ</t>
    </rPh>
    <rPh sb="4" eb="6">
      <t>キュウフ</t>
    </rPh>
    <rPh sb="6" eb="7">
      <t>ヒ</t>
    </rPh>
    <rPh sb="8" eb="10">
      <t>サンテイ</t>
    </rPh>
    <rPh sb="10" eb="11">
      <t>オヨ</t>
    </rPh>
    <rPh sb="12" eb="14">
      <t>トリアツカイ</t>
    </rPh>
    <phoneticPr fontId="1"/>
  </si>
  <si>
    <t>(2)</t>
    <phoneticPr fontId="1"/>
  </si>
  <si>
    <t>(3)</t>
    <phoneticPr fontId="1"/>
  </si>
  <si>
    <t>(4)</t>
    <phoneticPr fontId="1"/>
  </si>
  <si>
    <t>【厚生労働大臣が定める基準】</t>
    <rPh sb="1" eb="3">
      <t>コウセイ</t>
    </rPh>
    <rPh sb="3" eb="5">
      <t>ロウドウ</t>
    </rPh>
    <rPh sb="5" eb="7">
      <t>ダイジン</t>
    </rPh>
    <rPh sb="8" eb="9">
      <t>サダ</t>
    </rPh>
    <rPh sb="11" eb="13">
      <t>キジュン</t>
    </rPh>
    <phoneticPr fontId="1"/>
  </si>
  <si>
    <t>専ら当該指定小規模多機能型居宅介護事業所の職務に従事する常勤の看護師を１名以上配置していること。</t>
    <phoneticPr fontId="1"/>
  </si>
  <si>
    <t>専ら当該指定小規模多機能型居宅介護事業所の職務に従事する常勤の准看護師を１名以上配置していること。</t>
    <phoneticPr fontId="1"/>
  </si>
  <si>
    <t>看護職員を常勤換算方法で１名以上配置していること。</t>
    <rPh sb="5" eb="7">
      <t>ジョウキン</t>
    </rPh>
    <rPh sb="7" eb="9">
      <t>カンサン</t>
    </rPh>
    <rPh sb="9" eb="11">
      <t>ホウホウ</t>
    </rPh>
    <phoneticPr fontId="1"/>
  </si>
  <si>
    <t>【厚生労働大臣が定める施設基準】</t>
    <rPh sb="1" eb="3">
      <t>コウセイ</t>
    </rPh>
    <rPh sb="3" eb="5">
      <t>ロウドウ</t>
    </rPh>
    <rPh sb="5" eb="7">
      <t>ダイジン</t>
    </rPh>
    <rPh sb="8" eb="9">
      <t>サダ</t>
    </rPh>
    <rPh sb="11" eb="13">
      <t>シセツ</t>
    </rPh>
    <rPh sb="13" eb="15">
      <t>キジュン</t>
    </rPh>
    <phoneticPr fontId="1"/>
  </si>
  <si>
    <t>【厚生労働大臣が定める基準に適合する利用者】</t>
    <rPh sb="1" eb="3">
      <t>コウセイ</t>
    </rPh>
    <rPh sb="3" eb="5">
      <t>ロウドウ</t>
    </rPh>
    <rPh sb="5" eb="7">
      <t>ダイジン</t>
    </rPh>
    <rPh sb="8" eb="9">
      <t>サダ</t>
    </rPh>
    <rPh sb="11" eb="13">
      <t>キジュン</t>
    </rPh>
    <rPh sb="14" eb="16">
      <t>テキゴウ</t>
    </rPh>
    <phoneticPr fontId="1"/>
  </si>
  <si>
    <t>(2)</t>
    <phoneticPr fontId="1"/>
  </si>
  <si>
    <t>介護支援専門員が、訪問リハビリテーション事業所、通所リハビリテーション事業所又はリハビリテーションを実施している医療提供施設の医師、理学療法士、作業療法士又は言語聴覚士（以下、「医師等」という。）の助言に基づき、生活機能の向上を目的とした小規模多機能型居宅介護計画を作成し、当該小規模多機能型居宅介護計画に基づく指定小規模多機能型居宅介護を行ったときは、初回の当該指定小規模多機能型居宅介護が行われた日の属する月に、所定単位数を加算していますか。</t>
    <phoneticPr fontId="1"/>
  </si>
  <si>
    <r>
      <rPr>
        <sz val="14"/>
        <rFont val="ＭＳ 明朝"/>
        <family val="1"/>
        <charset val="128"/>
      </rPr>
      <t>Ⅰ　基本方針</t>
    </r>
    <r>
      <rPr>
        <sz val="10"/>
        <rFont val="ＭＳ 明朝"/>
        <family val="1"/>
        <charset val="128"/>
      </rPr>
      <t>　□チェックボックスをクリックすると☑チェックが入ります。</t>
    </r>
    <rPh sb="2" eb="4">
      <t>キホン</t>
    </rPh>
    <rPh sb="4" eb="6">
      <t>ホウシン</t>
    </rPh>
    <phoneticPr fontId="1"/>
  </si>
  <si>
    <r>
      <rPr>
        <sz val="14"/>
        <rFont val="ＭＳ 明朝"/>
        <family val="1"/>
        <charset val="128"/>
      </rPr>
      <t>Ⅱ　人員基準</t>
    </r>
    <r>
      <rPr>
        <sz val="10"/>
        <color theme="1"/>
        <rFont val="ＭＳ 明朝"/>
        <family val="1"/>
        <charset val="128"/>
      </rPr>
      <t/>
    </r>
    <phoneticPr fontId="1"/>
  </si>
  <si>
    <t xml:space="preserve">【留意事項】
・小規模多機能型居宅介護従業者については、介護福祉士や訪問介護員の資格等は必ずしも必要としないが、介護等に対する知識、経験を有する者であることを原則とする。なお、これ以外の従業者にあっても研修の機会を確保することなどにより質の向上を図るものとする。
</t>
    <rPh sb="1" eb="3">
      <t>リュウイ</t>
    </rPh>
    <rPh sb="3" eb="5">
      <t>ジコウ</t>
    </rPh>
    <phoneticPr fontId="1"/>
  </si>
  <si>
    <r>
      <t>以下の事項を運営規程に定めていますか。</t>
    </r>
    <r>
      <rPr>
        <sz val="9"/>
        <rFont val="ＭＳ 明朝"/>
        <family val="1"/>
        <charset val="128"/>
      </rPr>
      <t>（該当事項にチェックをしてください）</t>
    </r>
    <phoneticPr fontId="1"/>
  </si>
  <si>
    <t xml:space="preserve">(1) 事業者は、利用者に対し適切なサービスを提供できるよう、事業所ごとに、従業者の勤務の体制を定めていますか。 </t>
    <rPh sb="38" eb="41">
      <t>ジュウギョウシャ</t>
    </rPh>
    <rPh sb="42" eb="44">
      <t>キンム</t>
    </rPh>
    <rPh sb="45" eb="47">
      <t>タイセイ</t>
    </rPh>
    <rPh sb="48" eb="49">
      <t>サダ</t>
    </rPh>
    <phoneticPr fontId="1"/>
  </si>
  <si>
    <t>正当な理由なくサービスの提供を拒んでいませんか。特に、要介護度や所得の多寡を理由にサービスの提供を拒否していませんか。</t>
    <phoneticPr fontId="1"/>
  </si>
  <si>
    <t>(1) サービスの提供に当たっては、居宅サービス事業者その他保健医療サービス又は福祉サービスを提供する者との密接な連携に努めていますか。</t>
    <phoneticPr fontId="1"/>
  </si>
  <si>
    <t>従業者のうち訪問サービスの提供に当たるものに身分を証する書類を携行させ、利用者又はその家族から求められたときは、これを提示すべき旨を指導していますか。</t>
    <phoneticPr fontId="1"/>
  </si>
  <si>
    <t>(6) 緊急やむを得ない場合に身体的拘束等を行う場合には、その態様及び時間、その際の利用者の心身の状況並びに緊急やむを得ない理由を記録していますか。</t>
    <phoneticPr fontId="1"/>
  </si>
  <si>
    <t>正当な理由なく、サービス利用に関する指示に従わないことにより要介護状態の程度を増進させたと認められる場合</t>
    <phoneticPr fontId="1"/>
  </si>
  <si>
    <t>事業者は、可能な限り、利用者がその居宅において生活を継続できるよう支援することを前提としつつ、利用者が施設等その他の施設へ入所等を希望した場合は、円滑にそれらの施設へ入所等が行えるよう、必要な措置を講ずるよう努めていますか。</t>
    <phoneticPr fontId="1"/>
  </si>
  <si>
    <r>
      <t>看護職員配置加算（Ⅰ）　</t>
    </r>
    <r>
      <rPr>
        <b/>
        <sz val="11"/>
        <rFont val="ＭＳ 明朝"/>
        <family val="1"/>
        <charset val="128"/>
      </rPr>
      <t>900単位</t>
    </r>
    <phoneticPr fontId="1"/>
  </si>
  <si>
    <r>
      <t xml:space="preserve">看護職員配置加算（Ⅱ） </t>
    </r>
    <r>
      <rPr>
        <b/>
        <sz val="11"/>
        <rFont val="ＭＳ 明朝"/>
        <family val="1"/>
        <charset val="128"/>
      </rPr>
      <t xml:space="preserve"> 700単位</t>
    </r>
    <phoneticPr fontId="1"/>
  </si>
  <si>
    <r>
      <t xml:space="preserve">看護職員配置加算（Ⅲ）  </t>
    </r>
    <r>
      <rPr>
        <b/>
        <sz val="11"/>
        <rFont val="ＭＳ 明朝"/>
        <family val="1"/>
        <charset val="128"/>
      </rPr>
      <t>480単位</t>
    </r>
    <phoneticPr fontId="1"/>
  </si>
  <si>
    <r>
      <t>生活機能向上連携加算（Ⅰ）　　</t>
    </r>
    <r>
      <rPr>
        <b/>
        <sz val="11"/>
        <rFont val="ＭＳ 明朝"/>
        <family val="1"/>
        <charset val="128"/>
      </rPr>
      <t>100単位</t>
    </r>
    <phoneticPr fontId="1"/>
  </si>
  <si>
    <r>
      <t>生活機能向上連携加算（Ⅱ）　　</t>
    </r>
    <r>
      <rPr>
        <b/>
        <sz val="11"/>
        <rFont val="ＭＳ 明朝"/>
        <family val="1"/>
        <charset val="128"/>
      </rPr>
      <t>200単位</t>
    </r>
    <phoneticPr fontId="1"/>
  </si>
  <si>
    <t xml:space="preserve">区条例
第60条の11
（準用）
</t>
    <phoneticPr fontId="1"/>
  </si>
  <si>
    <t>区条例
第60条の13
（準用）</t>
    <phoneticPr fontId="1"/>
  </si>
  <si>
    <t>区条例
第11条
（準用）</t>
    <phoneticPr fontId="1"/>
  </si>
  <si>
    <t>区条例
第12条
（準用）</t>
    <phoneticPr fontId="1"/>
  </si>
  <si>
    <t>区条例
第13条
（準用）</t>
    <phoneticPr fontId="1"/>
  </si>
  <si>
    <t>区条例
第14条
（準用）</t>
    <phoneticPr fontId="1"/>
  </si>
  <si>
    <t>区条例
第21条
（準用）</t>
    <phoneticPr fontId="1"/>
  </si>
  <si>
    <t>区条例
第23条
（準用）</t>
    <rPh sb="10" eb="12">
      <t>ジュンヨウ</t>
    </rPh>
    <phoneticPr fontId="1"/>
  </si>
  <si>
    <t>区条例
第29条
（準用）</t>
    <phoneticPr fontId="1"/>
  </si>
  <si>
    <t>区条例
第60条の16
（準用）</t>
    <rPh sb="13" eb="15">
      <t>ジュンヨウ</t>
    </rPh>
    <phoneticPr fontId="1"/>
  </si>
  <si>
    <t>区条例
第35条
（準用）</t>
    <phoneticPr fontId="1"/>
  </si>
  <si>
    <t>区条例
第36条
（準用）</t>
    <phoneticPr fontId="1"/>
  </si>
  <si>
    <t>区条例
第37条
（準用）</t>
    <phoneticPr fontId="1"/>
  </si>
  <si>
    <t>区条例
第38条
（準用）</t>
    <phoneticPr fontId="1"/>
  </si>
  <si>
    <t>区条例
第39条
（準用）</t>
    <phoneticPr fontId="1"/>
  </si>
  <si>
    <t>区条例
第60条の17
（準用）</t>
    <rPh sb="7" eb="8">
      <t>ジョウ</t>
    </rPh>
    <phoneticPr fontId="1"/>
  </si>
  <si>
    <t>区条例
第41条
（準用）</t>
    <phoneticPr fontId="1"/>
  </si>
  <si>
    <t>区条例
第42条
（準用）</t>
    <phoneticPr fontId="1"/>
  </si>
  <si>
    <t>区条例
第33条の２
（準用）</t>
    <rPh sb="12" eb="14">
      <t>ジュンヨウ</t>
    </rPh>
    <phoneticPr fontId="12"/>
  </si>
  <si>
    <t>区条例
第41条の２
（準用）</t>
    <rPh sb="0" eb="1">
      <t>ク</t>
    </rPh>
    <rPh sb="12" eb="14">
      <t>ジュンヨウ</t>
    </rPh>
    <phoneticPr fontId="1"/>
  </si>
  <si>
    <t>５.内容及び手続の説明及び同意</t>
    <rPh sb="2" eb="4">
      <t>ナイヨウ</t>
    </rPh>
    <rPh sb="4" eb="5">
      <t>オヨ</t>
    </rPh>
    <rPh sb="6" eb="8">
      <t>テツヅキ</t>
    </rPh>
    <rPh sb="9" eb="11">
      <t>セツメイ</t>
    </rPh>
    <rPh sb="11" eb="12">
      <t>オヨ</t>
    </rPh>
    <rPh sb="13" eb="15">
      <t>ドウイ</t>
    </rPh>
    <phoneticPr fontId="1"/>
  </si>
  <si>
    <t>６.提供拒否の禁止</t>
    <rPh sb="2" eb="4">
      <t>テイキョウ</t>
    </rPh>
    <rPh sb="4" eb="6">
      <t>キョヒ</t>
    </rPh>
    <rPh sb="7" eb="9">
      <t>キンシ</t>
    </rPh>
    <phoneticPr fontId="1"/>
  </si>
  <si>
    <t>７.サービス提供困難時の対応</t>
    <rPh sb="6" eb="8">
      <t>テイキョウ</t>
    </rPh>
    <rPh sb="8" eb="11">
      <t>コンナンジ</t>
    </rPh>
    <rPh sb="12" eb="14">
      <t>タイオウ</t>
    </rPh>
    <phoneticPr fontId="1"/>
  </si>
  <si>
    <t>８.受給資格等の確認</t>
    <phoneticPr fontId="1"/>
  </si>
  <si>
    <t>９.要介護認定の申請に係る援助</t>
    <phoneticPr fontId="1"/>
  </si>
  <si>
    <t>10.心身の状況等の把握</t>
    <rPh sb="3" eb="5">
      <t>シンシン</t>
    </rPh>
    <rPh sb="6" eb="8">
      <t>ジョウキョウ</t>
    </rPh>
    <rPh sb="8" eb="9">
      <t>トウ</t>
    </rPh>
    <rPh sb="10" eb="12">
      <t>ハアク</t>
    </rPh>
    <phoneticPr fontId="1"/>
  </si>
  <si>
    <t>11.居宅サービス事業者等との連携</t>
    <phoneticPr fontId="1"/>
  </si>
  <si>
    <t>12.身分を証する書類の携行</t>
    <phoneticPr fontId="1"/>
  </si>
  <si>
    <t>13.サービスの提供の記録</t>
    <phoneticPr fontId="1"/>
  </si>
  <si>
    <t>14.利用料等の受領</t>
    <phoneticPr fontId="1"/>
  </si>
  <si>
    <t>15.保険給付の請求のための証明書の交付</t>
    <phoneticPr fontId="1"/>
  </si>
  <si>
    <t>16.指定小規模多機能型居宅介護の基本取扱方針</t>
    <rPh sb="5" eb="8">
      <t>ショウキボ</t>
    </rPh>
    <rPh sb="8" eb="12">
      <t>タキノウガタ</t>
    </rPh>
    <rPh sb="12" eb="14">
      <t>キョタク</t>
    </rPh>
    <rPh sb="14" eb="16">
      <t>カイゴ</t>
    </rPh>
    <phoneticPr fontId="1"/>
  </si>
  <si>
    <t>17.指定小規模多機能型居宅介護の具体的取扱方針</t>
    <rPh sb="5" eb="8">
      <t>ショウキボ</t>
    </rPh>
    <rPh sb="8" eb="12">
      <t>タキノウガタ</t>
    </rPh>
    <rPh sb="12" eb="14">
      <t>キョタク</t>
    </rPh>
    <phoneticPr fontId="1"/>
  </si>
  <si>
    <t>18.居宅サービス計画の作成</t>
    <rPh sb="3" eb="5">
      <t>キョタク</t>
    </rPh>
    <rPh sb="9" eb="11">
      <t>ケイカク</t>
    </rPh>
    <phoneticPr fontId="1"/>
  </si>
  <si>
    <t>19.法定代理受領サービスに係る報告</t>
    <phoneticPr fontId="1"/>
  </si>
  <si>
    <t>20.利用者に対する居宅サービス計画等の書類の交付</t>
    <phoneticPr fontId="1"/>
  </si>
  <si>
    <t>21.小規模多機能型居宅介護計画の作成</t>
    <phoneticPr fontId="1"/>
  </si>
  <si>
    <t>22.利用者に関する市町村への通知</t>
    <phoneticPr fontId="1"/>
  </si>
  <si>
    <t>23.介護等</t>
    <rPh sb="3" eb="5">
      <t>カイゴ</t>
    </rPh>
    <rPh sb="5" eb="6">
      <t>トウ</t>
    </rPh>
    <phoneticPr fontId="1"/>
  </si>
  <si>
    <t>24.社会生活上の便宜の提供等</t>
    <phoneticPr fontId="1"/>
  </si>
  <si>
    <t>25.緊急時等の対応</t>
    <phoneticPr fontId="1"/>
  </si>
  <si>
    <t>26.定員の遵守</t>
    <phoneticPr fontId="1"/>
  </si>
  <si>
    <t>27.非常災害対策</t>
    <phoneticPr fontId="1"/>
  </si>
  <si>
    <t>28.衛生管理等</t>
    <phoneticPr fontId="1"/>
  </si>
  <si>
    <t>※</t>
    <phoneticPr fontId="1"/>
  </si>
  <si>
    <t>従業者のうち１以上の者は、常勤となっていますか。</t>
    <rPh sb="0" eb="3">
      <t>ジュウギョウシャ</t>
    </rPh>
    <phoneticPr fontId="1"/>
  </si>
  <si>
    <t>従業者のうち１以上の者は、看護師又は准看護師となっていますか。</t>
    <rPh sb="0" eb="3">
      <t>ジュウギョウシャ</t>
    </rPh>
    <phoneticPr fontId="1"/>
  </si>
  <si>
    <t>(6) 事業者は、非常災害発生時に区の求めに応じ、サービスの提供を行えるよう人員の確保に努めていますか。</t>
    <phoneticPr fontId="1"/>
  </si>
  <si>
    <t>(3) 事業者は、小規模多機能型居宅介護従業者の資質の向上のために、その研修の機会を確保していますか。</t>
    <rPh sb="4" eb="7">
      <t>ジギョウシャ</t>
    </rPh>
    <rPh sb="9" eb="12">
      <t>ショウキボ</t>
    </rPh>
    <rPh sb="12" eb="16">
      <t>タキノウガタ</t>
    </rPh>
    <rPh sb="16" eb="18">
      <t>キョタク</t>
    </rPh>
    <rPh sb="18" eb="20">
      <t>カイゴ</t>
    </rPh>
    <rPh sb="20" eb="23">
      <t>ジュウギョウシャ</t>
    </rPh>
    <rPh sb="24" eb="26">
      <t>シシツ</t>
    </rPh>
    <rPh sb="27" eb="29">
      <t>コウジョウ</t>
    </rPh>
    <rPh sb="36" eb="38">
      <t>ケンシュウ</t>
    </rPh>
    <rPh sb="39" eb="41">
      <t>キカイ</t>
    </rPh>
    <rPh sb="42" eb="44">
      <t>カクホ</t>
    </rPh>
    <phoneticPr fontId="1"/>
  </si>
  <si>
    <t>(1) 事業者は、感染症や非常災害の発生時において、利用者に対する指定小規模多機能型居宅介護の提供を継続的に実施するための、及び非常時の体制で早期の業務再開を図るための計画（以下「業務継続計画」という。）を策定し、当該業務継続計画に従い必要な措置を講じていますか。</t>
    <phoneticPr fontId="12"/>
  </si>
  <si>
    <t>① 事業所における虐待の防止のための対策を検討する委員会（テレビ電話装置等を活用して行うことができるものとする。）を定期的に開催するとともに、その結果について、小規模多機能型居宅介護従業者に周知徹底を図っていますか。</t>
    <rPh sb="80" eb="91">
      <t>ショウキボタキノウガタキョタクカイゴ</t>
    </rPh>
    <phoneticPr fontId="12"/>
  </si>
  <si>
    <t>② 事業所における虐待の防止のための指針を整備していますか。</t>
    <phoneticPr fontId="12"/>
  </si>
  <si>
    <t>③ 事業所において、小規模多機能型居宅介護従業者に対し、虐待の防止のための研修を定期的に実施していますか。</t>
    <rPh sb="2" eb="3">
      <t>ジ</t>
    </rPh>
    <rPh sb="10" eb="21">
      <t>ショウキボタキノウガタキョタクカイゴ</t>
    </rPh>
    <phoneticPr fontId="12"/>
  </si>
  <si>
    <t>④ ①～③に掲げる措置を適切に実施するための担当者を置いていますか。</t>
    <phoneticPr fontId="12"/>
  </si>
  <si>
    <t>利用者ごとのＡＤＬ値、栄養状態、口腔機能、認知症の状況その他の利用者の心身の状況等に係る基本的な情報を、厚生労働省に提出していること。</t>
    <phoneticPr fontId="1"/>
  </si>
  <si>
    <t>必要に応じて小規模多機能型居宅介護計画を見直すなど、指定小規模多機能型居宅介護の提供に当たって、(1)に規定する情報その他指定小規模多機能型居宅介護を適切かつ有効に提供するために必要な情報を活用していること。</t>
    <phoneticPr fontId="1"/>
  </si>
  <si>
    <t>サービス提供体制強化加算（Ⅰ）　　　　　</t>
    <phoneticPr fontId="1"/>
  </si>
  <si>
    <t>③</t>
    <phoneticPr fontId="1"/>
  </si>
  <si>
    <t>次のいずれかに適合すること。</t>
    <phoneticPr fontId="1"/>
  </si>
  <si>
    <t>事業所の全ての従業者に対し、従業者ごとに研修計画を作成し、研修（外部における研修を含む。）を実施又は実施を予定していること。</t>
    <phoneticPr fontId="1"/>
  </si>
  <si>
    <t>利用者に関する情報若しくはサービス提供に当たっての留意事項の伝達又は事業所における従業者の技術指導を目的とした会議を定期的に開催すること。</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7">
      <t>ジギョウショ</t>
    </rPh>
    <rPh sb="41" eb="44">
      <t>ジュウギョウシャ</t>
    </rPh>
    <rPh sb="45" eb="47">
      <t>ギジュツ</t>
    </rPh>
    <rPh sb="47" eb="49">
      <t>シドウ</t>
    </rPh>
    <rPh sb="50" eb="52">
      <t>モクテキ</t>
    </rPh>
    <rPh sb="55" eb="57">
      <t>カイギ</t>
    </rPh>
    <rPh sb="58" eb="61">
      <t>テイキテキ</t>
    </rPh>
    <rPh sb="62" eb="64">
      <t>カイサイ</t>
    </rPh>
    <phoneticPr fontId="1"/>
  </si>
  <si>
    <t>次のいずれかに適合すること。</t>
    <phoneticPr fontId="1"/>
  </si>
  <si>
    <t>㈠</t>
    <phoneticPr fontId="1"/>
  </si>
  <si>
    <t>事業所の従業者（看護師又は准看護師であるものを除く。）の総数のうち、介護福祉士の占める割合が100分の70以上であること。</t>
    <phoneticPr fontId="1"/>
  </si>
  <si>
    <t>㈡</t>
    <phoneticPr fontId="1"/>
  </si>
  <si>
    <t>事業所の従業者（看護師又は准看護師であるものを除く。）の総数のうち、勤続年数10年以上の介護福祉士の占める割合が100分の25以上であること。</t>
    <phoneticPr fontId="1"/>
  </si>
  <si>
    <t>④</t>
    <phoneticPr fontId="1"/>
  </si>
  <si>
    <t>定員超過利用・人員基準欠如に該当していないこと。</t>
    <phoneticPr fontId="1"/>
  </si>
  <si>
    <t>(2)</t>
    <phoneticPr fontId="1"/>
  </si>
  <si>
    <t>サービス提供体制強化加算（Ⅱ）　　　　　</t>
    <phoneticPr fontId="1"/>
  </si>
  <si>
    <t>事業所の従業者（看護師又は准看護師を除く。）の総数のうち、介護福祉士の占める割合が100分の50以上であること。</t>
    <phoneticPr fontId="1"/>
  </si>
  <si>
    <t>(1)①、②及び④に適合するものであること。</t>
    <phoneticPr fontId="1"/>
  </si>
  <si>
    <t>サービス提供体制強化加算（Ⅲ）　　　　　</t>
    <phoneticPr fontId="1"/>
  </si>
  <si>
    <t>㈠</t>
    <phoneticPr fontId="1"/>
  </si>
  <si>
    <t>事業所の従業者（看護師又は准看護師であるものを除く。）の総数のうち、介護福祉士の占める割合が100分の40以上であること。</t>
    <phoneticPr fontId="1"/>
  </si>
  <si>
    <t>㈡</t>
    <phoneticPr fontId="1"/>
  </si>
  <si>
    <t>事業所の従業者の総数のうち、常勤職員の占める割合が100分の60以上であること。</t>
    <phoneticPr fontId="1"/>
  </si>
  <si>
    <t>㈢</t>
    <phoneticPr fontId="1"/>
  </si>
  <si>
    <t>事業所の従業者の総数のうち、勤続年数７年以上の者の占める割合が100分の30以上であること。</t>
    <phoneticPr fontId="1"/>
  </si>
  <si>
    <t>根拠法令略称</t>
    <rPh sb="0" eb="2">
      <t>コンキョ</t>
    </rPh>
    <rPh sb="2" eb="4">
      <t>ホウレイ</t>
    </rPh>
    <rPh sb="4" eb="6">
      <t>リャクショウ</t>
    </rPh>
    <phoneticPr fontId="1"/>
  </si>
  <si>
    <t>・「法」：</t>
    <phoneticPr fontId="1"/>
  </si>
  <si>
    <t>(3) 管理者は、特別養護老人ホーム、老人デイサービスセンター、介護老人保健施設、介護医療院、指定認知症対応型共同生活介護事業所等の従業者又は訪問介護員等として、３年以上認知症である者の介護に従事した経験がありますか。</t>
    <rPh sb="4" eb="7">
      <t>カンリシャ</t>
    </rPh>
    <rPh sb="47" eb="49">
      <t>シテイ</t>
    </rPh>
    <phoneticPr fontId="1"/>
  </si>
  <si>
    <t>(1) 管理者は常勤専従職員を配置していますか。</t>
    <phoneticPr fontId="1"/>
  </si>
  <si>
    <t>(1) 事業者の代表者、又は地域密着型サービスの事業部門の責任者などは、特別養護老人ホーム、老人デイサービスセンター、介護老人保健施設、介護医療院、指定認知症対応型共同生活介護事業所等の従業者又は訪問介護員等として、認知症である者の介護に従事した経験を有する者又は保健医療サービス若しくは福祉サービスの経営に携わった経験がありますか。</t>
    <rPh sb="96" eb="97">
      <t>マタ</t>
    </rPh>
    <phoneticPr fontId="1"/>
  </si>
  <si>
    <t>(2) 代表者は、指定を受ける際（指定を受けた後に代表者の変更の届出を行う場合を含む。）に、「認知症対応型サービス事業開設者研修」を修了していますか。</t>
    <rPh sb="4" eb="7">
      <t>ダイヒョウシャ</t>
    </rPh>
    <rPh sb="47" eb="50">
      <t>ニンチショウ</t>
    </rPh>
    <rPh sb="50" eb="53">
      <t>タイオウガタ</t>
    </rPh>
    <rPh sb="57" eb="59">
      <t>ジギョウ</t>
    </rPh>
    <rPh sb="59" eb="61">
      <t>カイセツ</t>
    </rPh>
    <rPh sb="61" eb="62">
      <t>シャ</t>
    </rPh>
    <rPh sb="62" eb="64">
      <t>ケンシュウ</t>
    </rPh>
    <phoneticPr fontId="1"/>
  </si>
  <si>
    <t>「介護度」は要介護の場合は１・２・３・４・５、要支援の場合は①、②を選択してください。</t>
    <rPh sb="7" eb="9">
      <t>カイゴ</t>
    </rPh>
    <rPh sb="34" eb="36">
      <t>センタク</t>
    </rPh>
    <phoneticPr fontId="1"/>
  </si>
  <si>
    <t>介護度</t>
    <rPh sb="0" eb="2">
      <t>カイゴ</t>
    </rPh>
    <rPh sb="2" eb="3">
      <t>ド</t>
    </rPh>
    <phoneticPr fontId="1"/>
  </si>
  <si>
    <t>登録定員：</t>
    <rPh sb="0" eb="2">
      <t>トウロク</t>
    </rPh>
    <rPh sb="2" eb="4">
      <t>テイイン</t>
    </rPh>
    <phoneticPr fontId="12"/>
  </si>
  <si>
    <t>利用定員（通い）：</t>
    <rPh sb="0" eb="2">
      <t>リヨウ</t>
    </rPh>
    <rPh sb="2" eb="4">
      <t>テイイン</t>
    </rPh>
    <rPh sb="5" eb="6">
      <t>カヨ</t>
    </rPh>
    <phoneticPr fontId="1"/>
  </si>
  <si>
    <t>利用定員（宿泊）：</t>
    <rPh sb="0" eb="2">
      <t>リヨウ</t>
    </rPh>
    <rPh sb="2" eb="4">
      <t>テイイン</t>
    </rPh>
    <rPh sb="5" eb="7">
      <t>シュクハク</t>
    </rPh>
    <phoneticPr fontId="1"/>
  </si>
  <si>
    <t>○○　京子</t>
    <rPh sb="3" eb="5">
      <t>キョウコ</t>
    </rPh>
    <phoneticPr fontId="1"/>
  </si>
  <si>
    <t>No</t>
    <phoneticPr fontId="1"/>
  </si>
  <si>
    <t>週</t>
    <rPh sb="0" eb="1">
      <t>シュウ</t>
    </rPh>
    <phoneticPr fontId="1"/>
  </si>
  <si>
    <t>回</t>
    <rPh sb="0" eb="1">
      <t>カイ</t>
    </rPh>
    <phoneticPr fontId="1"/>
  </si>
  <si>
    <t>従業者名簿【記載例】</t>
    <rPh sb="0" eb="3">
      <t>ジュウギョウシャ</t>
    </rPh>
    <rPh sb="3" eb="5">
      <t>メイボ</t>
    </rPh>
    <rPh sb="6" eb="8">
      <t>キサイ</t>
    </rPh>
    <rPh sb="8" eb="9">
      <t>レイ</t>
    </rPh>
    <phoneticPr fontId="12"/>
  </si>
  <si>
    <t>令和</t>
    <rPh sb="0" eb="2">
      <t>レイワ</t>
    </rPh>
    <phoneticPr fontId="1"/>
  </si>
  <si>
    <t>(</t>
    <phoneticPr fontId="1"/>
  </si>
  <si>
    <t>)</t>
    <phoneticPr fontId="1"/>
  </si>
  <si>
    <t>年</t>
    <rPh sb="0" eb="1">
      <t>ネン</t>
    </rPh>
    <phoneticPr fontId="1"/>
  </si>
  <si>
    <t>月</t>
    <rPh sb="0" eb="1">
      <t>ゲツ</t>
    </rPh>
    <phoneticPr fontId="1"/>
  </si>
  <si>
    <r>
      <t>※実地指導日の</t>
    </r>
    <r>
      <rPr>
        <sz val="11"/>
        <color rgb="FFFF0000"/>
        <rFont val="HGSｺﾞｼｯｸM"/>
        <family val="3"/>
        <charset val="128"/>
      </rPr>
      <t>前々月</t>
    </r>
    <r>
      <rPr>
        <sz val="11"/>
        <rFont val="HGSｺﾞｼｯｸM"/>
        <family val="3"/>
        <charset val="128"/>
      </rPr>
      <t>の状況について記載してください。</t>
    </r>
    <rPh sb="1" eb="3">
      <t>ジッチ</t>
    </rPh>
    <phoneticPr fontId="12"/>
  </si>
  <si>
    <t>）</t>
    <phoneticPr fontId="1"/>
  </si>
  <si>
    <t>○</t>
    <phoneticPr fontId="12"/>
  </si>
  <si>
    <t>当該月の利用者数（要介護１～５の利用者の計画作成数）</t>
    <phoneticPr fontId="12"/>
  </si>
  <si>
    <t>人</t>
    <phoneticPr fontId="12"/>
  </si>
  <si>
    <t>○</t>
    <phoneticPr fontId="12"/>
  </si>
  <si>
    <t>職員の勤務状況</t>
    <rPh sb="0" eb="2">
      <t>ショクイン</t>
    </rPh>
    <rPh sb="3" eb="5">
      <t>キンム</t>
    </rPh>
    <rPh sb="5" eb="7">
      <t>ジョウキョウ</t>
    </rPh>
    <phoneticPr fontId="12"/>
  </si>
  <si>
    <t>※１　プルダウンから選択してください。その他の資格や研修がある場合は、プルダウンの下の白いセルに入力してください。</t>
    <rPh sb="10" eb="12">
      <t>センタク</t>
    </rPh>
    <rPh sb="41" eb="42">
      <t>シタ</t>
    </rPh>
    <rPh sb="43" eb="44">
      <t>シロ</t>
    </rPh>
    <rPh sb="48" eb="50">
      <t>ニュウリョク</t>
    </rPh>
    <phoneticPr fontId="12"/>
  </si>
  <si>
    <t>※２　雇用契約書、誓約書等で同意を得ている場合は「有」に○印をしてください。</t>
    <phoneticPr fontId="12"/>
  </si>
  <si>
    <t>No</t>
    <phoneticPr fontId="12"/>
  </si>
  <si>
    <t>職種</t>
    <rPh sb="0" eb="2">
      <t>ショクシュ</t>
    </rPh>
    <phoneticPr fontId="12"/>
  </si>
  <si>
    <t>氏　　名</t>
    <rPh sb="0" eb="1">
      <t>シ</t>
    </rPh>
    <rPh sb="3" eb="4">
      <t>ナ</t>
    </rPh>
    <phoneticPr fontId="12"/>
  </si>
  <si>
    <r>
      <t xml:space="preserve">採用年月日
</t>
    </r>
    <r>
      <rPr>
        <sz val="11"/>
        <rFont val="HGSｺﾞｼｯｸM"/>
        <family val="3"/>
        <charset val="128"/>
      </rPr>
      <t>（現事業所の採用日
又は異動年月日）</t>
    </r>
    <rPh sb="0" eb="2">
      <t>サイヨウ</t>
    </rPh>
    <rPh sb="2" eb="5">
      <t>ネンガッピ</t>
    </rPh>
    <rPh sb="14" eb="15">
      <t>ヒ</t>
    </rPh>
    <phoneticPr fontId="12"/>
  </si>
  <si>
    <t>※１
資格又は修了した研修</t>
    <rPh sb="3" eb="5">
      <t>シカク</t>
    </rPh>
    <rPh sb="5" eb="6">
      <t>マタ</t>
    </rPh>
    <rPh sb="7" eb="9">
      <t>シュウリョウ</t>
    </rPh>
    <rPh sb="11" eb="13">
      <t>ケンシュウ</t>
    </rPh>
    <phoneticPr fontId="12"/>
  </si>
  <si>
    <t>資格取得日
又は研修修了日</t>
    <phoneticPr fontId="12"/>
  </si>
  <si>
    <t>※２
秘密保持の
誓約書等</t>
    <rPh sb="3" eb="5">
      <t>ヒミツ</t>
    </rPh>
    <rPh sb="5" eb="7">
      <t>ホジ</t>
    </rPh>
    <rPh sb="9" eb="12">
      <t>セイヤクショ</t>
    </rPh>
    <rPh sb="12" eb="13">
      <t>トウ</t>
    </rPh>
    <phoneticPr fontId="12"/>
  </si>
  <si>
    <t>管理者</t>
  </si>
  <si>
    <t>○年○月○日</t>
    <phoneticPr fontId="12"/>
  </si>
  <si>
    <t>△年△月△日</t>
    <phoneticPr fontId="12"/>
  </si>
  <si>
    <t>有　・　無</t>
    <rPh sb="0" eb="1">
      <t>アリ</t>
    </rPh>
    <rPh sb="4" eb="5">
      <t>ナ</t>
    </rPh>
    <phoneticPr fontId="12"/>
  </si>
  <si>
    <t>○年○月○日</t>
    <phoneticPr fontId="12"/>
  </si>
  <si>
    <t>介護福祉士</t>
  </si>
  <si>
    <t>○年○月○日</t>
    <phoneticPr fontId="12"/>
  </si>
  <si>
    <t>△年△月△日</t>
    <phoneticPr fontId="12"/>
  </si>
  <si>
    <t>看護師</t>
  </si>
  <si>
    <t>△年△月△日</t>
    <phoneticPr fontId="12"/>
  </si>
  <si>
    <t>△年△月△日</t>
    <phoneticPr fontId="12"/>
  </si>
  <si>
    <t>○年○月○日</t>
    <phoneticPr fontId="12"/>
  </si>
  <si>
    <t>　年　月　日</t>
    <phoneticPr fontId="12"/>
  </si>
  <si>
    <t>　年　月　日</t>
    <phoneticPr fontId="12"/>
  </si>
  <si>
    <t>　年　月　日</t>
    <phoneticPr fontId="12"/>
  </si>
  <si>
    <t>　年　月　日</t>
    <phoneticPr fontId="12"/>
  </si>
  <si>
    <t>　年　月　日</t>
    <phoneticPr fontId="12"/>
  </si>
  <si>
    <t>○△事業所</t>
    <phoneticPr fontId="12"/>
  </si>
  <si>
    <t>介護支援専門員</t>
  </si>
  <si>
    <t>介護従業者</t>
  </si>
  <si>
    <t>認知症対応型サービス事業管理者研修</t>
  </si>
  <si>
    <t>厚労　太郎</t>
    <rPh sb="0" eb="2">
      <t>コウロウ</t>
    </rPh>
    <rPh sb="3" eb="5">
      <t>タロウ</t>
    </rPh>
    <phoneticPr fontId="2"/>
  </si>
  <si>
    <t>○○　A男</t>
    <rPh sb="4" eb="5">
      <t>オトコ</t>
    </rPh>
    <phoneticPr fontId="2"/>
  </si>
  <si>
    <t>○○　B子</t>
    <rPh sb="4" eb="5">
      <t>コ</t>
    </rPh>
    <phoneticPr fontId="2"/>
  </si>
  <si>
    <t>○○　C太</t>
    <rPh sb="4" eb="5">
      <t>タ</t>
    </rPh>
    <phoneticPr fontId="2"/>
  </si>
  <si>
    <t>○○　D美</t>
  </si>
  <si>
    <t>○○　E夫</t>
  </si>
  <si>
    <t>○○　F子</t>
  </si>
  <si>
    <t>○○　G太</t>
  </si>
  <si>
    <t>○○　H美</t>
  </si>
  <si>
    <t>従業者名簿</t>
    <rPh sb="0" eb="3">
      <t>ジュウギョウシャ</t>
    </rPh>
    <rPh sb="3" eb="5">
      <t>メイボ</t>
    </rPh>
    <phoneticPr fontId="12"/>
  </si>
  <si>
    <t>(</t>
    <phoneticPr fontId="1"/>
  </si>
  <si>
    <t>)</t>
    <phoneticPr fontId="1"/>
  </si>
  <si>
    <r>
      <t>※実地指導日の</t>
    </r>
    <r>
      <rPr>
        <sz val="11"/>
        <color rgb="FFFF0000"/>
        <rFont val="HGSｺﾞｼｯｸM"/>
        <family val="3"/>
        <charset val="128"/>
      </rPr>
      <t>前々月</t>
    </r>
    <r>
      <rPr>
        <sz val="11"/>
        <rFont val="HGSｺﾞｼｯｸM"/>
        <family val="3"/>
        <charset val="128"/>
      </rPr>
      <t>の状況について記載してください。</t>
    </r>
    <phoneticPr fontId="1"/>
  </si>
  <si>
    <t>No</t>
    <phoneticPr fontId="1"/>
  </si>
  <si>
    <t>豊島　太郎</t>
    <phoneticPr fontId="1"/>
  </si>
  <si>
    <t>○○　花子</t>
    <phoneticPr fontId="1"/>
  </si>
  <si>
    <t>○○　一郎</t>
    <phoneticPr fontId="1"/>
  </si>
  <si>
    <t>定員超過した場合にも必ず記入してください。</t>
    <phoneticPr fontId="1"/>
  </si>
  <si>
    <t>名</t>
    <rPh sb="0" eb="1">
      <t>メイ</t>
    </rPh>
    <phoneticPr fontId="1"/>
  </si>
  <si>
    <t>登録者名簿</t>
    <phoneticPr fontId="12"/>
  </si>
  <si>
    <t>①当該事業所内で他の職務に従事している</t>
    <phoneticPr fontId="1"/>
  </si>
  <si>
    <t>　　事業所名、職種名、兼務事業所における１週あたりの勤務時間数</t>
    <phoneticPr fontId="1"/>
  </si>
  <si>
    <t>職 種 名：</t>
    <phoneticPr fontId="12"/>
  </si>
  <si>
    <t>　　　　　　　　　　　　</t>
  </si>
  <si>
    <t>勤務時間：</t>
    <phoneticPr fontId="12"/>
  </si>
  <si>
    <t>時間/週</t>
    <rPh sb="3" eb="4">
      <t>シュウ</t>
    </rPh>
    <phoneticPr fontId="1"/>
  </si>
  <si>
    <t>基本方針</t>
    <rPh sb="0" eb="2">
      <t>キホン</t>
    </rPh>
    <rPh sb="2" eb="4">
      <t>ホウシン</t>
    </rPh>
    <phoneticPr fontId="1"/>
  </si>
  <si>
    <t>(1) 事業運営の方針は、基本方針に沿ったものとなっていますか。</t>
    <phoneticPr fontId="1"/>
  </si>
  <si>
    <t>小規模多機能型居宅介護の事業は、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でなければならない。</t>
    <phoneticPr fontId="1"/>
  </si>
  <si>
    <t>点検担当者氏名</t>
    <phoneticPr fontId="1"/>
  </si>
  <si>
    <t>点検年月日</t>
    <phoneticPr fontId="1"/>
  </si>
  <si>
    <t>令和　年　月　日</t>
    <rPh sb="0" eb="2">
      <t>レイワ</t>
    </rPh>
    <rPh sb="3" eb="4">
      <t>ネン</t>
    </rPh>
    <rPh sb="5" eb="6">
      <t>ガツ</t>
    </rPh>
    <rPh sb="7" eb="8">
      <t>ニチ</t>
    </rPh>
    <phoneticPr fontId="1"/>
  </si>
  <si>
    <t>　　留意事項</t>
    <phoneticPr fontId="1"/>
  </si>
  <si>
    <t>・</t>
    <phoneticPr fontId="12"/>
  </si>
  <si>
    <t>・</t>
    <phoneticPr fontId="12"/>
  </si>
  <si>
    <t>介護保険法（平成９年12月17日法律第123号）</t>
    <phoneticPr fontId="12"/>
  </si>
  <si>
    <t>・「則」：</t>
    <phoneticPr fontId="1"/>
  </si>
  <si>
    <t>介護保険法施行規則（平成11年３月31日厚令第36号）</t>
    <phoneticPr fontId="12"/>
  </si>
  <si>
    <t>・「区条例」：</t>
    <phoneticPr fontId="1"/>
  </si>
  <si>
    <t>豊島区指定地域密着型サービスの事業の人員、設備、運営等の基準に関する条例(平成25年3月25日条例第12号)</t>
    <phoneticPr fontId="12"/>
  </si>
  <si>
    <t>・「区規則」：</t>
    <phoneticPr fontId="1"/>
  </si>
  <si>
    <t>豊島区指定地域密着型サービスの事業の人員、設備、運営等の基準に関する条例施行規則(平成25年3月25日規則第20号)</t>
    <phoneticPr fontId="12"/>
  </si>
  <si>
    <t>・「区要領」：</t>
    <phoneticPr fontId="1"/>
  </si>
  <si>
    <t>豊島区指定地域密着型サービスの事業の人員、設備、運営等の基準に関する条例施行要領（平成27年9月16日部長決裁27豊保介発第1642号）</t>
    <phoneticPr fontId="1"/>
  </si>
  <si>
    <t>・「告示126号」：</t>
    <phoneticPr fontId="1"/>
  </si>
  <si>
    <t>指定地域密着型サービスに要する費用の額の算定に関する基準(平成18年3月14日厚生労働省告示第126号)</t>
    <phoneticPr fontId="12"/>
  </si>
  <si>
    <t>・「留意事項」：</t>
    <phoneticPr fontId="1"/>
  </si>
  <si>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phoneticPr fontId="12"/>
  </si>
  <si>
    <t>運営規程や勤務体制等、その他重要事項を記載した書面を事業所に備え付け、かつ、これをいつでも関係者に自由に閲覧させることにより、同項の規定による掲示に代えることができる。</t>
    <phoneticPr fontId="1"/>
  </si>
  <si>
    <t>前項中欄に掲げる施設等、指定居宅サービスの事業を行う事業所、指定定期巡回・随時対応型訪問介護看護事業所、指定地域密着型通所介護事業所又は指定認知症対応型通所介護事業所</t>
    <phoneticPr fontId="1"/>
  </si>
  <si>
    <t>(4) 管理者は、指定を受ける際（指定を受けた後に管理者の変更の届出を行う場合を含む。）に、「認知症対応型サービス事業管理者研修」を修了していますか。</t>
    <rPh sb="4" eb="7">
      <t>カンリシャ</t>
    </rPh>
    <rPh sb="25" eb="28">
      <t>カンリシャ</t>
    </rPh>
    <phoneticPr fontId="1"/>
  </si>
  <si>
    <t>(1) サービス提供の開始に際し、利用者の提示する被保険者証によって、被保険者資格、要介護認定の有無及び要介護認定の有効期間を確かめていますか。</t>
    <rPh sb="17" eb="20">
      <t>リヨウシャ</t>
    </rPh>
    <rPh sb="21" eb="23">
      <t>テイジ</t>
    </rPh>
    <rPh sb="25" eb="29">
      <t>ヒホケンシャ</t>
    </rPh>
    <phoneticPr fontId="1"/>
  </si>
  <si>
    <t>※
※</t>
    <phoneticPr fontId="12"/>
  </si>
  <si>
    <t>(2) 業務継続計画には、以下の項目等が記載されていますか。</t>
    <phoneticPr fontId="12"/>
  </si>
  <si>
    <t>(3) 感染症及び災害に係る業務継続計画の具体的内容を従業者に共有・理解させるため、定期的（年１回以上）に研修を開催していますか。（また、新規採用時には別に研修を実施していますか。）また、研修の実施内容について記録していますか。</t>
    <phoneticPr fontId="12"/>
  </si>
  <si>
    <t>(4) 感染症や災害が発生した場合において迅速に行動できるよう、業務継続計画に基づき、事業所内の役割分担の確認、感染症や災害が発生した場合に実践するケアの訓練（シミュレーション）等を定期的（年１回以上）に実施していますか。</t>
    <phoneticPr fontId="12"/>
  </si>
  <si>
    <t>(5) 事業者は、定期的に業務継続計画の見直しを行い、必要に応じて業務継続計画の変更を行っていますか。</t>
    <phoneticPr fontId="12"/>
  </si>
  <si>
    <t>介護サービスの提供に当たっては、利用者の人格に十分に配慮しなければならない。</t>
    <phoneticPr fontId="1"/>
  </si>
  <si>
    <t>(3) 利用者の食事その他の家事等は、可能な限り小規模多機能型居宅介護従業者と共同で行うよう努めていますか。</t>
    <phoneticPr fontId="1"/>
  </si>
  <si>
    <t>(2)重要事項をウェブサイトに掲載していますか。</t>
    <rPh sb="3" eb="7">
      <t>ジュウヨウジコウ</t>
    </rPh>
    <rPh sb="15" eb="17">
      <t>ケイサイ</t>
    </rPh>
    <phoneticPr fontId="1"/>
  </si>
  <si>
    <t>(5) 提供したサービスに係る利用者からの苦情に関して、国民健康保険団体連合会（以下「国保連」という。）が行う法第176条第1項第3号の調査に協力するとともに、国保連から同号の指導又は助言を受けた場合においては、当該指導又は助言に従って必要な改善を行っていますか。</t>
    <rPh sb="55" eb="56">
      <t>ホウ</t>
    </rPh>
    <rPh sb="56" eb="57">
      <t>ダイ</t>
    </rPh>
    <rPh sb="60" eb="61">
      <t>ジョウ</t>
    </rPh>
    <rPh sb="61" eb="62">
      <t>ダイ</t>
    </rPh>
    <rPh sb="63" eb="64">
      <t>コウ</t>
    </rPh>
    <rPh sb="64" eb="65">
      <t>ダイ</t>
    </rPh>
    <rPh sb="66" eb="67">
      <t>ゴウ</t>
    </rPh>
    <phoneticPr fontId="1"/>
  </si>
  <si>
    <t>(3) 事業者は、利用者に対する指定小規模多機能型居宅介護により賠償すべき事故が発生した場合は、損害賠償を速やかに行っていますか。</t>
    <rPh sb="16" eb="18">
      <t>シテイ</t>
    </rPh>
    <rPh sb="18" eb="21">
      <t>ショウキボ</t>
    </rPh>
    <rPh sb="21" eb="25">
      <t>タキノウガタ</t>
    </rPh>
    <rPh sb="25" eb="29">
      <t>キョタクカイゴ</t>
    </rPh>
    <phoneticPr fontId="1"/>
  </si>
  <si>
    <t xml:space="preserve">区条例
第107条の2
</t>
    <phoneticPr fontId="1"/>
  </si>
  <si>
    <t>１.小規模多機能型居宅介護費の算定</t>
    <rPh sb="2" eb="5">
      <t>ショウキボ</t>
    </rPh>
    <rPh sb="5" eb="9">
      <t>タキノウガタ</t>
    </rPh>
    <rPh sb="9" eb="11">
      <t>キョタク</t>
    </rPh>
    <rPh sb="11" eb="13">
      <t>カイゴ</t>
    </rPh>
    <rPh sb="13" eb="14">
      <t>ヒ</t>
    </rPh>
    <rPh sb="15" eb="17">
      <t>サンテイ</t>
    </rPh>
    <phoneticPr fontId="1"/>
  </si>
  <si>
    <t>日常的に利用者と関わりのある地域住民等の相談に対応する体制を確保していること。</t>
    <rPh sb="2" eb="3">
      <t>テキ</t>
    </rPh>
    <rPh sb="4" eb="7">
      <t>リヨウシャ</t>
    </rPh>
    <rPh sb="8" eb="9">
      <t>カカ</t>
    </rPh>
    <rPh sb="14" eb="18">
      <t>チイキジュウミン</t>
    </rPh>
    <rPh sb="18" eb="19">
      <t>トウ</t>
    </rPh>
    <rPh sb="20" eb="22">
      <t>ソウダン</t>
    </rPh>
    <rPh sb="23" eb="25">
      <t>タイオウ</t>
    </rPh>
    <rPh sb="27" eb="29">
      <t>タイセイ</t>
    </rPh>
    <rPh sb="30" eb="32">
      <t>カクホ</t>
    </rPh>
    <phoneticPr fontId="1"/>
  </si>
  <si>
    <t>指定小規模多機能居宅介護支援事業所に登録した日から起算して30日以内の期間については、初期加算として、１日につき30単位を加算していますか。30日を超える病院又は診療所への入院後に指定小規模多機能型居宅介護の利用を再び開始した場合も、同様です。</t>
    <rPh sb="43" eb="45">
      <t>ショキ</t>
    </rPh>
    <rPh sb="45" eb="47">
      <t>カサン</t>
    </rPh>
    <rPh sb="72" eb="73">
      <t>ニチ</t>
    </rPh>
    <rPh sb="74" eb="75">
      <t>コ</t>
    </rPh>
    <rPh sb="77" eb="79">
      <t>ビョウイン</t>
    </rPh>
    <rPh sb="79" eb="80">
      <t>マタ</t>
    </rPh>
    <rPh sb="81" eb="84">
      <t>シンリョウジョ</t>
    </rPh>
    <rPh sb="86" eb="88">
      <t>ニュウイン</t>
    </rPh>
    <rPh sb="88" eb="89">
      <t>ゴ</t>
    </rPh>
    <rPh sb="90" eb="92">
      <t>シテイ</t>
    </rPh>
    <phoneticPr fontId="1"/>
  </si>
  <si>
    <t>【厚生労働大臣が定める登録者】</t>
    <rPh sb="1" eb="7">
      <t>コウセイロウドウダイジン</t>
    </rPh>
    <rPh sb="8" eb="9">
      <t>サダ</t>
    </rPh>
    <rPh sb="11" eb="14">
      <t>トウロクシャ</t>
    </rPh>
    <phoneticPr fontId="1"/>
  </si>
  <si>
    <t>【厚生労働大臣が定める基準】</t>
    <rPh sb="1" eb="7">
      <t>コウセイロウドウダイジン</t>
    </rPh>
    <rPh sb="8" eb="9">
      <t>サダ</t>
    </rPh>
    <rPh sb="11" eb="13">
      <t>キジュン</t>
    </rPh>
    <phoneticPr fontId="1"/>
  </si>
  <si>
    <t>告示別表４
注６
留意事項
第２の５(5)</t>
    <phoneticPr fontId="1"/>
  </si>
  <si>
    <t xml:space="preserve">告示別表４
注５
留意事項第２の５(4)
</t>
    <rPh sb="9" eb="13">
      <t>リュウイジコウ</t>
    </rPh>
    <rPh sb="13" eb="14">
      <t>ダイ</t>
    </rPh>
    <phoneticPr fontId="1"/>
  </si>
  <si>
    <t xml:space="preserve">告示別表４
注４
留意事項第２の５(3)
</t>
    <rPh sb="2" eb="4">
      <t>ベッピョウ</t>
    </rPh>
    <phoneticPr fontId="1"/>
  </si>
  <si>
    <t>告示別表４
注１・注２
留意事項
第２の５(1)</t>
    <rPh sb="6" eb="7">
      <t>チュウ</t>
    </rPh>
    <rPh sb="12" eb="14">
      <t>リュウイ</t>
    </rPh>
    <rPh sb="14" eb="16">
      <t>ジコウ</t>
    </rPh>
    <rPh sb="17" eb="18">
      <t>ダイ</t>
    </rPh>
    <phoneticPr fontId="1"/>
  </si>
  <si>
    <t>受け入れた若年性認知症利用者ごとに個別に担当者を定め、その者を中心に、当該利用者の特性やニーズに応じたサービス提供を行うこと。</t>
    <rPh sb="0" eb="1">
      <t>ウ</t>
    </rPh>
    <rPh sb="2" eb="3">
      <t>イ</t>
    </rPh>
    <rPh sb="29" eb="30">
      <t>モノ</t>
    </rPh>
    <rPh sb="31" eb="33">
      <t>チュウシン</t>
    </rPh>
    <rPh sb="35" eb="37">
      <t>トウガイ</t>
    </rPh>
    <rPh sb="37" eb="40">
      <t>リヨウシャ</t>
    </rPh>
    <rPh sb="41" eb="43">
      <t>トクセイ</t>
    </rPh>
    <rPh sb="48" eb="49">
      <t>オウ</t>
    </rPh>
    <rPh sb="55" eb="57">
      <t>テイキョウ</t>
    </rPh>
    <rPh sb="58" eb="59">
      <t>オコナ</t>
    </rPh>
    <phoneticPr fontId="1"/>
  </si>
  <si>
    <t>次のいずれにも適合すること。</t>
    <phoneticPr fontId="1"/>
  </si>
  <si>
    <t>【厚生労働大臣が定める基準】</t>
    <phoneticPr fontId="1"/>
  </si>
  <si>
    <t>次のいずれにも適合すること。</t>
    <phoneticPr fontId="1"/>
  </si>
  <si>
    <t>(3)定員超過利用・人員基準欠如に該当していないこと。</t>
    <phoneticPr fontId="1"/>
  </si>
  <si>
    <t>①</t>
    <phoneticPr fontId="1"/>
  </si>
  <si>
    <t>②</t>
    <phoneticPr fontId="1"/>
  </si>
  <si>
    <t>①の取組及び介護機器の活用による業務の効率化及びケアの質の確保並びに職員の負担軽減に関する実績があること。</t>
    <rPh sb="2" eb="4">
      <t>トリクミ</t>
    </rPh>
    <rPh sb="4" eb="5">
      <t>オヨ</t>
    </rPh>
    <rPh sb="6" eb="10">
      <t>カイゴキキ</t>
    </rPh>
    <rPh sb="11" eb="13">
      <t>カツヨウ</t>
    </rPh>
    <rPh sb="16" eb="18">
      <t>ギョウム</t>
    </rPh>
    <rPh sb="19" eb="22">
      <t>コウリツカ</t>
    </rPh>
    <rPh sb="22" eb="23">
      <t>オヨ</t>
    </rPh>
    <rPh sb="27" eb="28">
      <t>シツ</t>
    </rPh>
    <rPh sb="29" eb="31">
      <t>カクホ</t>
    </rPh>
    <rPh sb="31" eb="32">
      <t>ナラ</t>
    </rPh>
    <rPh sb="34" eb="36">
      <t>ショクイン</t>
    </rPh>
    <rPh sb="37" eb="39">
      <t>フタン</t>
    </rPh>
    <rPh sb="39" eb="41">
      <t>ケイゲン</t>
    </rPh>
    <rPh sb="42" eb="43">
      <t>カン</t>
    </rPh>
    <rPh sb="45" eb="47">
      <t>ジッセキ</t>
    </rPh>
    <phoneticPr fontId="1"/>
  </si>
  <si>
    <t>③</t>
    <phoneticPr fontId="1"/>
  </si>
  <si>
    <t>介護機器を複数種類活用していること。</t>
    <rPh sb="0" eb="4">
      <t>カイゴキキ</t>
    </rPh>
    <rPh sb="5" eb="7">
      <t>フクスウ</t>
    </rPh>
    <rPh sb="7" eb="9">
      <t>シュルイ</t>
    </rPh>
    <rPh sb="9" eb="11">
      <t>カツヨウ</t>
    </rPh>
    <phoneticPr fontId="1"/>
  </si>
  <si>
    <t>①の委員会において、職員の業務分担の明確化等による業務の効率化及びケアの質の確保並びに職員の負担軽減について必要な検討を行い、当該検討を踏まえ、必要な取組を実施し、及び当該取組の実施を定期的に確認すること。</t>
    <rPh sb="2" eb="5">
      <t>イインカイ</t>
    </rPh>
    <rPh sb="10" eb="12">
      <t>ショクイン</t>
    </rPh>
    <rPh sb="13" eb="17">
      <t>ギョウムブンタン</t>
    </rPh>
    <rPh sb="18" eb="20">
      <t>メイカク</t>
    </rPh>
    <rPh sb="20" eb="21">
      <t>カ</t>
    </rPh>
    <rPh sb="21" eb="22">
      <t>トウ</t>
    </rPh>
    <rPh sb="54" eb="56">
      <t>ヒツヨウ</t>
    </rPh>
    <rPh sb="57" eb="59">
      <t>ケントウ</t>
    </rPh>
    <rPh sb="60" eb="61">
      <t>オコナ</t>
    </rPh>
    <rPh sb="63" eb="67">
      <t>トウガイケントウ</t>
    </rPh>
    <rPh sb="68" eb="69">
      <t>フ</t>
    </rPh>
    <rPh sb="72" eb="74">
      <t>ヒツヨウ</t>
    </rPh>
    <rPh sb="75" eb="77">
      <t>トリクミ</t>
    </rPh>
    <rPh sb="78" eb="80">
      <t>ジッシ</t>
    </rPh>
    <rPh sb="82" eb="83">
      <t>オヨ</t>
    </rPh>
    <rPh sb="84" eb="86">
      <t>トウガイ</t>
    </rPh>
    <rPh sb="86" eb="88">
      <t>トリクミ</t>
    </rPh>
    <rPh sb="89" eb="91">
      <t>ジッシ</t>
    </rPh>
    <rPh sb="92" eb="95">
      <t>テイキテキ</t>
    </rPh>
    <rPh sb="96" eb="98">
      <t>カクニン</t>
    </rPh>
    <phoneticPr fontId="1"/>
  </si>
  <si>
    <t>事業年度ごとに①、③及び④の取組に関する実績を厚生労働省に報告すること。</t>
    <rPh sb="0" eb="2">
      <t>ジギョウ</t>
    </rPh>
    <rPh sb="2" eb="4">
      <t>ネンド</t>
    </rPh>
    <rPh sb="10" eb="11">
      <t>オヨ</t>
    </rPh>
    <rPh sb="14" eb="16">
      <t>トリクミ</t>
    </rPh>
    <rPh sb="17" eb="18">
      <t>カン</t>
    </rPh>
    <rPh sb="20" eb="22">
      <t>ジッセキ</t>
    </rPh>
    <rPh sb="23" eb="28">
      <t>コウセイロウドウショウ</t>
    </rPh>
    <rPh sb="29" eb="31">
      <t>ホウコク</t>
    </rPh>
    <phoneticPr fontId="1"/>
  </si>
  <si>
    <t>(1)①に適合していること。</t>
    <rPh sb="5" eb="7">
      <t>テキゴウ</t>
    </rPh>
    <phoneticPr fontId="1"/>
  </si>
  <si>
    <t>介護機器を活用していること。</t>
    <rPh sb="0" eb="4">
      <t>カイゴキキ</t>
    </rPh>
    <rPh sb="5" eb="7">
      <t>カツヨウ</t>
    </rPh>
    <phoneticPr fontId="1"/>
  </si>
  <si>
    <t xml:space="preserve">利用者の安全並びに介護サービスの質の確保及び職員の負担軽減に資する方策を検討するための委員会において、次に掲げる事項について必要な検討を行い、及び当該事項の実施を定期的に確認していること。
</t>
    <rPh sb="4" eb="7">
      <t>アンゼンナラ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51" eb="52">
      <t>ツギ</t>
    </rPh>
    <rPh sb="53" eb="54">
      <t>カカ</t>
    </rPh>
    <rPh sb="56" eb="58">
      <t>ジコウ</t>
    </rPh>
    <rPh sb="62" eb="64">
      <t>ヒツヨウ</t>
    </rPh>
    <rPh sb="65" eb="67">
      <t>ケントウ</t>
    </rPh>
    <rPh sb="68" eb="69">
      <t>オコナ</t>
    </rPh>
    <rPh sb="71" eb="72">
      <t>オヨ</t>
    </rPh>
    <rPh sb="73" eb="75">
      <t>トウガイ</t>
    </rPh>
    <rPh sb="75" eb="77">
      <t>ジコウ</t>
    </rPh>
    <rPh sb="78" eb="80">
      <t>ジッシ</t>
    </rPh>
    <rPh sb="81" eb="84">
      <t>テイキテキ</t>
    </rPh>
    <rPh sb="85" eb="87">
      <t>カクニン</t>
    </rPh>
    <phoneticPr fontId="1"/>
  </si>
  <si>
    <t xml:space="preserve">(3)  </t>
    <phoneticPr fontId="1"/>
  </si>
  <si>
    <t>㈣</t>
    <phoneticPr fontId="1"/>
  </si>
  <si>
    <t>地域住民等、他の指定居宅サービス事業所が当該事業を行う事業所、他の指定地域密着型サービス事業者が当該事業を行う事業所等と共同で事例検討会、研修会等を実施していること。</t>
    <rPh sb="0" eb="5">
      <t>チイキジュウミントウ</t>
    </rPh>
    <rPh sb="6" eb="7">
      <t>タ</t>
    </rPh>
    <rPh sb="8" eb="12">
      <t>シテイキョタク</t>
    </rPh>
    <rPh sb="16" eb="19">
      <t>ジギョウショ</t>
    </rPh>
    <rPh sb="20" eb="22">
      <t>トウガイ</t>
    </rPh>
    <rPh sb="22" eb="24">
      <t>ジギョウ</t>
    </rPh>
    <rPh sb="25" eb="26">
      <t>オコナ</t>
    </rPh>
    <rPh sb="27" eb="30">
      <t>ジギョウショ</t>
    </rPh>
    <rPh sb="31" eb="32">
      <t>タ</t>
    </rPh>
    <rPh sb="33" eb="35">
      <t>シテイ</t>
    </rPh>
    <rPh sb="35" eb="37">
      <t>チイキ</t>
    </rPh>
    <rPh sb="37" eb="39">
      <t>ミッチャク</t>
    </rPh>
    <rPh sb="39" eb="40">
      <t>ガタ</t>
    </rPh>
    <rPh sb="44" eb="47">
      <t>ジギョウシャ</t>
    </rPh>
    <rPh sb="48" eb="50">
      <t>トウガイ</t>
    </rPh>
    <rPh sb="50" eb="52">
      <t>ジギョウ</t>
    </rPh>
    <rPh sb="53" eb="54">
      <t>オコナ</t>
    </rPh>
    <rPh sb="55" eb="58">
      <t>ジギョウショ</t>
    </rPh>
    <rPh sb="58" eb="59">
      <t>トウ</t>
    </rPh>
    <rPh sb="60" eb="62">
      <t>キョウドウ</t>
    </rPh>
    <rPh sb="63" eb="68">
      <t>ジレイケントウカイ</t>
    </rPh>
    <rPh sb="69" eb="73">
      <t>ケンシュウカイトウ</t>
    </rPh>
    <rPh sb="74" eb="76">
      <t>ジッシ</t>
    </rPh>
    <phoneticPr fontId="1"/>
  </si>
  <si>
    <t>告示別表４カ
留意事項
第２の５(19)</t>
    <phoneticPr fontId="1"/>
  </si>
  <si>
    <t>㈠</t>
    <phoneticPr fontId="1"/>
  </si>
  <si>
    <t>介護機器を活用する場合における利用者の安全及びケアの質の確保</t>
    <phoneticPr fontId="1"/>
  </si>
  <si>
    <t>職員の負担の軽減及び勤務状況への配慮</t>
    <phoneticPr fontId="1"/>
  </si>
  <si>
    <t>㈡</t>
    <phoneticPr fontId="1"/>
  </si>
  <si>
    <t>㈢</t>
    <phoneticPr fontId="1"/>
  </si>
  <si>
    <t>介護機器の定期的な点検</t>
    <phoneticPr fontId="1"/>
  </si>
  <si>
    <t>㈣</t>
    <phoneticPr fontId="1"/>
  </si>
  <si>
    <r>
      <t>指定認知症対応型共同生活介護事業所、指定地域密着型特定施設、指定地域密着型介護老人福祉施設、指定介護老人福祉施設、介護老人保健施設</t>
    </r>
    <r>
      <rPr>
        <sz val="9"/>
        <rFont val="ＭＳ 明朝"/>
        <family val="1"/>
        <charset val="128"/>
      </rPr>
      <t>又は介護医療院</t>
    </r>
    <phoneticPr fontId="1"/>
  </si>
  <si>
    <r>
      <t>指定小規模多機能型居宅介護事業所が提供する通いサービス、訪問サービス及び宿泊サービスの算定月における提供回数について、登録者１人当たり平均回数が、週４回に満たない場合は、所定単位数の</t>
    </r>
    <r>
      <rPr>
        <b/>
        <sz val="11"/>
        <rFont val="ＭＳ 明朝"/>
        <family val="1"/>
        <charset val="128"/>
      </rPr>
      <t>100分の70</t>
    </r>
    <r>
      <rPr>
        <sz val="11"/>
        <rFont val="ＭＳ 明朝"/>
        <family val="1"/>
        <charset val="128"/>
      </rPr>
      <t>に相当する単位数を算定していますか。</t>
    </r>
    <phoneticPr fontId="1"/>
  </si>
  <si>
    <t>算定日が属する月における提供回数について、当該指定小規模多機能型居宅介護事業所における延べ訪問回数が１月当たり200回以上であること。ただし、指定小規模多機能型居宅介護支援事業所と同一建物に集合住宅（養護老人ホーム、軽費老人ホーム若しくは有料老人ホーム又はサービス付き高齢者向け住宅であって登録を受けたものに限る。）を併設する場合は、登録者の総数のうち小規模多機能型居宅介護支援費のイ（1）を算定する者の占める割合が100分の50以上であって、かつイ（1）を算定する登録者に対する延べ訪問回数が1月当たり200回以上であること。</t>
    <rPh sb="0" eb="2">
      <t>サンテイ</t>
    </rPh>
    <rPh sb="2" eb="3">
      <t>ビ</t>
    </rPh>
    <rPh sb="4" eb="5">
      <t>ゾク</t>
    </rPh>
    <rPh sb="7" eb="8">
      <t>ツキ</t>
    </rPh>
    <rPh sb="12" eb="14">
      <t>テイキョウ</t>
    </rPh>
    <rPh sb="14" eb="16">
      <t>カイスウ</t>
    </rPh>
    <rPh sb="21" eb="23">
      <t>トウガイ</t>
    </rPh>
    <rPh sb="23" eb="25">
      <t>シテイ</t>
    </rPh>
    <rPh sb="25" eb="36">
      <t>ショウキボタキノウガタキョタクカイゴ</t>
    </rPh>
    <rPh sb="36" eb="38">
      <t>ジギョウ</t>
    </rPh>
    <rPh sb="38" eb="39">
      <t>ショ</t>
    </rPh>
    <rPh sb="43" eb="44">
      <t>ノ</t>
    </rPh>
    <rPh sb="45" eb="47">
      <t>ホウモン</t>
    </rPh>
    <rPh sb="47" eb="49">
      <t>カイスウ</t>
    </rPh>
    <rPh sb="51" eb="52">
      <t>ツキ</t>
    </rPh>
    <rPh sb="52" eb="53">
      <t>ア</t>
    </rPh>
    <rPh sb="58" eb="61">
      <t>カイイジョウ</t>
    </rPh>
    <rPh sb="71" eb="73">
      <t>シテイ</t>
    </rPh>
    <rPh sb="73" eb="76">
      <t>ショウキボ</t>
    </rPh>
    <rPh sb="76" eb="79">
      <t>タキノウ</t>
    </rPh>
    <rPh sb="79" eb="80">
      <t>ガタ</t>
    </rPh>
    <rPh sb="80" eb="82">
      <t>キョタク</t>
    </rPh>
    <rPh sb="82" eb="84">
      <t>カイゴ</t>
    </rPh>
    <rPh sb="84" eb="86">
      <t>シエン</t>
    </rPh>
    <rPh sb="86" eb="89">
      <t>ジギョウショ</t>
    </rPh>
    <rPh sb="90" eb="92">
      <t>ドウイツ</t>
    </rPh>
    <rPh sb="92" eb="94">
      <t>タテモノ</t>
    </rPh>
    <rPh sb="95" eb="99">
      <t>シュウゴウジュウタク</t>
    </rPh>
    <rPh sb="100" eb="104">
      <t>ヨウゴロウジン</t>
    </rPh>
    <rPh sb="108" eb="110">
      <t>ケイヒ</t>
    </rPh>
    <rPh sb="110" eb="112">
      <t>ロウジン</t>
    </rPh>
    <rPh sb="115" eb="116">
      <t>モ</t>
    </rPh>
    <rPh sb="119" eb="123">
      <t>ユウリョウロウジン</t>
    </rPh>
    <rPh sb="126" eb="127">
      <t>マタ</t>
    </rPh>
    <rPh sb="132" eb="133">
      <t>ツ</t>
    </rPh>
    <rPh sb="134" eb="137">
      <t>コウレイシャ</t>
    </rPh>
    <rPh sb="137" eb="138">
      <t>ム</t>
    </rPh>
    <rPh sb="139" eb="141">
      <t>ジュウタク</t>
    </rPh>
    <rPh sb="145" eb="147">
      <t>トウロク</t>
    </rPh>
    <rPh sb="148" eb="149">
      <t>ウ</t>
    </rPh>
    <rPh sb="154" eb="155">
      <t>カギ</t>
    </rPh>
    <rPh sb="159" eb="161">
      <t>ヘイセツ</t>
    </rPh>
    <rPh sb="163" eb="165">
      <t>バアイ</t>
    </rPh>
    <rPh sb="167" eb="170">
      <t>トウロクシャ</t>
    </rPh>
    <rPh sb="171" eb="173">
      <t>ソウスウ</t>
    </rPh>
    <rPh sb="176" eb="183">
      <t>ショウキボタキノウガタ</t>
    </rPh>
    <rPh sb="183" eb="190">
      <t>キョタクカイゴシエンヒ</t>
    </rPh>
    <rPh sb="196" eb="198">
      <t>サンテイ</t>
    </rPh>
    <rPh sb="200" eb="201">
      <t>モノ</t>
    </rPh>
    <rPh sb="202" eb="203">
      <t>シ</t>
    </rPh>
    <rPh sb="205" eb="207">
      <t>ワリアイ</t>
    </rPh>
    <rPh sb="211" eb="212">
      <t>ブン</t>
    </rPh>
    <rPh sb="215" eb="217">
      <t>イジョウ</t>
    </rPh>
    <rPh sb="229" eb="231">
      <t>サンテイ</t>
    </rPh>
    <rPh sb="233" eb="236">
      <t>トウロクシャ</t>
    </rPh>
    <rPh sb="237" eb="238">
      <t>タイ</t>
    </rPh>
    <rPh sb="240" eb="241">
      <t>ノ</t>
    </rPh>
    <rPh sb="242" eb="246">
      <t>ホウモンカイスウ</t>
    </rPh>
    <rPh sb="248" eb="249">
      <t>ツキ</t>
    </rPh>
    <rPh sb="249" eb="250">
      <t>ア</t>
    </rPh>
    <rPh sb="255" eb="256">
      <t>カイ</t>
    </rPh>
    <rPh sb="256" eb="258">
      <t>イジョウ</t>
    </rPh>
    <phoneticPr fontId="1"/>
  </si>
  <si>
    <t>利用者の処遇に支障がない場合は、事業所の他の職務に従事することができる。管理者との兼務もでき、また、非常勤でも差し支えない。</t>
    <phoneticPr fontId="1"/>
  </si>
  <si>
    <t>居間及び食堂は、同一の室内とする場合であっても、居間、食堂のそれぞれの機能が独立していることが望ましい。また、その広さについても原則として利用者及び介護従業者が一堂に会するのに充分な広さを確保し、機能を十分に発揮しうる適当な広さを確保することが必要である。</t>
    <phoneticPr fontId="1"/>
  </si>
  <si>
    <r>
      <t>サービスの提供に当たっては、サービス担当者会議等</t>
    </r>
    <r>
      <rPr>
        <sz val="11"/>
        <rFont val="ＭＳ 明朝"/>
        <family val="1"/>
        <charset val="128"/>
      </rPr>
      <t>を通じて利用者の心身の状況、置かれている環境、他の保健医療サービス又は福祉サービスの利用状況等の把握に努めていますか。</t>
    </r>
    <rPh sb="38" eb="39">
      <t>オ</t>
    </rPh>
    <rPh sb="44" eb="46">
      <t>カンキョウ</t>
    </rPh>
    <rPh sb="47" eb="48">
      <t>ホカ</t>
    </rPh>
    <rPh sb="66" eb="68">
      <t>リヨウ</t>
    </rPh>
    <rPh sb="68" eb="70">
      <t>ジョウキョウ</t>
    </rPh>
    <rPh sb="70" eb="71">
      <t>トウ</t>
    </rPh>
    <phoneticPr fontId="1"/>
  </si>
  <si>
    <t>(1)①及び②に適合すること。</t>
    <rPh sb="4" eb="5">
      <t>オヨ</t>
    </rPh>
    <rPh sb="8" eb="10">
      <t>テキゴウ</t>
    </rPh>
    <phoneticPr fontId="1"/>
  </si>
  <si>
    <t>虐待の防止のための措置に関する事項</t>
    <phoneticPr fontId="1"/>
  </si>
  <si>
    <t>(5) 事業者は、適切な指定小規模多機能型居宅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9" eb="11">
      <t>テキセツ</t>
    </rPh>
    <rPh sb="26" eb="28">
      <t>テイキョウ</t>
    </rPh>
    <rPh sb="29" eb="31">
      <t>カクホ</t>
    </rPh>
    <rPh sb="33" eb="35">
      <t>カンテン</t>
    </rPh>
    <phoneticPr fontId="1"/>
  </si>
  <si>
    <t>４.業務継続計画の策定等</t>
    <phoneticPr fontId="12"/>
  </si>
  <si>
    <t>虐待の防止のための措置に関する事項</t>
    <rPh sb="0" eb="2">
      <t>ギャクタイ</t>
    </rPh>
    <rPh sb="3" eb="5">
      <t>ボウシ</t>
    </rPh>
    <rPh sb="9" eb="11">
      <t>ソチ</t>
    </rPh>
    <rPh sb="12" eb="13">
      <t>カン</t>
    </rPh>
    <rPh sb="15" eb="17">
      <t>ジコウ</t>
    </rPh>
    <phoneticPr fontId="1"/>
  </si>
  <si>
    <t>当月の日数</t>
    <rPh sb="0" eb="2">
      <t>トウゲツ</t>
    </rPh>
    <rPh sb="3" eb="5">
      <t>ニッスウ</t>
    </rPh>
    <phoneticPr fontId="1"/>
  </si>
  <si>
    <t>日</t>
    <rPh sb="0" eb="1">
      <t>ニチ</t>
    </rPh>
    <phoneticPr fontId="1"/>
  </si>
  <si>
    <t>従業者の勤務の体制及び勤務形態一覧表</t>
    <phoneticPr fontId="12"/>
  </si>
  <si>
    <r>
      <t>※指導日の</t>
    </r>
    <r>
      <rPr>
        <sz val="11"/>
        <color rgb="FFFF0000"/>
        <rFont val="ＭＳ Ｐゴシック"/>
        <family val="3"/>
        <charset val="128"/>
        <scheme val="minor"/>
      </rPr>
      <t>前々月</t>
    </r>
    <r>
      <rPr>
        <sz val="11"/>
        <rFont val="ＭＳ Ｐゴシック"/>
        <family val="3"/>
        <charset val="128"/>
        <scheme val="minor"/>
      </rPr>
      <t>の勤務実績について、全職員を記載してください。</t>
    </r>
    <phoneticPr fontId="12"/>
  </si>
  <si>
    <t>○事業所における常勤の従業者が勤務すべき時間数</t>
    <rPh sb="1" eb="4">
      <t>ジギョウショ</t>
    </rPh>
    <rPh sb="8" eb="10">
      <t>ジョウキン</t>
    </rPh>
    <rPh sb="11" eb="14">
      <t>ジュウギョウシャ</t>
    </rPh>
    <rPh sb="15" eb="17">
      <t>キンム</t>
    </rPh>
    <rPh sb="20" eb="22">
      <t>ジカン</t>
    </rPh>
    <rPh sb="22" eb="23">
      <t>スウ</t>
    </rPh>
    <phoneticPr fontId="1"/>
  </si>
  <si>
    <t>時間/週</t>
    <rPh sb="0" eb="2">
      <t>ジカン</t>
    </rPh>
    <rPh sb="3" eb="4">
      <t>シュウ</t>
    </rPh>
    <phoneticPr fontId="1"/>
  </si>
  <si>
    <t>勤務時間区分</t>
  </si>
  <si>
    <t>勤務時間帯</t>
  </si>
  <si>
    <t>略号</t>
  </si>
  <si>
    <t>勤務時間</t>
  </si>
  <si>
    <t>休憩時間</t>
  </si>
  <si>
    <t>実働</t>
  </si>
  <si>
    <t>早番</t>
  </si>
  <si>
    <t>7：00～16：00</t>
  </si>
  <si>
    <t>早</t>
  </si>
  <si>
    <t>9時間</t>
  </si>
  <si>
    <t>1時間</t>
  </si>
  <si>
    <t>8時間</t>
  </si>
  <si>
    <t>日勤</t>
  </si>
  <si>
    <t>9：00～18：00</t>
  </si>
  <si>
    <t>日</t>
  </si>
  <si>
    <t>遅番</t>
  </si>
  <si>
    <t>10：00～19：00</t>
  </si>
  <si>
    <t>遅</t>
  </si>
  <si>
    <t>夜勤</t>
  </si>
  <si>
    <t>16：00～9：00</t>
    <phoneticPr fontId="1"/>
  </si>
  <si>
    <t>夜</t>
  </si>
  <si>
    <t>17時間</t>
  </si>
  <si>
    <t>A</t>
  </si>
  <si>
    <t>9：00～17：00</t>
  </si>
  <si>
    <t>A</t>
    <phoneticPr fontId="1"/>
  </si>
  <si>
    <t>B</t>
  </si>
  <si>
    <t>13：：00～16：00</t>
  </si>
  <si>
    <t>B</t>
    <phoneticPr fontId="1"/>
  </si>
  <si>
    <t>3時間</t>
  </si>
  <si>
    <t>0時間</t>
  </si>
  <si>
    <t>　　事業所における夜間及び深夜の時間帯</t>
    <phoneticPr fontId="1"/>
  </si>
  <si>
    <t>当日</t>
    <rPh sb="0" eb="2">
      <t>トウジツ</t>
    </rPh>
    <phoneticPr fontId="1"/>
  </si>
  <si>
    <t>時</t>
    <rPh sb="0" eb="1">
      <t>ジ</t>
    </rPh>
    <phoneticPr fontId="1"/>
  </si>
  <si>
    <t>分</t>
    <rPh sb="0" eb="1">
      <t>フン</t>
    </rPh>
    <phoneticPr fontId="1"/>
  </si>
  <si>
    <t>～</t>
    <phoneticPr fontId="1"/>
  </si>
  <si>
    <t>明朝</t>
    <rPh sb="0" eb="2">
      <t>ミョウチョウ</t>
    </rPh>
    <phoneticPr fontId="1"/>
  </si>
  <si>
    <t>.</t>
    <phoneticPr fontId="1"/>
  </si>
  <si>
    <t>※夜勤入り</t>
    <rPh sb="1" eb="4">
      <t>ヤキンイ</t>
    </rPh>
    <phoneticPr fontId="1"/>
  </si>
  <si>
    <t>夜</t>
    <rPh sb="0" eb="1">
      <t>ヨル</t>
    </rPh>
    <phoneticPr fontId="1"/>
  </si>
  <si>
    <t>昼間時間と重なる時間</t>
    <rPh sb="0" eb="4">
      <t>ヒルマジカン</t>
    </rPh>
    <rPh sb="5" eb="6">
      <t>カサ</t>
    </rPh>
    <rPh sb="8" eb="10">
      <t>ジカン</t>
    </rPh>
    <phoneticPr fontId="1"/>
  </si>
  <si>
    <t>4時間</t>
    <rPh sb="1" eb="3">
      <t>ジカン</t>
    </rPh>
    <phoneticPr fontId="1"/>
  </si>
  <si>
    <t>※夜勤明け</t>
    <rPh sb="1" eb="4">
      <t>ヤキンア</t>
    </rPh>
    <phoneticPr fontId="1"/>
  </si>
  <si>
    <t>―</t>
    <phoneticPr fontId="1"/>
  </si>
  <si>
    <t>夜間時間と重なる時間</t>
    <rPh sb="0" eb="1">
      <t>ヨル</t>
    </rPh>
    <phoneticPr fontId="1"/>
  </si>
  <si>
    <r>
      <t>※１　勤務形態の区分</t>
    </r>
    <r>
      <rPr>
        <sz val="11"/>
        <rFont val="ＭＳ Ｐゴシック"/>
        <family val="3"/>
        <charset val="128"/>
        <scheme val="minor"/>
      </rPr>
      <t>　A：常勤で専従　B：常勤で兼務　C：非常勤で専従　D：非常勤で兼務</t>
    </r>
    <phoneticPr fontId="12"/>
  </si>
  <si>
    <t>※１
勤務
形態</t>
    <rPh sb="3" eb="5">
      <t>キンム</t>
    </rPh>
    <rPh sb="6" eb="8">
      <t>ケイタイ</t>
    </rPh>
    <phoneticPr fontId="12"/>
  </si>
  <si>
    <t>資格</t>
    <phoneticPr fontId="12"/>
  </si>
  <si>
    <t>氏名</t>
    <rPh sb="0" eb="2">
      <t>シメイ</t>
    </rPh>
    <phoneticPr fontId="12"/>
  </si>
  <si>
    <t>勤 務 実 績 時 間 数</t>
    <rPh sb="0" eb="1">
      <t>ツトム</t>
    </rPh>
    <rPh sb="2" eb="3">
      <t>ツトム</t>
    </rPh>
    <rPh sb="4" eb="5">
      <t>ジツ</t>
    </rPh>
    <rPh sb="6" eb="7">
      <t>イサオ</t>
    </rPh>
    <rPh sb="8" eb="9">
      <t>トキ</t>
    </rPh>
    <rPh sb="10" eb="11">
      <t>アイダ</t>
    </rPh>
    <rPh sb="12" eb="13">
      <t>スウ</t>
    </rPh>
    <phoneticPr fontId="1"/>
  </si>
  <si>
    <t>1～4週目の勤務時間数合計</t>
    <rPh sb="3" eb="4">
      <t>シュウ</t>
    </rPh>
    <rPh sb="4" eb="5">
      <t>メ</t>
    </rPh>
    <rPh sb="6" eb="8">
      <t>キンム</t>
    </rPh>
    <rPh sb="8" eb="10">
      <t>ジカン</t>
    </rPh>
    <rPh sb="10" eb="11">
      <t>スウ</t>
    </rPh>
    <rPh sb="11" eb="13">
      <t>ゴウケイ</t>
    </rPh>
    <phoneticPr fontId="12"/>
  </si>
  <si>
    <t>週平均
勤務時間数</t>
    <rPh sb="1" eb="3">
      <t>ヘイキン</t>
    </rPh>
    <rPh sb="4" eb="6">
      <t>キンム</t>
    </rPh>
    <rPh sb="6" eb="8">
      <t>ジカン</t>
    </rPh>
    <rPh sb="8" eb="9">
      <t>スウ</t>
    </rPh>
    <phoneticPr fontId="12"/>
  </si>
  <si>
    <t>兼務状況
（事業所内で兼務している場合は「職種」／他事業所と兼務している場合は「兼務先」「職種」を記載する）</t>
    <rPh sb="0" eb="2">
      <t>ケンム</t>
    </rPh>
    <rPh sb="2" eb="4">
      <t>ジョウキョウ</t>
    </rPh>
    <rPh sb="6" eb="9">
      <t>ジギョウショ</t>
    </rPh>
    <rPh sb="9" eb="10">
      <t>ナイ</t>
    </rPh>
    <rPh sb="11" eb="13">
      <t>ケンム</t>
    </rPh>
    <rPh sb="17" eb="19">
      <t>バアイ</t>
    </rPh>
    <rPh sb="21" eb="23">
      <t>ショクシュ</t>
    </rPh>
    <rPh sb="25" eb="29">
      <t>タジギョウショ</t>
    </rPh>
    <rPh sb="30" eb="32">
      <t>ケンム</t>
    </rPh>
    <rPh sb="36" eb="38">
      <t>バアイ</t>
    </rPh>
    <rPh sb="40" eb="42">
      <t>ケンム</t>
    </rPh>
    <rPh sb="42" eb="43">
      <t>サキ</t>
    </rPh>
    <rPh sb="45" eb="47">
      <t>ショクシュ</t>
    </rPh>
    <rPh sb="49" eb="51">
      <t>キサイ</t>
    </rPh>
    <phoneticPr fontId="12"/>
  </si>
  <si>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</si>
  <si>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</si>
  <si>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</si>
  <si>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</si>
  <si>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</si>
  <si>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認知症対応型サービス事業管理者研修修了者</t>
  </si>
  <si>
    <t>厚労　太郎</t>
  </si>
  <si>
    <t>区分</t>
    <rPh sb="0" eb="2">
      <t>クブン</t>
    </rPh>
    <phoneticPr fontId="1"/>
  </si>
  <si>
    <t>日</t>
    <phoneticPr fontId="1"/>
  </si>
  <si>
    <t>日勤</t>
    <rPh sb="0" eb="2">
      <t>ニッキン</t>
    </rPh>
    <phoneticPr fontId="1"/>
  </si>
  <si>
    <t>夜勤</t>
    <rPh sb="0" eb="2">
      <t>ヤキン</t>
    </rPh>
    <phoneticPr fontId="1"/>
  </si>
  <si>
    <t>計画作成担当者</t>
  </si>
  <si>
    <t>○○　A郎</t>
  </si>
  <si>
    <t>早</t>
    <rPh sb="0" eb="1">
      <t>ハヤ</t>
    </rPh>
    <phoneticPr fontId="1"/>
  </si>
  <si>
    <t>遅</t>
    <rPh sb="0" eb="1">
      <t>オソ</t>
    </rPh>
    <phoneticPr fontId="1"/>
  </si>
  <si>
    <t>○○　B子</t>
    <phoneticPr fontId="12"/>
  </si>
  <si>
    <t>C</t>
  </si>
  <si>
    <t>○○　D美</t>
    <phoneticPr fontId="1"/>
  </si>
  <si>
    <t>小規模多機能型居宅介護としま</t>
    <rPh sb="0" eb="6">
      <t>ショウキボタキノウ</t>
    </rPh>
    <rPh sb="6" eb="7">
      <t>ガタ</t>
    </rPh>
    <rPh sb="7" eb="11">
      <t>キョタクカイゴ</t>
    </rPh>
    <phoneticPr fontId="1"/>
  </si>
  <si>
    <t>(2) 上記の設備は、専ら当該指定小規模多機能型居宅介護の事業の用に供するものになっていますか。ただし、利用者に対するサービスの提供に支障がない場合は、この限りでない。</t>
    <rPh sb="4" eb="6">
      <t>ジョウキ</t>
    </rPh>
    <rPh sb="7" eb="9">
      <t>セツビ</t>
    </rPh>
    <phoneticPr fontId="1"/>
  </si>
  <si>
    <t>(2) 居宅介護支援（これに相当するサービスを含む。）が利用者に対して行われていない等の場合であって必要と認めるときは、要介護認定の更新の申請が、遅くとも利用者が受けている要介護認定の有効期間が終了する30日前にはなされるよう、必要な援助を行っていますか。</t>
    <rPh sb="97" eb="99">
      <t>シュウリョウ</t>
    </rPh>
    <phoneticPr fontId="12"/>
  </si>
  <si>
    <t>ただし、指定小規模多機能型居宅介護事業者の負担により、訪問入浴介助等のサービスの利用に供することは差し支えない。</t>
    <rPh sb="4" eb="6">
      <t>シテイ</t>
    </rPh>
    <rPh sb="6" eb="9">
      <t>ショウキボ</t>
    </rPh>
    <rPh sb="9" eb="12">
      <t>タキノウ</t>
    </rPh>
    <rPh sb="12" eb="13">
      <t>ガタ</t>
    </rPh>
    <rPh sb="13" eb="15">
      <t>キョタク</t>
    </rPh>
    <rPh sb="15" eb="20">
      <t>カイゴジギョウシャ</t>
    </rPh>
    <rPh sb="27" eb="33">
      <t>ホウモンニュウヨクカイジョ</t>
    </rPh>
    <phoneticPr fontId="1"/>
  </si>
  <si>
    <t>事業者は、登録定員並びに通いサービス及び宿泊サービスの利用定員を超えて指定小規模多機能型居宅介護の提供を行っていませんか。</t>
    <rPh sb="52" eb="53">
      <t>オコナ</t>
    </rPh>
    <phoneticPr fontId="1"/>
  </si>
  <si>
    <t>(1)事業所の見やすい場所に運営規程や勤務体制等、その他重要事項を掲示していますか。</t>
    <rPh sb="3" eb="6">
      <t>ジギョウショ</t>
    </rPh>
    <rPh sb="7" eb="8">
      <t>ミ</t>
    </rPh>
    <rPh sb="11" eb="13">
      <t>バショ</t>
    </rPh>
    <phoneticPr fontId="1"/>
  </si>
  <si>
    <t>「必要な措置」とは、具体的には、相談窓口、苦情処理の体制及び手順等、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かつ、ウェブサイトに掲載すること等である。</t>
    <rPh sb="142" eb="144">
      <t>ケイサイ</t>
    </rPh>
    <rPh sb="148" eb="149">
      <t>トウ</t>
    </rPh>
    <phoneticPr fontId="1"/>
  </si>
  <si>
    <t>(3) 提供したサービスに関し、区が行う文書その他の物件の提出若しくは提示の求め又は区の職員からの質問若しくは照会に応じていますか。また、苦情に関して区が行う調査に協力するとともに、指導又は助言を受けた場合は、当該指導又は助言に従って必要な改善を行っていますか。</t>
    <rPh sb="72" eb="73">
      <t>カン</t>
    </rPh>
    <rPh sb="77" eb="78">
      <t>オコナ</t>
    </rPh>
    <phoneticPr fontId="1"/>
  </si>
  <si>
    <t>当該事業所における介護職員、看護職員ごとの認知症ケアに関する研修計画を作成し、当該計画に従い、研修（外部における研修を含む。）を実施又は実施を予定していること。</t>
    <rPh sb="0" eb="5">
      <t>トウガイジギョウショ</t>
    </rPh>
    <rPh sb="9" eb="13">
      <t>カイゴショクイン</t>
    </rPh>
    <rPh sb="14" eb="18">
      <t>カンゴショクイン</t>
    </rPh>
    <rPh sb="21" eb="24">
      <t>ニンチショウ</t>
    </rPh>
    <rPh sb="27" eb="28">
      <t>カン</t>
    </rPh>
    <rPh sb="30" eb="34">
      <t>ケンシュウケイカク</t>
    </rPh>
    <rPh sb="35" eb="37">
      <t>サクセイ</t>
    </rPh>
    <rPh sb="39" eb="43">
      <t>トウガイケイカク</t>
    </rPh>
    <rPh sb="44" eb="45">
      <t>シタガ</t>
    </rPh>
    <rPh sb="47" eb="49">
      <t>ケンシュウ</t>
    </rPh>
    <rPh sb="50" eb="52">
      <t>ガイブ</t>
    </rPh>
    <rPh sb="56" eb="58">
      <t>ケンシュウ</t>
    </rPh>
    <rPh sb="59" eb="60">
      <t>フク</t>
    </rPh>
    <rPh sb="64" eb="66">
      <t>ジッシ</t>
    </rPh>
    <rPh sb="66" eb="67">
      <t>マタ</t>
    </rPh>
    <rPh sb="68" eb="70">
      <t>ジッシ</t>
    </rPh>
    <rPh sb="71" eb="73">
      <t>ヨテイ</t>
    </rPh>
    <phoneticPr fontId="1"/>
  </si>
  <si>
    <t>①</t>
    <phoneticPr fontId="1"/>
  </si>
  <si>
    <t>③</t>
    <phoneticPr fontId="1"/>
  </si>
  <si>
    <t>④</t>
    <phoneticPr fontId="1"/>
  </si>
  <si>
    <t>次のいずれかに適合すること。</t>
    <rPh sb="0" eb="1">
      <t>ツギ</t>
    </rPh>
    <rPh sb="7" eb="9">
      <t>テキゴウ</t>
    </rPh>
    <phoneticPr fontId="1"/>
  </si>
  <si>
    <t>地域住民等との連携により、地域資源を効果的に活用し、利用者の状態に応じた支援を行っていること。</t>
    <rPh sb="0" eb="4">
      <t>チイキジュウミン</t>
    </rPh>
    <rPh sb="4" eb="5">
      <t>トウ</t>
    </rPh>
    <rPh sb="7" eb="9">
      <t>レンケイ</t>
    </rPh>
    <rPh sb="13" eb="15">
      <t>チイキ</t>
    </rPh>
    <rPh sb="15" eb="17">
      <t>シゲン</t>
    </rPh>
    <rPh sb="18" eb="21">
      <t>コウカテキ</t>
    </rPh>
    <rPh sb="22" eb="24">
      <t>カツヨウ</t>
    </rPh>
    <rPh sb="26" eb="29">
      <t>リヨウシャ</t>
    </rPh>
    <rPh sb="30" eb="32">
      <t>ジョウタイ</t>
    </rPh>
    <rPh sb="33" eb="34">
      <t>オウ</t>
    </rPh>
    <rPh sb="36" eb="38">
      <t>シエン</t>
    </rPh>
    <rPh sb="39" eb="40">
      <t>オコナ</t>
    </rPh>
    <phoneticPr fontId="1"/>
  </si>
  <si>
    <t>障害福祉サービス事業所、児童福祉施設等と協働し、地域において世代間の交流の場の拠点となっていること。</t>
    <rPh sb="0" eb="4">
      <t>ショウガイフクシ</t>
    </rPh>
    <rPh sb="8" eb="11">
      <t>ジギョウショ</t>
    </rPh>
    <rPh sb="12" eb="14">
      <t>ジドウ</t>
    </rPh>
    <rPh sb="14" eb="16">
      <t>フクシ</t>
    </rPh>
    <rPh sb="16" eb="19">
      <t>シセツトウ</t>
    </rPh>
    <rPh sb="20" eb="22">
      <t>キョウドウ</t>
    </rPh>
    <rPh sb="24" eb="26">
      <t>チイキ</t>
    </rPh>
    <rPh sb="30" eb="32">
      <t>セダイ</t>
    </rPh>
    <rPh sb="32" eb="33">
      <t>カン</t>
    </rPh>
    <rPh sb="34" eb="36">
      <t>コウリュウ</t>
    </rPh>
    <rPh sb="37" eb="38">
      <t>バ</t>
    </rPh>
    <rPh sb="39" eb="41">
      <t>キョテン</t>
    </rPh>
    <phoneticPr fontId="1"/>
  </si>
  <si>
    <t>➄</t>
    <phoneticPr fontId="1"/>
  </si>
  <si>
    <t>②</t>
    <phoneticPr fontId="1"/>
  </si>
  <si>
    <t>なお、(3)及び(4)感染症の業務継続計画に係る研修・訓練については、感染症の予防及びまん延の防止のための研修・訓練と一体的に実施することもできる。
また、災害の業務継続計画に係る訓練については、非常災害対策に係る訓練と一体的に実施することも差し支えない。</t>
    <rPh sb="6" eb="7">
      <t>オヨ</t>
    </rPh>
    <rPh sb="27" eb="29">
      <t>クンレン</t>
    </rPh>
    <rPh sb="56" eb="58">
      <t>クンレン</t>
    </rPh>
    <phoneticPr fontId="12"/>
  </si>
  <si>
    <t>(4) 事業者は、すべての小規模多機能型居宅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rPh sb="24" eb="27">
      <t>ジュウギョウシャ</t>
    </rPh>
    <rPh sb="28" eb="31">
      <t>カンゴシ</t>
    </rPh>
    <rPh sb="32" eb="36">
      <t>ジュンカンゴシ</t>
    </rPh>
    <rPh sb="37" eb="39">
      <t>カイゴ</t>
    </rPh>
    <rPh sb="39" eb="42">
      <t>フクシシ</t>
    </rPh>
    <rPh sb="43" eb="45">
      <t>カイゴ</t>
    </rPh>
    <rPh sb="45" eb="47">
      <t>シエン</t>
    </rPh>
    <rPh sb="47" eb="50">
      <t>センモンイン</t>
    </rPh>
    <rPh sb="51" eb="52">
      <t>ホウ</t>
    </rPh>
    <rPh sb="52" eb="53">
      <t>ダイ</t>
    </rPh>
    <rPh sb="54" eb="55">
      <t>ジョウ</t>
    </rPh>
    <rPh sb="55" eb="56">
      <t>ダイ</t>
    </rPh>
    <rPh sb="57" eb="58">
      <t>コウ</t>
    </rPh>
    <rPh sb="59" eb="61">
      <t>キテイ</t>
    </rPh>
    <rPh sb="63" eb="65">
      <t>セイレイ</t>
    </rPh>
    <rPh sb="66" eb="67">
      <t>サダ</t>
    </rPh>
    <rPh sb="69" eb="70">
      <t>モノ</t>
    </rPh>
    <rPh sb="70" eb="71">
      <t>トウ</t>
    </rPh>
    <rPh sb="72" eb="74">
      <t>シカク</t>
    </rPh>
    <rPh sb="75" eb="76">
      <t>ユウ</t>
    </rPh>
    <rPh sb="78" eb="79">
      <t>モノ</t>
    </rPh>
    <rPh sb="81" eb="82">
      <t>ホカ</t>
    </rPh>
    <rPh sb="85" eb="86">
      <t>ルイ</t>
    </rPh>
    <rPh sb="88" eb="89">
      <t>モノ</t>
    </rPh>
    <rPh sb="90" eb="91">
      <t>ノゾ</t>
    </rPh>
    <rPh sb="95" eb="96">
      <t>タイ</t>
    </rPh>
    <rPh sb="98" eb="101">
      <t>ニンチショウ</t>
    </rPh>
    <rPh sb="101" eb="103">
      <t>カイゴ</t>
    </rPh>
    <rPh sb="104" eb="105">
      <t>カカ</t>
    </rPh>
    <rPh sb="106" eb="109">
      <t>キソテキ</t>
    </rPh>
    <rPh sb="110" eb="112">
      <t>ケンシュウ</t>
    </rPh>
    <rPh sb="113" eb="115">
      <t>ジュコウ</t>
    </rPh>
    <rPh sb="121" eb="123">
      <t>ヒツヨウ</t>
    </rPh>
    <rPh sb="124" eb="126">
      <t>ソチ</t>
    </rPh>
    <rPh sb="127" eb="128">
      <t>コウ</t>
    </rPh>
    <phoneticPr fontId="1"/>
  </si>
  <si>
    <t>(2) 管理者が他の職種等を兼務している場合、兼務形態は適切ですか。兼務している場合は①または②にチェックしてください。</t>
    <phoneticPr fontId="1"/>
  </si>
  <si>
    <t>②他の事業所、施設等の職務に従事している</t>
    <rPh sb="7" eb="9">
      <t>シセツ</t>
    </rPh>
    <phoneticPr fontId="1"/>
  </si>
  <si>
    <t>事業所の通常の事業の実施地域等を勘案し、利用申込者に対し自ら適切なサービスを提供することが困難であると認めた場合、利用申込者に係る居宅介護支援事業者への連絡、適当な他の指定小規模多機能型居宅介護事業者等の紹介その他の必要な措置を速やかに講じていますか。</t>
    <rPh sb="84" eb="86">
      <t>シテイ</t>
    </rPh>
    <rPh sb="86" eb="89">
      <t>ショウキボ</t>
    </rPh>
    <rPh sb="89" eb="92">
      <t>タキノウ</t>
    </rPh>
    <rPh sb="92" eb="93">
      <t>ガタ</t>
    </rPh>
    <rPh sb="93" eb="97">
      <t>キョタクカイゴ</t>
    </rPh>
    <rPh sb="97" eb="101">
      <t>ジギョウシャトウ</t>
    </rPh>
    <phoneticPr fontId="1"/>
  </si>
  <si>
    <t>償還払い等の法定代理受領サービスに該当しない指定小規模多機能型居宅介護に係る利用料の支払いを受けた場合は、利用者に対してサービス提供証明書を交付していますか。</t>
    <rPh sb="22" eb="24">
      <t>シテイ</t>
    </rPh>
    <rPh sb="24" eb="27">
      <t>ショウキボ</t>
    </rPh>
    <rPh sb="27" eb="31">
      <t>タキノウガタ</t>
    </rPh>
    <rPh sb="31" eb="35">
      <t>キョタクカイゴ</t>
    </rPh>
    <rPh sb="64" eb="66">
      <t>テイキョウ</t>
    </rPh>
    <rPh sb="66" eb="69">
      <t>ショウメイショ</t>
    </rPh>
    <phoneticPr fontId="1"/>
  </si>
  <si>
    <t>(8) 通いサービスの利用者が登録定員に比べて著しく少ない状態が続いていませんか。</t>
    <phoneticPr fontId="1"/>
  </si>
  <si>
    <t>(9) 登録者が通いサービスを利用していない日においては、可能な限り、訪問サービスの提供、電話連絡による見守り等を行う等登録者の居宅における生活を支えるために適切なサービスを提供していますか。</t>
    <phoneticPr fontId="1"/>
  </si>
  <si>
    <t>区条例
第104条</t>
    <phoneticPr fontId="1"/>
  </si>
  <si>
    <t>日常生活に支障を来すおそれのある症状又は行動が認められることから介護を必要とする認知症の者（日常生活自立度のランクⅢ、Ⅳ、Ｍに該当する者）</t>
    <phoneticPr fontId="1"/>
  </si>
  <si>
    <t>要介護状態区分が要介護２である者であって、周囲の者による日常生活に対する注意を必要とする認知症のもの（日常生活自立度のランクⅡに該当する者）</t>
    <phoneticPr fontId="1"/>
  </si>
  <si>
    <t>(2)利用開始時及び利用中６月ごとに利用者の栄養状態について確認を行い、当該利用者の栄養状態に関する情報を当該利用者を担当する介護支援専門員に提供しているいること。</t>
    <rPh sb="3" eb="7">
      <t>リヨウカイシ</t>
    </rPh>
    <rPh sb="7" eb="8">
      <t>ジ</t>
    </rPh>
    <rPh sb="8" eb="9">
      <t>オヨ</t>
    </rPh>
    <rPh sb="10" eb="13">
      <t>リヨウチュウ</t>
    </rPh>
    <rPh sb="14" eb="15">
      <t>ガツ</t>
    </rPh>
    <rPh sb="18" eb="21">
      <t>リヨウシャ</t>
    </rPh>
    <rPh sb="22" eb="26">
      <t>エイヨウジョウタイ</t>
    </rPh>
    <rPh sb="30" eb="32">
      <t>カクニン</t>
    </rPh>
    <rPh sb="33" eb="34">
      <t>オコナ</t>
    </rPh>
    <rPh sb="36" eb="41">
      <t>トウガイリヨウシャ</t>
    </rPh>
    <rPh sb="42" eb="46">
      <t>エイヨウジョウタイ</t>
    </rPh>
    <rPh sb="47" eb="48">
      <t>カン</t>
    </rPh>
    <rPh sb="50" eb="52">
      <t>ジョウホウ</t>
    </rPh>
    <rPh sb="53" eb="58">
      <t>トウガイリヨウシャ</t>
    </rPh>
    <rPh sb="59" eb="61">
      <t>タントウ</t>
    </rPh>
    <rPh sb="63" eb="70">
      <t>カイゴシエンセンモンイン</t>
    </rPh>
    <rPh sb="71" eb="73">
      <t>テイキョウ</t>
    </rPh>
    <phoneticPr fontId="1"/>
  </si>
  <si>
    <t>点検後、運営指導当日用に控えを必ず保管してください。</t>
    <rPh sb="0" eb="2">
      <t>テンケン</t>
    </rPh>
    <rPh sb="2" eb="3">
      <t>ゴ</t>
    </rPh>
    <rPh sb="4" eb="6">
      <t>ウンエイ</t>
    </rPh>
    <rPh sb="6" eb="8">
      <t>シドウ</t>
    </rPh>
    <rPh sb="8" eb="10">
      <t>トウジツ</t>
    </rPh>
    <rPh sb="10" eb="11">
      <t>ヨウ</t>
    </rPh>
    <rPh sb="12" eb="13">
      <t>ヒカ</t>
    </rPh>
    <rPh sb="15" eb="16">
      <t>カナラ</t>
    </rPh>
    <rPh sb="17" eb="19">
      <t>ホカン</t>
    </rPh>
    <phoneticPr fontId="1"/>
  </si>
  <si>
    <t>自己点検表の内容は、令和８年４月１日現在のものです。法令等の改正があった場合は、改正後の内容に即した対応をお願いします。</t>
    <rPh sb="10" eb="12">
      <t>レイワ</t>
    </rPh>
    <rPh sb="13" eb="14">
      <t>ネン</t>
    </rPh>
    <rPh sb="15" eb="16">
      <t>ガツ</t>
    </rPh>
    <rPh sb="17" eb="18">
      <t>ニチ</t>
    </rPh>
    <phoneticPr fontId="12"/>
  </si>
  <si>
    <t>点検事項の内容を確認し、点検結果の該当する箇所（はい、いいえ、非該当）のいずれかチェックをしてください。</t>
    <rPh sb="0" eb="4">
      <t>テンケンジコウ</t>
    </rPh>
    <rPh sb="5" eb="7">
      <t>ナイヨウ</t>
    </rPh>
    <rPh sb="8" eb="10">
      <t>カクニン</t>
    </rPh>
    <rPh sb="12" eb="16">
      <t>テンケンケッカ</t>
    </rPh>
    <rPh sb="17" eb="19">
      <t>ガイトウ</t>
    </rPh>
    <rPh sb="21" eb="23">
      <t>カショ</t>
    </rPh>
    <rPh sb="31" eb="34">
      <t>ヒガイトウ</t>
    </rPh>
    <phoneticPr fontId="12"/>
  </si>
  <si>
    <r>
      <t>(2) 被保険者証に、認定審査会意見が記載されている場合には、認定審査会意見に配慮してサービスを提供するよう努めていますか。</t>
    </r>
    <r>
      <rPr>
        <sz val="11"/>
        <color theme="1"/>
        <rFont val="ＭＳ 明朝"/>
        <family val="1"/>
        <charset val="128"/>
      </rPr>
      <t/>
    </r>
    <rPh sb="54" eb="55">
      <t>ツト</t>
    </rPh>
    <phoneticPr fontId="1"/>
  </si>
  <si>
    <t>(1) 法定代理受領サービスに該当するサービスを提供した際には、利用者から利用料の一部として、利用者負担分（サービスに係る地域密着型介護サービス費用基準額から事業者に支払われる地域密着型介護サービス費の額を控除して得た額）の支払を受けていますか。</t>
    <rPh sb="61" eb="62">
      <t>チ</t>
    </rPh>
    <rPh sb="88" eb="89">
      <t>チ</t>
    </rPh>
    <phoneticPr fontId="1"/>
  </si>
  <si>
    <t xml:space="preserve">法第42条の２
第９項
則第65条
</t>
    <phoneticPr fontId="1"/>
  </si>
  <si>
    <t>① 協力医療機関は、事業の通常の実施地域内にあることが望ましいものであること。</t>
    <phoneticPr fontId="1"/>
  </si>
  <si>
    <t>② 緊急時において円滑な協力を得るため、当該協力医療機関との間であらかじめ必要な事項を取り決めておくこと。</t>
    <phoneticPr fontId="1"/>
  </si>
  <si>
    <t>① 事業所における感染症の予防及びまん延の防止のための対策を検討する委員会（テレビ電話装置等を活用して行うことができるものとする。）をおおむね６月に１回以上開催し、その結果について、小規模多機能型居宅介護従業者に周知徹底を図っていますか。</t>
    <rPh sb="91" eb="102">
      <t>ショウキボタキノウガタキョタクカイゴ</t>
    </rPh>
    <phoneticPr fontId="1"/>
  </si>
  <si>
    <t>② 事業所における感染症の予防及びまん延の防止のための指針を整備していますか。</t>
    <phoneticPr fontId="1"/>
  </si>
  <si>
    <t>③ 従業者に対し、感染症の予防及びまん延の防止のための研修及び訓練を定期的に実施していますか。</t>
    <phoneticPr fontId="1"/>
  </si>
  <si>
    <t>　次のいずれにも適合すること。</t>
    <rPh sb="1" eb="2">
      <t>ツギ</t>
    </rPh>
    <rPh sb="8" eb="10">
      <t>テキゴウ</t>
    </rPh>
    <phoneticPr fontId="1"/>
  </si>
  <si>
    <t>運営指導事前提出書類（小規模多機能型居宅介護）</t>
    <rPh sb="0" eb="2">
      <t>ウンエイ</t>
    </rPh>
    <phoneticPr fontId="12"/>
  </si>
  <si>
    <t>② 介護支援専門員
登録者に係る居宅サービス計画及び小規模多機能型居宅介護計画の作成に専ら従事する介護支援専門員を配置していますか。</t>
    <rPh sb="2" eb="9">
      <t>カイゴシエンセンモンイン</t>
    </rPh>
    <phoneticPr fontId="1"/>
  </si>
  <si>
    <t>准看護師</t>
  </si>
  <si>
    <t>小規模多機能型サービス等計画作成担当者研修</t>
  </si>
  <si>
    <t xml:space="preserve">(1) 介護は、利用者の心身の状況に応じ、利用者の自立支援と日常生活の充実に資するよう、適切な技術をもって行われていますか。
</t>
    <rPh sb="4" eb="6">
      <t>カイゴ</t>
    </rPh>
    <phoneticPr fontId="1"/>
  </si>
  <si>
    <t>(3) (1)・(2)の支払を受ける額のほか、次に掲げる費用の額以外の支払を利用者から受けていませんか。</t>
    <rPh sb="23" eb="24">
      <t>ツギ</t>
    </rPh>
    <rPh sb="25" eb="26">
      <t>カカ</t>
    </rPh>
    <rPh sb="28" eb="30">
      <t>ヒヨウ</t>
    </rPh>
    <rPh sb="31" eb="32">
      <t>ガク</t>
    </rPh>
    <rPh sb="32" eb="34">
      <t>イガイ</t>
    </rPh>
    <rPh sb="35" eb="37">
      <t>シハライ</t>
    </rPh>
    <rPh sb="38" eb="41">
      <t>リヨウシャ</t>
    </rPh>
    <rPh sb="43" eb="44">
      <t>ウ</t>
    </rPh>
    <phoneticPr fontId="1"/>
  </si>
  <si>
    <t>① 従業者
夜間及び深夜の時間帯以外の時間帯に、サービスの提供に当たる従業者は、常勤換算方法で、通いサービスの利用者の数が３又はその端数を増すごとに１以上としていますか。
（「利用者の数」＝「前年度の平均値」）</t>
    <phoneticPr fontId="1"/>
  </si>
  <si>
    <t xml:space="preserve">(1) 利用申込者が要介護認定を受けていないことを確認した場合には、要介護認定の申請をしているか確認し、申請が行われていない場合は、利用申込者の意思を踏まえて速やかに申請が行われるよう必要な援助を行っていますか。
</t>
    <rPh sb="25" eb="27">
      <t>カクニン</t>
    </rPh>
    <rPh sb="75" eb="76">
      <t>フ</t>
    </rPh>
    <phoneticPr fontId="1"/>
  </si>
  <si>
    <t xml:space="preserve">(7) 指定小規模多機能型居宅介護事業者は、身体的拘束等の適正化を図るため、次に掲げる措置を講じていますか。
</t>
    <rPh sb="4" eb="6">
      <t>シテイ</t>
    </rPh>
    <rPh sb="6" eb="17">
      <t>ショウキボタキノウガタキョタクカイゴ</t>
    </rPh>
    <rPh sb="17" eb="20">
      <t>ジギョウシャ</t>
    </rPh>
    <rPh sb="22" eb="25">
      <t>シンタイテキ</t>
    </rPh>
    <rPh sb="25" eb="27">
      <t>コウソク</t>
    </rPh>
    <rPh sb="27" eb="28">
      <t>トウ</t>
    </rPh>
    <rPh sb="29" eb="32">
      <t>テキセイカ</t>
    </rPh>
    <rPh sb="33" eb="34">
      <t>ハカ</t>
    </rPh>
    <rPh sb="38" eb="39">
      <t>ツギ</t>
    </rPh>
    <rPh sb="40" eb="41">
      <t>カカ</t>
    </rPh>
    <rPh sb="43" eb="45">
      <t>ソチ</t>
    </rPh>
    <rPh sb="46" eb="47">
      <t>コウ</t>
    </rPh>
    <phoneticPr fontId="1"/>
  </si>
  <si>
    <t>① 身体的拘束等の適正化のための対策を検討する委員会（テレビ電話装置等を活用して行うことができるものとする。）を３月に１回以上開催するとともに、その結果について、介護職員その他の従業者に周知徹底を図っていますか。</t>
    <rPh sb="4" eb="5">
      <t>テキ</t>
    </rPh>
    <phoneticPr fontId="1"/>
  </si>
  <si>
    <t>② 身体的拘束等の適正化のための指針を整備していますか。</t>
    <rPh sb="4" eb="5">
      <t>テキ</t>
    </rPh>
    <phoneticPr fontId="1"/>
  </si>
  <si>
    <t>③ 介護職員その他の従業者に対し、身体的拘束等の適正化のための研修を定期的に実施していますか。</t>
    <rPh sb="19" eb="20">
      <t>テキ</t>
    </rPh>
    <phoneticPr fontId="1"/>
  </si>
  <si>
    <t>(2) 事業者は、事業所において感染症が発生し、又はまん延しないように、次に掲げる措置を講じていますか。</t>
    <phoneticPr fontId="1"/>
  </si>
  <si>
    <t>月の途中で同一建物から転居したり、同一建物に入居した場合は、居住していた期間に対応した単位数を算定していますか。</t>
    <rPh sb="0" eb="1">
      <t>ツキ</t>
    </rPh>
    <rPh sb="2" eb="4">
      <t>トチュウ</t>
    </rPh>
    <rPh sb="5" eb="7">
      <t>ドウイツ</t>
    </rPh>
    <rPh sb="7" eb="9">
      <t>タテモノ</t>
    </rPh>
    <rPh sb="11" eb="13">
      <t>テンキョ</t>
    </rPh>
    <rPh sb="17" eb="19">
      <t>ドウイツ</t>
    </rPh>
    <rPh sb="19" eb="21">
      <t>タテモノ</t>
    </rPh>
    <rPh sb="22" eb="24">
      <t>ニュウキョ</t>
    </rPh>
    <rPh sb="26" eb="28">
      <t>バアイ</t>
    </rPh>
    <rPh sb="30" eb="32">
      <t>キョジュウ</t>
    </rPh>
    <rPh sb="36" eb="38">
      <t>キカン</t>
    </rPh>
    <rPh sb="39" eb="41">
      <t>タイオウ</t>
    </rPh>
    <rPh sb="43" eb="46">
      <t>タンイスウ</t>
    </rPh>
    <rPh sb="47" eb="49">
      <t>サンテイ</t>
    </rPh>
    <phoneticPr fontId="1"/>
  </si>
  <si>
    <t>必要に応じて、多様な主体により提供される登録者の生活全般を支援するサービス（介護給付費等サービス（法第24条第2項に規定する介護給付費等対象サービスをいう。）以外の保健医療サービス又は福祉サービス、当該地域の住民による自発的な活動によるサービス等をいう）が包括的に提供されるような居宅サービス計画を作成していること。</t>
    <rPh sb="7" eb="9">
      <t>タヨウ</t>
    </rPh>
    <rPh sb="10" eb="12">
      <t>シュタイ</t>
    </rPh>
    <rPh sb="15" eb="17">
      <t>テイキョウ</t>
    </rPh>
    <rPh sb="20" eb="23">
      <t>トウロクシャ</t>
    </rPh>
    <rPh sb="24" eb="28">
      <t>セイカツゼンパン</t>
    </rPh>
    <rPh sb="29" eb="31">
      <t>シエン</t>
    </rPh>
    <rPh sb="38" eb="40">
      <t>カイゴ</t>
    </rPh>
    <rPh sb="40" eb="43">
      <t>キュウフヒ</t>
    </rPh>
    <rPh sb="43" eb="44">
      <t>トウ</t>
    </rPh>
    <rPh sb="49" eb="50">
      <t>ホウ</t>
    </rPh>
    <rPh sb="50" eb="51">
      <t>ダイ</t>
    </rPh>
    <rPh sb="53" eb="54">
      <t>ジョウ</t>
    </rPh>
    <rPh sb="54" eb="55">
      <t>ダイ</t>
    </rPh>
    <rPh sb="56" eb="57">
      <t>コウ</t>
    </rPh>
    <rPh sb="58" eb="60">
      <t>キテイ</t>
    </rPh>
    <rPh sb="62" eb="67">
      <t>カイゴキュウフヒ</t>
    </rPh>
    <rPh sb="67" eb="68">
      <t>トウ</t>
    </rPh>
    <rPh sb="68" eb="70">
      <t>タイショウ</t>
    </rPh>
    <rPh sb="79" eb="81">
      <t>イガイ</t>
    </rPh>
    <rPh sb="83" eb="84">
      <t>ケン</t>
    </rPh>
    <rPh sb="84" eb="86">
      <t>イリョウ</t>
    </rPh>
    <rPh sb="90" eb="91">
      <t>マタ</t>
    </rPh>
    <rPh sb="92" eb="94">
      <t>フクシ</t>
    </rPh>
    <rPh sb="99" eb="103">
      <t>トウガイチイキ</t>
    </rPh>
    <rPh sb="104" eb="106">
      <t>ジュウミン</t>
    </rPh>
    <rPh sb="109" eb="112">
      <t>ジハツテキ</t>
    </rPh>
    <rPh sb="113" eb="115">
      <t>カツドウ</t>
    </rPh>
    <rPh sb="122" eb="123">
      <t>トウ</t>
    </rPh>
    <rPh sb="128" eb="131">
      <t>ホウカツテキ</t>
    </rPh>
    <rPh sb="132" eb="134">
      <t>テイキョウ</t>
    </rPh>
    <rPh sb="140" eb="142">
      <t>キョタク</t>
    </rPh>
    <rPh sb="146" eb="148">
      <t>ケイカク</t>
    </rPh>
    <rPh sb="149" eb="151">
      <t>サクセイ</t>
    </rPh>
    <phoneticPr fontId="1"/>
  </si>
  <si>
    <t>業務の効率化及び質の向上並びに職員の負担軽減を図るための職員研修</t>
    <rPh sb="10" eb="12">
      <t>コウジョウ</t>
    </rPh>
    <phoneticPr fontId="1"/>
  </si>
  <si>
    <t>事業年度ごとに②及び（1）①の取組に関する実績を厚生労働省に報告すること。</t>
    <rPh sb="0" eb="2">
      <t>ジギョウ</t>
    </rPh>
    <rPh sb="2" eb="4">
      <t>ネンド</t>
    </rPh>
    <rPh sb="8" eb="9">
      <t>オヨ</t>
    </rPh>
    <rPh sb="15" eb="17">
      <t>トリクミ</t>
    </rPh>
    <rPh sb="18" eb="19">
      <t>カン</t>
    </rPh>
    <rPh sb="21" eb="23">
      <t>ジッセキ</t>
    </rPh>
    <rPh sb="24" eb="29">
      <t>コウセイロウドウショウ</t>
    </rPh>
    <rPh sb="30" eb="32">
      <t>ホウコク</t>
    </rPh>
    <phoneticPr fontId="1"/>
  </si>
  <si>
    <t>認知症介護基礎研修</t>
  </si>
  <si>
    <t>宿直①（上記における該当者のNoを記載）</t>
    <rPh sb="0" eb="2">
      <t>シュクチョク</t>
    </rPh>
    <rPh sb="4" eb="6">
      <t>ジョウキ</t>
    </rPh>
    <rPh sb="10" eb="13">
      <t>ガイトウシャ</t>
    </rPh>
    <rPh sb="17" eb="19">
      <t>キサイ</t>
    </rPh>
    <phoneticPr fontId="1"/>
  </si>
  <si>
    <t>宿直②（上記における該当者のNoを記載）</t>
    <rPh sb="0" eb="2">
      <t>シュクチョク</t>
    </rPh>
    <rPh sb="4" eb="6">
      <t>ジョウキ</t>
    </rPh>
    <rPh sb="10" eb="13">
      <t>ガイトウシャ</t>
    </rPh>
    <rPh sb="17" eb="19">
      <t>キサイ</t>
    </rPh>
    <phoneticPr fontId="1"/>
  </si>
  <si>
    <t>日ごとの通いサービスの実利用者数</t>
    <rPh sb="0" eb="1">
      <t>ヒ</t>
    </rPh>
    <rPh sb="4" eb="5">
      <t>カヨ</t>
    </rPh>
    <rPh sb="11" eb="15">
      <t>ジツリヨウシャ</t>
    </rPh>
    <rPh sb="15" eb="16">
      <t>スウ</t>
    </rPh>
    <phoneticPr fontId="1"/>
  </si>
  <si>
    <t>日ごとの宿泊サービスの実利用者数</t>
    <rPh sb="0" eb="1">
      <t>ヒ</t>
    </rPh>
    <rPh sb="4" eb="6">
      <t>シュクハク</t>
    </rPh>
    <rPh sb="11" eb="15">
      <t>ジツリヨウシャ</t>
    </rPh>
    <rPh sb="15" eb="16">
      <t>スウ</t>
    </rPh>
    <phoneticPr fontId="1"/>
  </si>
  <si>
    <t>(1) 事業者は、主治の医師との連携を基本としつつ、利用者の病状の急変等に備えるため、あらかじめ、協力医療機関を定めていますか。</t>
    <phoneticPr fontId="1"/>
  </si>
  <si>
    <t>(2) 事業者は、あらかじめ、協力歯科医療機関を定めておくよう努めていますか。</t>
    <phoneticPr fontId="1"/>
  </si>
  <si>
    <t>(3) 事業者は、サービスの提供体制の確保、夜間における緊急時の対応等のため、介護老人福祉施設、介護老人保健施設、介護医療院、病院等との間の連携及び支援の体制を整えていますか。</t>
    <phoneticPr fontId="1"/>
  </si>
  <si>
    <t>29.協力医療機関等</t>
    <rPh sb="3" eb="5">
      <t>キョウリョク</t>
    </rPh>
    <rPh sb="5" eb="7">
      <t>イリョウ</t>
    </rPh>
    <rPh sb="7" eb="9">
      <t>キカン</t>
    </rPh>
    <rPh sb="9" eb="10">
      <t>トウ</t>
    </rPh>
    <phoneticPr fontId="1"/>
  </si>
  <si>
    <t>分</t>
    <rPh sb="0" eb="1">
      <t>フン</t>
    </rPh>
    <phoneticPr fontId="1"/>
  </si>
  <si>
    <t>～</t>
    <phoneticPr fontId="1"/>
  </si>
  <si>
    <t>　　事業所における日中の時間帯</t>
    <rPh sb="9" eb="11">
      <t>ニッチュウ</t>
    </rPh>
    <rPh sb="12" eb="15">
      <t>ジカンタイ</t>
    </rPh>
    <phoneticPr fontId="1"/>
  </si>
  <si>
    <t>（24時間表記）</t>
    <rPh sb="3" eb="5">
      <t>ジカン</t>
    </rPh>
    <rPh sb="5" eb="7">
      <t>ヒョウキ</t>
    </rPh>
    <phoneticPr fontId="1"/>
  </si>
  <si>
    <t>分</t>
    <rPh sb="0" eb="1">
      <t>フン</t>
    </rPh>
    <phoneticPr fontId="1"/>
  </si>
  <si>
    <t>～</t>
    <phoneticPr fontId="1"/>
  </si>
  <si>
    <t>時</t>
    <rPh sb="0" eb="1">
      <t>ジ</t>
    </rPh>
    <phoneticPr fontId="1"/>
  </si>
  <si>
    <t>被保険者番号</t>
    <rPh sb="0" eb="6">
      <t>ヒホケンシャバンゴウ</t>
    </rPh>
    <phoneticPr fontId="1"/>
  </si>
  <si>
    <t>無し</t>
  </si>
  <si>
    <t>Ⅰ</t>
  </si>
  <si>
    <t>Ⅱa</t>
  </si>
  <si>
    <t>月</t>
    <rPh sb="0" eb="1">
      <t>ツキ</t>
    </rPh>
    <phoneticPr fontId="1"/>
  </si>
  <si>
    <t>火</t>
  </si>
  <si>
    <t>「サービスの利用・提供状況」は、おおよその利用・提供頻度を記入してください。</t>
    <phoneticPr fontId="1"/>
  </si>
  <si>
    <t>「認知症」は、認知症高齢者の日常生活自立度を選択してください。</t>
    <rPh sb="7" eb="13">
      <t>ニンチショウコウレイシャ</t>
    </rPh>
    <rPh sb="14" eb="18">
      <t>ニチジョウセイカツ</t>
    </rPh>
    <rPh sb="18" eb="21">
      <t>ジリツド</t>
    </rPh>
    <rPh sb="22" eb="24">
      <t>センタク</t>
    </rPh>
    <phoneticPr fontId="1"/>
  </si>
  <si>
    <t>Ⅱb</t>
  </si>
  <si>
    <t>水</t>
  </si>
  <si>
    <t>木</t>
  </si>
  <si>
    <t>金</t>
  </si>
  <si>
    <t>土</t>
  </si>
  <si>
    <t>月</t>
  </si>
  <si>
    <r>
      <rPr>
        <b/>
        <sz val="11"/>
        <rFont val="ＭＳ 明朝"/>
        <family val="1"/>
        <charset val="128"/>
      </rPr>
      <t>感染症に係る業務継続計画</t>
    </r>
    <r>
      <rPr>
        <sz val="11"/>
        <rFont val="ＭＳ 明朝"/>
        <family val="1"/>
        <charset val="128"/>
      </rPr>
      <t xml:space="preserve">
 ア　平時からの備え
　 ・体制構築・整備
　 ・感染症防止に向けた取組の実施
　 ・備蓄品の確保等
 イ　初動対応
 ウ　感染拡大防止体制の確立
　 ・保健所との連携
　 ・濃厚接触者への対応
　 ・関係者との情報共有等
</t>
    </r>
    <r>
      <rPr>
        <b/>
        <sz val="11"/>
        <rFont val="ＭＳ 明朝"/>
        <family val="1"/>
        <charset val="128"/>
      </rPr>
      <t>災害に係る業務継続計画</t>
    </r>
    <r>
      <rPr>
        <sz val="11"/>
        <rFont val="ＭＳ 明朝"/>
        <family val="1"/>
        <charset val="128"/>
      </rPr>
      <t xml:space="preserve">
 ア　平常時の対応
　 ・建物・設備の安全対策
　 ・電気・水道等のライフラインが停止した場合の対策
　 ・必要品の備蓄等
 イ　緊急時の対応
　 ・業務継続計画発動基準、対応体制等
 ウ　他施設及び地域との連携</t>
    </r>
    <phoneticPr fontId="12"/>
  </si>
  <si>
    <t>(5) サービスの提供に当たっては、利用者又は他の利用者等の生命又は身体を保護するため緊急やむを得ない場合を除き、身体的拘束等を行っていませんか。</t>
    <rPh sb="62" eb="63">
      <t>トウ</t>
    </rPh>
    <phoneticPr fontId="1"/>
  </si>
  <si>
    <t xml:space="preserve">以下の事項に変更があったときは、10日以内に、その旨を区に届け出ていますか。
</t>
    <phoneticPr fontId="1"/>
  </si>
  <si>
    <r>
      <t>認知症加算（Ⅰ）　</t>
    </r>
    <r>
      <rPr>
        <b/>
        <sz val="11"/>
        <rFont val="ＭＳ 明朝"/>
        <family val="1"/>
        <charset val="128"/>
      </rPr>
      <t>920単位</t>
    </r>
    <phoneticPr fontId="1"/>
  </si>
  <si>
    <t>当該事業所の従業者に対する認知症ケアに関する留意事項の伝達又は技術的指導に係る会議を定期的に開催していること。</t>
    <rPh sb="0" eb="2">
      <t>トウガイ</t>
    </rPh>
    <rPh sb="2" eb="3">
      <t>コト</t>
    </rPh>
    <rPh sb="3" eb="4">
      <t>ギョウ</t>
    </rPh>
    <rPh sb="4" eb="5">
      <t>ショ</t>
    </rPh>
    <rPh sb="6" eb="9">
      <t>ジュウギョウシャ</t>
    </rPh>
    <rPh sb="10" eb="11">
      <t>タイ</t>
    </rPh>
    <rPh sb="13" eb="16">
      <t>ニンチショウ</t>
    </rPh>
    <rPh sb="19" eb="20">
      <t>カン</t>
    </rPh>
    <rPh sb="22" eb="26">
      <t>リュウイジコウ</t>
    </rPh>
    <rPh sb="27" eb="29">
      <t>デンタツ</t>
    </rPh>
    <rPh sb="29" eb="30">
      <t>マタ</t>
    </rPh>
    <rPh sb="31" eb="34">
      <t>ギジュツテキ</t>
    </rPh>
    <rPh sb="34" eb="36">
      <t>シドウ</t>
    </rPh>
    <rPh sb="37" eb="38">
      <t>カカ</t>
    </rPh>
    <rPh sb="39" eb="41">
      <t>カイギ</t>
    </rPh>
    <rPh sb="42" eb="45">
      <t>テイキテキ</t>
    </rPh>
    <rPh sb="46" eb="48">
      <t>カイサイ</t>
    </rPh>
    <phoneticPr fontId="1"/>
  </si>
  <si>
    <t>認知症介護の指導に係る専門的な研修を修了している者を１名以上配置し、事業所全体の認知症ケアの指導等を実施していること。</t>
    <rPh sb="0" eb="3">
      <t>ニンチショウ</t>
    </rPh>
    <rPh sb="3" eb="5">
      <t>カイゴ</t>
    </rPh>
    <rPh sb="6" eb="8">
      <t>シドウ</t>
    </rPh>
    <rPh sb="9" eb="10">
      <t>カカ</t>
    </rPh>
    <rPh sb="11" eb="14">
      <t>センモンテキ</t>
    </rPh>
    <rPh sb="15" eb="17">
      <t>ケンシュウ</t>
    </rPh>
    <rPh sb="18" eb="20">
      <t>シュウリョウ</t>
    </rPh>
    <rPh sb="24" eb="25">
      <t>モノ</t>
    </rPh>
    <rPh sb="27" eb="28">
      <t>メイ</t>
    </rPh>
    <rPh sb="28" eb="30">
      <t>イジョウ</t>
    </rPh>
    <rPh sb="30" eb="32">
      <t>ハイチ</t>
    </rPh>
    <rPh sb="34" eb="37">
      <t>ジギョウショ</t>
    </rPh>
    <rPh sb="37" eb="39">
      <t>ゼンタイ</t>
    </rPh>
    <rPh sb="40" eb="43">
      <t>ニンチショウ</t>
    </rPh>
    <rPh sb="46" eb="49">
      <t>シドウトウ</t>
    </rPh>
    <rPh sb="50" eb="52">
      <t>ジッシ</t>
    </rPh>
    <phoneticPr fontId="1"/>
  </si>
  <si>
    <r>
      <t xml:space="preserve">認知症加算（Ⅱ） </t>
    </r>
    <r>
      <rPr>
        <b/>
        <sz val="11"/>
        <rFont val="ＭＳ 明朝"/>
        <family val="1"/>
        <charset val="128"/>
      </rPr>
      <t xml:space="preserve"> 890単位</t>
    </r>
    <phoneticPr fontId="1"/>
  </si>
  <si>
    <r>
      <t>認知症加算（Ⅲ）　</t>
    </r>
    <r>
      <rPr>
        <b/>
        <sz val="11"/>
        <rFont val="ＭＳ 明朝"/>
        <family val="1"/>
        <charset val="128"/>
      </rPr>
      <t>760単位</t>
    </r>
    <rPh sb="0" eb="3">
      <t>ニンチショウ</t>
    </rPh>
    <rPh sb="3" eb="5">
      <t>カサン</t>
    </rPh>
    <rPh sb="12" eb="14">
      <t>タンイ</t>
    </rPh>
    <phoneticPr fontId="1"/>
  </si>
  <si>
    <r>
      <t>認知症加算（Ⅳ）　</t>
    </r>
    <r>
      <rPr>
        <b/>
        <sz val="11"/>
        <rFont val="ＭＳ 明朝"/>
        <family val="1"/>
        <charset val="128"/>
      </rPr>
      <t>460単位</t>
    </r>
    <rPh sb="0" eb="3">
      <t>ニンチショウ</t>
    </rPh>
    <rPh sb="3" eb="5">
      <t>カサン</t>
    </rPh>
    <rPh sb="12" eb="14">
      <t>タンイ</t>
    </rPh>
    <phoneticPr fontId="1"/>
  </si>
  <si>
    <t>利用者に対して、訪問リハビリテーション事業所、通所リハビリテーション事業所又はリハビリテーションを実施している医療提供施設の医師等が訪問リハビリテーション、指定リハビリテーション等の一環として当該利用者の居宅を訪問する際に介護支援専門員が同行する等により、当該医師等と利用者の身体の状況等の評価を共同して行い、かつ、生活機能の向上を目的とした小規模多機能型居宅介護計画を作成した場合であって、当該医師等と連携し、当該計画に基づく指定小規模多機能型居宅介護を行った時は、初回の当該指定小規模多機能型居宅介護が行われた日の属する月以降３月の間、１月につき所定単位数を加算していますか。
ただし、生活機能向上連携加算（Ⅰ）を算定してる場合は、算定しません。</t>
    <phoneticPr fontId="1"/>
  </si>
  <si>
    <t>(1)利用開始時及び利用中６月ごとに利用者の口腔の健康状態について確認を行い、当該利用者の口腔の健康状態に関する情報を当該利用者を担当する介護支援専門員に提供していること。</t>
    <phoneticPr fontId="1"/>
  </si>
  <si>
    <r>
      <t>(1)生産性向上推進体制加算（Ⅰ）　</t>
    </r>
    <r>
      <rPr>
        <b/>
        <sz val="11"/>
        <rFont val="ＭＳ 明朝"/>
        <family val="1"/>
        <charset val="128"/>
      </rPr>
      <t>100単位</t>
    </r>
    <rPh sb="3" eb="6">
      <t>セイサンセイ</t>
    </rPh>
    <rPh sb="6" eb="8">
      <t>コウジョウ</t>
    </rPh>
    <rPh sb="8" eb="10">
      <t>スイシン</t>
    </rPh>
    <rPh sb="10" eb="12">
      <t>タイセイ</t>
    </rPh>
    <rPh sb="12" eb="14">
      <t>カサン</t>
    </rPh>
    <rPh sb="21" eb="23">
      <t>タンイ</t>
    </rPh>
    <phoneticPr fontId="1"/>
  </si>
  <si>
    <t>次のいずれにも適合すること</t>
    <rPh sb="0" eb="1">
      <t>ツギ</t>
    </rPh>
    <rPh sb="7" eb="9">
      <t>テキゴウ</t>
    </rPh>
    <phoneticPr fontId="1"/>
  </si>
  <si>
    <r>
      <t>(2)生産性向上推進体制加算（Ⅱ）　</t>
    </r>
    <r>
      <rPr>
        <b/>
        <sz val="11"/>
        <rFont val="ＭＳ 明朝"/>
        <family val="1"/>
        <charset val="128"/>
      </rPr>
      <t>10単位</t>
    </r>
    <rPh sb="3" eb="14">
      <t>セイサンセイコウジョウスイシンタイセイカサン</t>
    </rPh>
    <rPh sb="20" eb="22">
      <t>タンイ</t>
    </rPh>
    <phoneticPr fontId="1"/>
  </si>
  <si>
    <r>
      <t>小規模多機能型居宅介護費を算定している場合　　</t>
    </r>
    <r>
      <rPr>
        <b/>
        <sz val="11"/>
        <rFont val="ＭＳ 明朝"/>
        <family val="1"/>
        <charset val="128"/>
      </rPr>
      <t>750単位</t>
    </r>
    <r>
      <rPr>
        <sz val="11"/>
        <rFont val="ＭＳ 明朝"/>
        <family val="1"/>
        <charset val="128"/>
      </rPr>
      <t xml:space="preserve">
短期利用居宅介護費を算定している場合　　　　　 </t>
    </r>
    <r>
      <rPr>
        <b/>
        <sz val="11"/>
        <rFont val="ＭＳ 明朝"/>
        <family val="1"/>
        <charset val="128"/>
      </rPr>
      <t>25単位</t>
    </r>
    <rPh sb="26" eb="28">
      <t>タンイ</t>
    </rPh>
    <rPh sb="55" eb="57">
      <t>タンイ</t>
    </rPh>
    <phoneticPr fontId="1"/>
  </si>
  <si>
    <r>
      <t>小規模多機能型居宅介護費を算定している場合　　</t>
    </r>
    <r>
      <rPr>
        <b/>
        <sz val="11"/>
        <rFont val="ＭＳ 明朝"/>
        <family val="1"/>
        <charset val="128"/>
      </rPr>
      <t>350単位</t>
    </r>
    <r>
      <rPr>
        <sz val="11"/>
        <rFont val="ＭＳ 明朝"/>
        <family val="1"/>
        <charset val="128"/>
      </rPr>
      <t xml:space="preserve">
短期利用居宅介護費を算定している場合　　　　　 </t>
    </r>
    <r>
      <rPr>
        <b/>
        <sz val="11"/>
        <rFont val="ＭＳ 明朝"/>
        <family val="1"/>
        <charset val="128"/>
      </rPr>
      <t>12単位</t>
    </r>
    <phoneticPr fontId="1"/>
  </si>
  <si>
    <r>
      <t>小規模多機能型居宅介護費を算定している場合　　</t>
    </r>
    <r>
      <rPr>
        <b/>
        <sz val="11"/>
        <rFont val="ＭＳ 明朝"/>
        <family val="1"/>
        <charset val="128"/>
      </rPr>
      <t>640単位</t>
    </r>
    <r>
      <rPr>
        <sz val="11"/>
        <rFont val="ＭＳ 明朝"/>
        <family val="1"/>
        <charset val="128"/>
      </rPr>
      <t xml:space="preserve">
短期利用居宅介護費を算定している場合　　　　　 </t>
    </r>
    <r>
      <rPr>
        <b/>
        <sz val="11"/>
        <rFont val="ＭＳ 明朝"/>
        <family val="1"/>
        <charset val="128"/>
      </rPr>
      <t>21単位</t>
    </r>
    <phoneticPr fontId="1"/>
  </si>
  <si>
    <t>介護職員等処遇改善加算（Ⅰ）</t>
    <rPh sb="4" eb="5">
      <t>トウ</t>
    </rPh>
    <phoneticPr fontId="1"/>
  </si>
  <si>
    <t>介護職員等処遇改善加算（Ⅱ）</t>
    <rPh sb="4" eb="5">
      <t>トウ</t>
    </rPh>
    <phoneticPr fontId="1"/>
  </si>
  <si>
    <t>介護職員等処遇改善加算（Ⅲ）</t>
    <rPh sb="4" eb="5">
      <t>トウ</t>
    </rPh>
    <phoneticPr fontId="1"/>
  </si>
  <si>
    <t>介護職員等処遇改善加算（Ⅳ）</t>
    <rPh sb="4" eb="5">
      <t>トウ</t>
    </rPh>
    <phoneticPr fontId="1"/>
  </si>
  <si>
    <r>
      <t>算定した単位数の</t>
    </r>
    <r>
      <rPr>
        <b/>
        <sz val="11"/>
        <rFont val="ＭＳ 明朝"/>
        <family val="1"/>
        <charset val="128"/>
      </rPr>
      <t>1000分の149</t>
    </r>
    <r>
      <rPr>
        <sz val="11"/>
        <rFont val="ＭＳ 明朝"/>
        <family val="1"/>
        <charset val="128"/>
      </rPr>
      <t>に相当する単位数</t>
    </r>
    <phoneticPr fontId="1"/>
  </si>
  <si>
    <r>
      <t>算定した単位数の</t>
    </r>
    <r>
      <rPr>
        <b/>
        <sz val="11"/>
        <rFont val="ＭＳ 明朝"/>
        <family val="1"/>
        <charset val="128"/>
      </rPr>
      <t>1000分の146</t>
    </r>
    <r>
      <rPr>
        <sz val="11"/>
        <rFont val="ＭＳ 明朝"/>
        <family val="1"/>
        <charset val="128"/>
      </rPr>
      <t>に相当する単位数</t>
    </r>
    <phoneticPr fontId="1"/>
  </si>
  <si>
    <r>
      <t>算定した単位数の</t>
    </r>
    <r>
      <rPr>
        <b/>
        <sz val="11"/>
        <rFont val="ＭＳ 明朝"/>
        <family val="1"/>
        <charset val="128"/>
      </rPr>
      <t>1000分の134</t>
    </r>
    <r>
      <rPr>
        <sz val="11"/>
        <rFont val="ＭＳ 明朝"/>
        <family val="1"/>
        <charset val="128"/>
      </rPr>
      <t>に相当する単位数</t>
    </r>
    <phoneticPr fontId="1"/>
  </si>
  <si>
    <r>
      <t>算定した単位数の</t>
    </r>
    <r>
      <rPr>
        <b/>
        <sz val="11"/>
        <rFont val="ＭＳ 明朝"/>
        <family val="1"/>
        <charset val="128"/>
      </rPr>
      <t>1000分の106</t>
    </r>
    <r>
      <rPr>
        <sz val="11"/>
        <rFont val="ＭＳ 明朝"/>
        <family val="1"/>
        <charset val="128"/>
      </rPr>
      <t>に相当する単位数</t>
    </r>
    <rPh sb="0" eb="2">
      <t>サンテイ</t>
    </rPh>
    <phoneticPr fontId="1"/>
  </si>
  <si>
    <t>30.掲示</t>
    <phoneticPr fontId="1"/>
  </si>
  <si>
    <t>31.秘密保持等</t>
    <phoneticPr fontId="1"/>
  </si>
  <si>
    <t>32.広告</t>
    <phoneticPr fontId="1"/>
  </si>
  <si>
    <t>33.指定居宅介護支援事業者に対する利益供与の禁止</t>
    <rPh sb="3" eb="5">
      <t>シテイ</t>
    </rPh>
    <phoneticPr fontId="1"/>
  </si>
  <si>
    <t xml:space="preserve">34.苦情処理
</t>
    <phoneticPr fontId="1"/>
  </si>
  <si>
    <t>35.調査への協力等</t>
    <phoneticPr fontId="1"/>
  </si>
  <si>
    <t>36.地域との連携等</t>
    <rPh sb="3" eb="5">
      <t>チイキ</t>
    </rPh>
    <rPh sb="7" eb="9">
      <t>レンケイ</t>
    </rPh>
    <rPh sb="9" eb="10">
      <t>トウ</t>
    </rPh>
    <phoneticPr fontId="1"/>
  </si>
  <si>
    <t>37.居住機能を担う併設施設等への入居</t>
    <phoneticPr fontId="1"/>
  </si>
  <si>
    <t>38.事故発生時の対応</t>
    <phoneticPr fontId="1"/>
  </si>
  <si>
    <t>39.虐待の防止</t>
    <phoneticPr fontId="12"/>
  </si>
  <si>
    <t>40.会計の区分</t>
    <phoneticPr fontId="1"/>
  </si>
  <si>
    <t>41.利用者の安全並びに介護サービスの質の確保及び職員の負担軽減に資する方策を検討するための委員会の設置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4">
      <t>カクホオヨ</t>
    </rPh>
    <rPh sb="25" eb="27">
      <t>ショクイン</t>
    </rPh>
    <rPh sb="28" eb="32">
      <t>フタンケイゲン</t>
    </rPh>
    <rPh sb="50" eb="52">
      <t>セッチ</t>
    </rPh>
    <phoneticPr fontId="1"/>
  </si>
  <si>
    <t>42.記録の整備</t>
    <phoneticPr fontId="1"/>
  </si>
  <si>
    <r>
      <t>別に厚生労働大臣が定める基準を満たさない場合は、身体拘束廃止未実施減算として、所定単位数の</t>
    </r>
    <r>
      <rPr>
        <b/>
        <sz val="11"/>
        <rFont val="ＭＳ 明朝"/>
        <family val="1"/>
        <charset val="128"/>
      </rPr>
      <t>100分の1</t>
    </r>
    <r>
      <rPr>
        <sz val="11"/>
        <rFont val="ＭＳ 明朝"/>
        <family val="1"/>
        <charset val="128"/>
      </rPr>
      <t>に相当する単位数を所定単位数から減算していますか。</t>
    </r>
    <rPh sb="24" eb="28">
      <t>シンタイコウソク</t>
    </rPh>
    <rPh sb="28" eb="30">
      <t>ハイシ</t>
    </rPh>
    <rPh sb="30" eb="33">
      <t>ミジッシ</t>
    </rPh>
    <phoneticPr fontId="1"/>
  </si>
  <si>
    <r>
      <t>別に厚生労働大臣が定める基準を満たさない場合は、高齢者虐待防止措置未実施減算として、所定単位数の</t>
    </r>
    <r>
      <rPr>
        <b/>
        <sz val="11"/>
        <rFont val="ＭＳ 明朝"/>
        <family val="1"/>
        <charset val="128"/>
      </rPr>
      <t>100分の1</t>
    </r>
    <r>
      <rPr>
        <sz val="11"/>
        <rFont val="ＭＳ 明朝"/>
        <family val="1"/>
        <charset val="128"/>
      </rPr>
      <t>に相当する単位数を所定単位数から減算していますか。</t>
    </r>
    <phoneticPr fontId="1"/>
  </si>
  <si>
    <r>
      <t>別に厚生労働大臣が定める基準を満たさない場合は、業務継続計画未策定減算として、所定単位数の</t>
    </r>
    <r>
      <rPr>
        <b/>
        <sz val="11"/>
        <rFont val="ＭＳ 明朝"/>
        <family val="1"/>
        <charset val="128"/>
      </rPr>
      <t>100分の1</t>
    </r>
    <r>
      <rPr>
        <sz val="11"/>
        <rFont val="ＭＳ 明朝"/>
        <family val="1"/>
        <charset val="128"/>
      </rPr>
      <t>に相当する単位数を所定単位数から減算していますか。</t>
    </r>
    <rPh sb="0" eb="1">
      <t>ベツ</t>
    </rPh>
    <rPh sb="2" eb="6">
      <t>コウセイロウドウ</t>
    </rPh>
    <rPh sb="6" eb="8">
      <t>ダイジン</t>
    </rPh>
    <rPh sb="9" eb="10">
      <t>サダ</t>
    </rPh>
    <rPh sb="12" eb="14">
      <t>キジュン</t>
    </rPh>
    <rPh sb="15" eb="16">
      <t>ミ</t>
    </rPh>
    <rPh sb="20" eb="22">
      <t>バアイ</t>
    </rPh>
    <rPh sb="24" eb="33">
      <t>ギョウムケイゾクケイカクミサクテイ</t>
    </rPh>
    <rPh sb="33" eb="35">
      <t>ゲンサン</t>
    </rPh>
    <rPh sb="39" eb="41">
      <t>ショテイ</t>
    </rPh>
    <rPh sb="41" eb="44">
      <t>タンイスウ</t>
    </rPh>
    <rPh sb="48" eb="49">
      <t>ブン</t>
    </rPh>
    <rPh sb="52" eb="54">
      <t>ソウトウ</t>
    </rPh>
    <rPh sb="56" eb="59">
      <t>タンイスウ</t>
    </rPh>
    <rPh sb="60" eb="62">
      <t>ショテイ</t>
    </rPh>
    <rPh sb="62" eb="65">
      <t>タンイスウ</t>
    </rPh>
    <rPh sb="67" eb="69">
      <t>ゲンサン</t>
    </rPh>
    <phoneticPr fontId="1"/>
  </si>
  <si>
    <t>告示別表４ニ
留意事項
第２の５(10)</t>
    <rPh sb="7" eb="9">
      <t>リュウイ</t>
    </rPh>
    <rPh sb="9" eb="11">
      <t>ジコウ</t>
    </rPh>
    <rPh sb="12" eb="13">
      <t>ダイ</t>
    </rPh>
    <phoneticPr fontId="1"/>
  </si>
  <si>
    <t>告示別表４ホ
留意事項
第２の５(11)</t>
    <phoneticPr fontId="1"/>
  </si>
  <si>
    <t>告示別表４ヘ
留意事項
第２の５(12)</t>
    <phoneticPr fontId="1"/>
  </si>
  <si>
    <t xml:space="preserve">告示別表４ト
</t>
    <phoneticPr fontId="1"/>
  </si>
  <si>
    <t>告示別表４チ
留意事項
第２の５(13)</t>
    <phoneticPr fontId="1"/>
  </si>
  <si>
    <t>告示別表４リ
留意事項
第２の５(14)</t>
    <phoneticPr fontId="1"/>
  </si>
  <si>
    <t>告示別表４ヌ
留意事項
第２の５(15)</t>
    <phoneticPr fontId="1"/>
  </si>
  <si>
    <r>
      <t>総合マネジメント体制強化加算（Ⅰ）　</t>
    </r>
    <r>
      <rPr>
        <b/>
        <sz val="11"/>
        <rFont val="ＭＳ 明朝"/>
        <family val="1"/>
        <charset val="128"/>
      </rPr>
      <t>1200単位</t>
    </r>
    <rPh sb="0" eb="2">
      <t>ソウゴウ</t>
    </rPh>
    <rPh sb="8" eb="10">
      <t>タイセイ</t>
    </rPh>
    <rPh sb="10" eb="14">
      <t>キョウカカサン</t>
    </rPh>
    <rPh sb="22" eb="24">
      <t>タンイ</t>
    </rPh>
    <phoneticPr fontId="1"/>
  </si>
  <si>
    <r>
      <t>総合マネジメント体制強化加算（Ⅱ）　</t>
    </r>
    <r>
      <rPr>
        <b/>
        <sz val="11"/>
        <rFont val="ＭＳ 明朝"/>
        <family val="1"/>
        <charset val="128"/>
      </rPr>
      <t>800単位</t>
    </r>
    <rPh sb="0" eb="2">
      <t>ソウゴウ</t>
    </rPh>
    <rPh sb="8" eb="10">
      <t>タイセイ</t>
    </rPh>
    <rPh sb="10" eb="14">
      <t>キョウカカサン</t>
    </rPh>
    <rPh sb="21" eb="23">
      <t>タンイ</t>
    </rPh>
    <phoneticPr fontId="1"/>
  </si>
  <si>
    <t>告示別表４ル
注１
留意事項
第２の５(17)</t>
    <rPh sb="7" eb="8">
      <t>チュウ</t>
    </rPh>
    <phoneticPr fontId="1"/>
  </si>
  <si>
    <t>告示別表４ル
注２
留意事項
第２の５(17)</t>
    <rPh sb="7" eb="8">
      <t>チュウ</t>
    </rPh>
    <phoneticPr fontId="1"/>
  </si>
  <si>
    <t>告示別表４ヲ
留意事項
第２の５(16)</t>
    <phoneticPr fontId="1"/>
  </si>
  <si>
    <t>告示別表４ワ
留意事項
第２の５(18)</t>
    <phoneticPr fontId="1"/>
  </si>
  <si>
    <t>告示別表４ヨ
留意事項
第２の５(20)</t>
    <phoneticPr fontId="1"/>
  </si>
  <si>
    <t>告示別表４タ
留意事項
第２の５(21)</t>
    <phoneticPr fontId="1"/>
  </si>
  <si>
    <t>区条例
第82条</t>
    <phoneticPr fontId="1"/>
  </si>
  <si>
    <t>介護支援専門員</t>
    <rPh sb="4" eb="7">
      <t>センモンイン</t>
    </rPh>
    <phoneticPr fontId="1"/>
  </si>
  <si>
    <t>○○　C太</t>
    <rPh sb="4" eb="5">
      <t>タ</t>
    </rPh>
    <phoneticPr fontId="1"/>
  </si>
  <si>
    <t>○○　E夫</t>
    <rPh sb="4" eb="5">
      <t>フ</t>
    </rPh>
    <phoneticPr fontId="1"/>
  </si>
  <si>
    <t>○○　F子</t>
    <rPh sb="4" eb="5">
      <t>コ</t>
    </rPh>
    <phoneticPr fontId="1"/>
  </si>
  <si>
    <t>○○　G太</t>
    <rPh sb="4" eb="5">
      <t>タ</t>
    </rPh>
    <phoneticPr fontId="1"/>
  </si>
  <si>
    <t>○○　H美</t>
    <rPh sb="4" eb="5">
      <t>ミ</t>
    </rPh>
    <phoneticPr fontId="1"/>
  </si>
  <si>
    <t>○○　I太</t>
    <rPh sb="4" eb="5">
      <t>タ</t>
    </rPh>
    <phoneticPr fontId="1"/>
  </si>
  <si>
    <t>○○　I太</t>
    <rPh sb="4" eb="5">
      <t>タ</t>
    </rPh>
    <phoneticPr fontId="2"/>
  </si>
  <si>
    <t>8時間</t>
    <phoneticPr fontId="1"/>
  </si>
  <si>
    <t>7時間</t>
    <phoneticPr fontId="1"/>
  </si>
  <si>
    <t>1時間</t>
    <phoneticPr fontId="1"/>
  </si>
  <si>
    <t>○○　J子</t>
    <rPh sb="4" eb="5">
      <t>コ</t>
    </rPh>
    <phoneticPr fontId="2"/>
  </si>
  <si>
    <t>○○　J子</t>
    <rPh sb="4" eb="5">
      <t>コ</t>
    </rPh>
    <phoneticPr fontId="1"/>
  </si>
  <si>
    <t>区分</t>
    <phoneticPr fontId="1"/>
  </si>
  <si>
    <t>16時間</t>
    <phoneticPr fontId="1"/>
  </si>
  <si>
    <t>告示別表４
注７
留意事項
第２の５(6)</t>
    <rPh sb="9" eb="11">
      <t>リュウイ</t>
    </rPh>
    <rPh sb="11" eb="13">
      <t>ジコウ</t>
    </rPh>
    <rPh sb="14" eb="15">
      <t>ダイ</t>
    </rPh>
    <phoneticPr fontId="1"/>
  </si>
  <si>
    <t xml:space="preserve">告示別表４
注８
</t>
    <phoneticPr fontId="1"/>
  </si>
  <si>
    <t xml:space="preserve">告示別表４
注９
</t>
    <phoneticPr fontId="1"/>
  </si>
  <si>
    <t>　別に厚生労働大臣が定める基準に適合しているものとして、電子情報処理組織を使用する方法により、区市町村長に対し、老健局長が定める様式による届出を行った指定小規模多機能型居宅介護事業所において、別に厚生労働大臣が定める登録者に対して専門的な認知症ケアを行った場合は、当該基準に掲げる区分に従い、(1)及び(2)について１月につきそれぞれ所定単位数を算定していますか。ただし、(1)、(2)又は(3)のいずれかの加算を算定している場合は、その他の加算は算定しません。</t>
    <phoneticPr fontId="1"/>
  </si>
  <si>
    <t>　別に厚生労働大臣が定める登録者に対して指定小規模多機能型居宅介護を行った場合は、(3)及び(4)について１月につきそれぞれ所定単位数を算定していますか。</t>
    <phoneticPr fontId="1"/>
  </si>
  <si>
    <t>【厚生労働大臣が定める基準】</t>
    <rPh sb="1" eb="7">
      <t>コウセイロウドウダイジン</t>
    </rPh>
    <rPh sb="8" eb="9">
      <t>サダ</t>
    </rPh>
    <rPh sb="11" eb="13">
      <t>キジュン</t>
    </rPh>
    <phoneticPr fontId="1"/>
  </si>
  <si>
    <t>次のいずれにも適合すること。</t>
    <rPh sb="0" eb="1">
      <t>ツギ</t>
    </rPh>
    <rPh sb="7" eb="9">
      <t>テキゴウ</t>
    </rPh>
    <phoneticPr fontId="1"/>
  </si>
  <si>
    <t>宿直（上記における該当者のNoを記載）</t>
    <rPh sb="0" eb="2">
      <t>シュクチョク</t>
    </rPh>
    <rPh sb="3" eb="5">
      <t>ジョウキ</t>
    </rPh>
    <rPh sb="9" eb="12">
      <t>ガイトウシャ</t>
    </rPh>
    <rPh sb="16" eb="18">
      <t>キサイ</t>
    </rPh>
    <phoneticPr fontId="1"/>
  </si>
  <si>
    <t>日</t>
    <rPh sb="0" eb="1">
      <t>ニチ</t>
    </rPh>
    <phoneticPr fontId="1"/>
  </si>
  <si>
    <t>初任者研修(旧ヘルパー2級)</t>
  </si>
  <si>
    <t>実務者研修(旧ヘルパー1級)</t>
  </si>
  <si>
    <t>告示別表４
注１
告示第27号【通所介護費等の算定方法第７号イロ】</t>
    <phoneticPr fontId="1"/>
  </si>
  <si>
    <t>区市町村が実施する法第115条の45第1項第二号に掲げる事業や同条第2項第四号に掲げる事業等に参加していること。</t>
    <rPh sb="0" eb="1">
      <t>ク</t>
    </rPh>
    <rPh sb="1" eb="4">
      <t>シチョウソン</t>
    </rPh>
    <rPh sb="5" eb="7">
      <t>ジッシ</t>
    </rPh>
    <rPh sb="9" eb="10">
      <t>ホウ</t>
    </rPh>
    <rPh sb="10" eb="11">
      <t>ダイ</t>
    </rPh>
    <rPh sb="14" eb="15">
      <t>ジョウ</t>
    </rPh>
    <rPh sb="18" eb="19">
      <t>ダイ</t>
    </rPh>
    <rPh sb="20" eb="21">
      <t>コウ</t>
    </rPh>
    <rPh sb="21" eb="22">
      <t>ダイ</t>
    </rPh>
    <rPh sb="22" eb="24">
      <t>2ゴウ</t>
    </rPh>
    <rPh sb="25" eb="26">
      <t>カカ</t>
    </rPh>
    <rPh sb="28" eb="30">
      <t>ジギョウ</t>
    </rPh>
    <rPh sb="31" eb="32">
      <t>ドウ</t>
    </rPh>
    <rPh sb="32" eb="33">
      <t>ジョウ</t>
    </rPh>
    <rPh sb="33" eb="34">
      <t>ダイ</t>
    </rPh>
    <rPh sb="35" eb="36">
      <t>コウ</t>
    </rPh>
    <rPh sb="36" eb="37">
      <t>ダイ</t>
    </rPh>
    <rPh sb="37" eb="39">
      <t>4ゴウ</t>
    </rPh>
    <rPh sb="40" eb="41">
      <t>カカ</t>
    </rPh>
    <rPh sb="43" eb="46">
      <t>ジギョウトウ</t>
    </rPh>
    <rPh sb="47" eb="49">
      <t>サンカ</t>
    </rPh>
    <phoneticPr fontId="1"/>
  </si>
  <si>
    <t>早</t>
    <rPh sb="0" eb="1">
      <t>ハヤ</t>
    </rPh>
    <phoneticPr fontId="1"/>
  </si>
  <si>
    <t>注2</t>
    <phoneticPr fontId="1"/>
  </si>
  <si>
    <t>注1</t>
    <phoneticPr fontId="1"/>
  </si>
  <si>
    <t>別に厚生労働大臣が定める基準に適合する介護職員等の賃金の改善等を実施しているものとして、電子情報処理組織を使用する方法により、区市町村長に対し、老健局長が定める様式による届出を行った指定小規模多機能型居宅介護事業所が、利用者に対し、指定小規模多機能型居宅介護を行った場合は、当該基準に掲げる区分に従い、次に掲げる単位数を所定単位数に加算していますか。ただし、次に掲げるいずれかの加算を算定している場合は、次に掲げるその他の加算は算定しません。</t>
    <rPh sb="23" eb="24">
      <t>トウ</t>
    </rPh>
    <rPh sb="44" eb="46">
      <t>デンシ</t>
    </rPh>
    <rPh sb="46" eb="48">
      <t>ジョウホウ</t>
    </rPh>
    <rPh sb="48" eb="50">
      <t>ショリ</t>
    </rPh>
    <rPh sb="50" eb="52">
      <t>ソシキ</t>
    </rPh>
    <rPh sb="53" eb="55">
      <t>シヨウ</t>
    </rPh>
    <rPh sb="57" eb="59">
      <t>ホウホウ</t>
    </rPh>
    <rPh sb="64" eb="67">
      <t>シチョウソン</t>
    </rPh>
    <rPh sb="69" eb="70">
      <t>タイ</t>
    </rPh>
    <rPh sb="72" eb="74">
      <t>ロウケン</t>
    </rPh>
    <rPh sb="74" eb="76">
      <t>キョクチョウ</t>
    </rPh>
    <rPh sb="77" eb="78">
      <t>サダ</t>
    </rPh>
    <rPh sb="80" eb="82">
      <t>ヨウシキ</t>
    </rPh>
    <rPh sb="85" eb="87">
      <t>トドケデ</t>
    </rPh>
    <rPh sb="88" eb="89">
      <t>オコナ</t>
    </rPh>
    <rPh sb="91" eb="104">
      <t>シテイショウキボタキノウガタキョタクカイゴ</t>
    </rPh>
    <rPh sb="116" eb="118">
      <t>シテイ</t>
    </rPh>
    <rPh sb="118" eb="129">
      <t>ショウキボタキノウガタキョタクカイゴ</t>
    </rPh>
    <rPh sb="137" eb="139">
      <t>トウガイ</t>
    </rPh>
    <phoneticPr fontId="1"/>
  </si>
  <si>
    <t>(1)①、②及び④に該当すること。</t>
    <rPh sb="10" eb="12">
      <t>ガイトウ</t>
    </rPh>
    <phoneticPr fontId="1"/>
  </si>
  <si>
    <t>別に厚生労働大臣が定める基準に適合しているものとして、電子情報処理組織を使用する方法により、区市町村長に対し、老健局長が定める様式による届出を行った指定小規模多機能型居宅介護事業所が、登録者に対し、指定小規模多機能型居宅介護を行った場合は、当該基準に掲げる区分に従い、小規模多機能型居宅介護費を算定している場合は１月につき、短期利用居宅介護費を算定している場合は１日につき、次に掲げる所定単位数を加算していますか。ただし、次に掲げるいずれかの加算を算定している場合は、次に掲げるその他の加算は算定しません。</t>
    <rPh sb="46" eb="47">
      <t>ク</t>
    </rPh>
    <rPh sb="76" eb="87">
      <t>ショウキボタキノウガタキョタクカイゴ</t>
    </rPh>
    <rPh sb="92" eb="95">
      <t>トウロクシャ</t>
    </rPh>
    <rPh sb="99" eb="101">
      <t>シテイ</t>
    </rPh>
    <rPh sb="101" eb="112">
      <t>ショウキボタキノウガタキョタクカイゴ</t>
    </rPh>
    <rPh sb="157" eb="158">
      <t>ガツ</t>
    </rPh>
    <rPh sb="182" eb="183">
      <t>ニチ</t>
    </rPh>
    <rPh sb="187" eb="188">
      <t>ツギ</t>
    </rPh>
    <rPh sb="189" eb="190">
      <t>カカ</t>
    </rPh>
    <phoneticPr fontId="1"/>
  </si>
  <si>
    <t>別に厚生労働大臣が定める基準に適合しているものとして、電子情報処理組織を使用する方法により、区市町村長に対し、老健局長が定める様式による届出を行った事業所において、利用者に対し、指定小規模多機能型居宅介護を行った場合は、当該基準に掲げる区分に従い、１月につき次に掲げる所定単位数を加算していますか。ただし、次に掲げるいずれかの加算を算定している場合においては、次に掲げるその他の加算は算定しません。</t>
    <rPh sb="46" eb="47">
      <t>ク</t>
    </rPh>
    <rPh sb="129" eb="130">
      <t>ツギ</t>
    </rPh>
    <rPh sb="131" eb="132">
      <t>カカ</t>
    </rPh>
    <rPh sb="134" eb="139">
      <t>ショテイタンイスウ</t>
    </rPh>
    <phoneticPr fontId="1"/>
  </si>
  <si>
    <r>
      <t>次に掲げるいずれの基準にも適合しているものとして電子情報処理組織を使用する方法により、区市町村長に対し、老健局長が定める様式による届出を行った指定小規模多機能型居宅介護事業所が、利用者に対し指定小規模多機能型居宅介護を行った場合は、１月につき</t>
    </r>
    <r>
      <rPr>
        <b/>
        <sz val="11"/>
        <rFont val="ＭＳ 明朝"/>
        <family val="1"/>
        <charset val="128"/>
      </rPr>
      <t>40単位</t>
    </r>
    <r>
      <rPr>
        <sz val="11"/>
        <rFont val="ＭＳ 明朝"/>
        <family val="1"/>
        <charset val="128"/>
      </rPr>
      <t>を所定単位数に加算していますか。</t>
    </r>
    <rPh sb="24" eb="32">
      <t>デンシジョウホウショリソシキ</t>
    </rPh>
    <rPh sb="33" eb="35">
      <t>シヨウ</t>
    </rPh>
    <rPh sb="37" eb="39">
      <t>ホウホウ</t>
    </rPh>
    <rPh sb="43" eb="44">
      <t>ク</t>
    </rPh>
    <rPh sb="49" eb="50">
      <t>タイ</t>
    </rPh>
    <rPh sb="52" eb="56">
      <t>ロウケンキョクチョウ</t>
    </rPh>
    <rPh sb="57" eb="58">
      <t>サダ</t>
    </rPh>
    <rPh sb="60" eb="62">
      <t>ヨウシキ</t>
    </rPh>
    <rPh sb="65" eb="67">
      <t>トドケデ</t>
    </rPh>
    <rPh sb="68" eb="69">
      <t>オコナ</t>
    </rPh>
    <rPh sb="71" eb="82">
      <t>シテイショウキボタキノウガタキョタク</t>
    </rPh>
    <rPh sb="82" eb="84">
      <t>カイゴ</t>
    </rPh>
    <rPh sb="84" eb="87">
      <t>ジギョウショ</t>
    </rPh>
    <phoneticPr fontId="1"/>
  </si>
  <si>
    <r>
      <t>別に厚生労働大臣の定める基準に適合する指定小規模多機能型居宅介護事業所の従業者が、利用開始時及び利用中６月ごとに利用者の口腔の健康状態のスクリーニング及び栄養状態のスクリーニングを行った場合に、１回につき</t>
    </r>
    <r>
      <rPr>
        <b/>
        <sz val="11"/>
        <rFont val="ＭＳ 明朝"/>
        <family val="1"/>
        <charset val="128"/>
      </rPr>
      <t>20単位</t>
    </r>
    <r>
      <rPr>
        <sz val="11"/>
        <rFont val="ＭＳ 明朝"/>
        <family val="1"/>
        <charset val="128"/>
      </rPr>
      <t>を加算していますか。ただし、当該利用者について、当該事業所以外で既に口腔・栄養スクリーニング加算を算定している場合にあっては算定しません。</t>
    </r>
    <rPh sb="0" eb="1">
      <t>ベツ</t>
    </rPh>
    <rPh sb="19" eb="21">
      <t>シテイ</t>
    </rPh>
    <rPh sb="41" eb="43">
      <t>リヨウ</t>
    </rPh>
    <rPh sb="43" eb="45">
      <t>カイシ</t>
    </rPh>
    <rPh sb="45" eb="46">
      <t>ジ</t>
    </rPh>
    <rPh sb="46" eb="47">
      <t>オヨ</t>
    </rPh>
    <rPh sb="48" eb="51">
      <t>リヨウチュウ</t>
    </rPh>
    <rPh sb="52" eb="53">
      <t>ツキ</t>
    </rPh>
    <rPh sb="56" eb="59">
      <t>リヨウシャ</t>
    </rPh>
    <rPh sb="93" eb="95">
      <t>バアイ</t>
    </rPh>
    <rPh sb="98" eb="99">
      <t>カイ</t>
    </rPh>
    <rPh sb="107" eb="109">
      <t>カサン</t>
    </rPh>
    <rPh sb="120" eb="122">
      <t>トウガイ</t>
    </rPh>
    <rPh sb="122" eb="125">
      <t>リヨウシャ</t>
    </rPh>
    <rPh sb="130" eb="132">
      <t>トウガイ</t>
    </rPh>
    <rPh sb="132" eb="134">
      <t>ジギョウ</t>
    </rPh>
    <rPh sb="134" eb="135">
      <t>ショ</t>
    </rPh>
    <rPh sb="135" eb="137">
      <t>イガイ</t>
    </rPh>
    <rPh sb="138" eb="139">
      <t>スデ</t>
    </rPh>
    <rPh sb="155" eb="157">
      <t>サンテイ</t>
    </rPh>
    <rPh sb="161" eb="163">
      <t>バアイ</t>
    </rPh>
    <rPh sb="168" eb="170">
      <t>サンテイ</t>
    </rPh>
    <phoneticPr fontId="1"/>
  </si>
  <si>
    <t>別に厚生労働大臣が定める基準に適合しているものとして、電子情報処理組織を使用する方法により、区市町村長に対し、老健局長が定める様式による届出を行った指定小規模多機能型居宅介護事業所が、利用者に対し、指定小規模多機能型居宅介護を行った場合は、当該基準に掲げる区分に従い、１月につき所定単位数を加算していますか。ただし、次に掲げるいずれかの加算を算定している場合においては、次に掲げるその他の加算は算定しません。</t>
    <rPh sb="27" eb="29">
      <t>デンシ</t>
    </rPh>
    <rPh sb="29" eb="31">
      <t>ジョウホウ</t>
    </rPh>
    <rPh sb="31" eb="33">
      <t>ショリ</t>
    </rPh>
    <rPh sb="33" eb="35">
      <t>ソシキ</t>
    </rPh>
    <rPh sb="36" eb="38">
      <t>シヨウ</t>
    </rPh>
    <rPh sb="40" eb="42">
      <t>ホウホウ</t>
    </rPh>
    <rPh sb="46" eb="47">
      <t>ク</t>
    </rPh>
    <rPh sb="52" eb="53">
      <t>タイ</t>
    </rPh>
    <rPh sb="55" eb="57">
      <t>ロウケン</t>
    </rPh>
    <rPh sb="57" eb="59">
      <t>キョクチョウ</t>
    </rPh>
    <rPh sb="60" eb="61">
      <t>サダ</t>
    </rPh>
    <rPh sb="63" eb="65">
      <t>ヨウシキ</t>
    </rPh>
    <rPh sb="68" eb="70">
      <t>トドケデ</t>
    </rPh>
    <rPh sb="71" eb="72">
      <t>オコナ</t>
    </rPh>
    <rPh sb="74" eb="85">
      <t>シテイショウキボタキノウガタキョタク</t>
    </rPh>
    <rPh sb="92" eb="95">
      <t>リヨウシャ</t>
    </rPh>
    <rPh sb="96" eb="97">
      <t>タイ</t>
    </rPh>
    <rPh sb="99" eb="104">
      <t>シテイショウキボ</t>
    </rPh>
    <rPh sb="104" eb="112">
      <t>タキノウガタキョタクカイゴ</t>
    </rPh>
    <rPh sb="113" eb="114">
      <t>オコナ</t>
    </rPh>
    <rPh sb="116" eb="118">
      <t>バアイ</t>
    </rPh>
    <rPh sb="120" eb="122">
      <t>トウガイ</t>
    </rPh>
    <rPh sb="122" eb="124">
      <t>キジュン</t>
    </rPh>
    <rPh sb="125" eb="126">
      <t>カカ</t>
    </rPh>
    <rPh sb="128" eb="130">
      <t>クブン</t>
    </rPh>
    <rPh sb="131" eb="132">
      <t>シタガ</t>
    </rPh>
    <rPh sb="135" eb="136">
      <t>ツキ</t>
    </rPh>
    <rPh sb="139" eb="141">
      <t>ショテイ</t>
    </rPh>
    <rPh sb="141" eb="144">
      <t>タンイスウ</t>
    </rPh>
    <rPh sb="145" eb="147">
      <t>カサン</t>
    </rPh>
    <rPh sb="158" eb="159">
      <t>ツギ</t>
    </rPh>
    <rPh sb="160" eb="161">
      <t>カカ</t>
    </rPh>
    <rPh sb="168" eb="170">
      <t>カサン</t>
    </rPh>
    <rPh sb="171" eb="173">
      <t>サンテイ</t>
    </rPh>
    <rPh sb="177" eb="179">
      <t>バアイ</t>
    </rPh>
    <rPh sb="185" eb="186">
      <t>ツギ</t>
    </rPh>
    <rPh sb="187" eb="188">
      <t>カカ</t>
    </rPh>
    <rPh sb="192" eb="193">
      <t>タ</t>
    </rPh>
    <rPh sb="194" eb="196">
      <t>カサン</t>
    </rPh>
    <rPh sb="197" eb="199">
      <t>サンテイ</t>
    </rPh>
    <phoneticPr fontId="1"/>
  </si>
  <si>
    <r>
      <t>別に厚生労働大臣が定める基準に適合しているものとして、区市町村長に対し、老健局長が定める様式による届出を行った指定小規模多機能型居宅介護事業所が、登録者の居宅における生活を継続するための指定小規模多機能型居宅介護の提供体制を強化した場合は、訪問体制強化加算として、１月につき</t>
    </r>
    <r>
      <rPr>
        <b/>
        <sz val="11"/>
        <rFont val="ＭＳ 明朝"/>
        <family val="1"/>
        <charset val="128"/>
      </rPr>
      <t>1,000単位</t>
    </r>
    <r>
      <rPr>
        <sz val="11"/>
        <rFont val="ＭＳ 明朝"/>
        <family val="1"/>
        <charset val="128"/>
      </rPr>
      <t>を加算していますか。</t>
    </r>
    <rPh sb="0" eb="1">
      <t>ベツ</t>
    </rPh>
    <rPh sb="2" eb="8">
      <t>コウセイロウドウダイジン</t>
    </rPh>
    <rPh sb="9" eb="10">
      <t>サダ</t>
    </rPh>
    <rPh sb="12" eb="14">
      <t>キジュン</t>
    </rPh>
    <rPh sb="15" eb="17">
      <t>テキゴウ</t>
    </rPh>
    <rPh sb="27" eb="28">
      <t>ク</t>
    </rPh>
    <rPh sb="31" eb="32">
      <t>チョウ</t>
    </rPh>
    <rPh sb="33" eb="34">
      <t>タイ</t>
    </rPh>
    <rPh sb="36" eb="40">
      <t>ロウケンキョクチョウ</t>
    </rPh>
    <rPh sb="41" eb="42">
      <t>サダ</t>
    </rPh>
    <rPh sb="44" eb="46">
      <t>ヨウシキ</t>
    </rPh>
    <rPh sb="49" eb="51">
      <t>トドケデ</t>
    </rPh>
    <rPh sb="52" eb="53">
      <t>オコナ</t>
    </rPh>
    <rPh sb="55" eb="66">
      <t>シテイショウキボタキノウガタキョタク</t>
    </rPh>
    <rPh sb="66" eb="71">
      <t>カイゴジギョウショ</t>
    </rPh>
    <rPh sb="73" eb="76">
      <t>トウロクシャ</t>
    </rPh>
    <rPh sb="77" eb="79">
      <t>キョタク</t>
    </rPh>
    <rPh sb="83" eb="85">
      <t>セイカツ</t>
    </rPh>
    <rPh sb="86" eb="88">
      <t>ケイゾク</t>
    </rPh>
    <rPh sb="93" eb="106">
      <t>シテイショウキボタキノウガタキョタクカイゴ</t>
    </rPh>
    <rPh sb="107" eb="109">
      <t>テイキョウ</t>
    </rPh>
    <rPh sb="109" eb="111">
      <t>タイセイ</t>
    </rPh>
    <rPh sb="112" eb="114">
      <t>キョウカ</t>
    </rPh>
    <rPh sb="116" eb="118">
      <t>バアイ</t>
    </rPh>
    <rPh sb="120" eb="122">
      <t>ホウモン</t>
    </rPh>
    <rPh sb="122" eb="124">
      <t>タイセイ</t>
    </rPh>
    <rPh sb="124" eb="126">
      <t>キョウカ</t>
    </rPh>
    <rPh sb="126" eb="128">
      <t>カサン</t>
    </rPh>
    <rPh sb="133" eb="134">
      <t>ツキ</t>
    </rPh>
    <rPh sb="142" eb="144">
      <t>タンイ</t>
    </rPh>
    <rPh sb="145" eb="147">
      <t>カサン</t>
    </rPh>
    <phoneticPr fontId="1"/>
  </si>
  <si>
    <r>
      <t>別に厚生労働大臣が定める施設基準に適合しているものとして、電子情報処理組織を使用する方法により、区市町村長に対し、老健局長が定める様式による届出を行った指定小規模多機能型居宅において、別に厚生労働大臣が定める基準に適合する利用者について看取り期におけるサービス提供を行った場合は、死亡日及び死亡日以前30日以下について１日につき</t>
    </r>
    <r>
      <rPr>
        <b/>
        <sz val="11"/>
        <rFont val="ＭＳ 明朝"/>
        <family val="1"/>
        <charset val="128"/>
      </rPr>
      <t>64単位</t>
    </r>
    <r>
      <rPr>
        <sz val="11"/>
        <rFont val="ＭＳ 明朝"/>
        <family val="1"/>
        <charset val="128"/>
      </rPr>
      <t>を死亡月に算定していますか。
ただし、看護職員配置加算（Ⅰ）を算定していない場合は、算定しません。</t>
    </r>
    <rPh sb="0" eb="1">
      <t>ベツ</t>
    </rPh>
    <rPh sb="2" eb="4">
      <t>コウセイ</t>
    </rPh>
    <rPh sb="4" eb="6">
      <t>ロウドウ</t>
    </rPh>
    <rPh sb="6" eb="8">
      <t>ダイジン</t>
    </rPh>
    <rPh sb="9" eb="10">
      <t>サダ</t>
    </rPh>
    <rPh sb="12" eb="14">
      <t>シセツ</t>
    </rPh>
    <rPh sb="14" eb="16">
      <t>キジュン</t>
    </rPh>
    <rPh sb="17" eb="19">
      <t>テキゴウ</t>
    </rPh>
    <rPh sb="29" eb="37">
      <t>デンシジョウホウショリソシキ</t>
    </rPh>
    <rPh sb="38" eb="40">
      <t>シヨウ</t>
    </rPh>
    <rPh sb="42" eb="44">
      <t>ホウホウ</t>
    </rPh>
    <rPh sb="48" eb="49">
      <t>ク</t>
    </rPh>
    <rPh sb="52" eb="53">
      <t>チョウ</t>
    </rPh>
    <rPh sb="54" eb="55">
      <t>タイ</t>
    </rPh>
    <rPh sb="57" eb="61">
      <t>ロウケンキョクチョウ</t>
    </rPh>
    <rPh sb="62" eb="63">
      <t>サダ</t>
    </rPh>
    <rPh sb="65" eb="67">
      <t>ヨウシキ</t>
    </rPh>
    <rPh sb="70" eb="72">
      <t>トドケデ</t>
    </rPh>
    <rPh sb="73" eb="74">
      <t>オコナ</t>
    </rPh>
    <rPh sb="76" eb="87">
      <t>シテイショウキボタキノウガタキョタク</t>
    </rPh>
    <rPh sb="92" eb="93">
      <t>ベツ</t>
    </rPh>
    <rPh sb="94" eb="96">
      <t>コウセイ</t>
    </rPh>
    <rPh sb="96" eb="98">
      <t>ロウドウ</t>
    </rPh>
    <rPh sb="98" eb="100">
      <t>ダイジン</t>
    </rPh>
    <rPh sb="101" eb="102">
      <t>サダ</t>
    </rPh>
    <rPh sb="104" eb="106">
      <t>キジュン</t>
    </rPh>
    <rPh sb="107" eb="109">
      <t>テキゴウ</t>
    </rPh>
    <rPh sb="111" eb="114">
      <t>リヨウシャ</t>
    </rPh>
    <rPh sb="118" eb="120">
      <t>ミト</t>
    </rPh>
    <rPh sb="121" eb="122">
      <t>キ</t>
    </rPh>
    <rPh sb="130" eb="132">
      <t>テイキョウ</t>
    </rPh>
    <rPh sb="133" eb="134">
      <t>オコナ</t>
    </rPh>
    <rPh sb="136" eb="138">
      <t>バアイ</t>
    </rPh>
    <rPh sb="140" eb="143">
      <t>シボウビ</t>
    </rPh>
    <rPh sb="143" eb="144">
      <t>オヨ</t>
    </rPh>
    <rPh sb="145" eb="148">
      <t>シボウビ</t>
    </rPh>
    <rPh sb="148" eb="150">
      <t>イゼン</t>
    </rPh>
    <rPh sb="152" eb="153">
      <t>ニチ</t>
    </rPh>
    <rPh sb="153" eb="155">
      <t>イカ</t>
    </rPh>
    <rPh sb="160" eb="161">
      <t>ニチ</t>
    </rPh>
    <rPh sb="166" eb="168">
      <t>タンイ</t>
    </rPh>
    <rPh sb="169" eb="171">
      <t>シボウ</t>
    </rPh>
    <rPh sb="171" eb="172">
      <t>ツキ</t>
    </rPh>
    <rPh sb="173" eb="175">
      <t>サンテイ</t>
    </rPh>
    <rPh sb="187" eb="189">
      <t>カンゴ</t>
    </rPh>
    <rPh sb="189" eb="191">
      <t>ショクイン</t>
    </rPh>
    <rPh sb="191" eb="193">
      <t>ハイチ</t>
    </rPh>
    <rPh sb="193" eb="195">
      <t>カサン</t>
    </rPh>
    <rPh sb="199" eb="201">
      <t>サンテイ</t>
    </rPh>
    <rPh sb="206" eb="208">
      <t>バアイ</t>
    </rPh>
    <rPh sb="210" eb="212">
      <t>サンテイ</t>
    </rPh>
    <phoneticPr fontId="1"/>
  </si>
  <si>
    <t>別に厚生労働大臣が定める施設基準に適合しているものとして、電子情報処理組織を使用する方法により、区市町村長に対し、老健局長が定める様式による届出を行った指定小規模多機能型居宅介護については、当該施設基準に掲げる区分に従い、１月につきそれぞれ所定単位数を加算していますか。ただし、次に掲げるいずれかの加算を算定している場合は、次に掲げるその他の加算は算定しません。</t>
    <rPh sb="29" eb="37">
      <t>デンシジョウホウショリソシキ</t>
    </rPh>
    <rPh sb="38" eb="40">
      <t>シヨウ</t>
    </rPh>
    <rPh sb="42" eb="44">
      <t>ホウホウ</t>
    </rPh>
    <rPh sb="48" eb="49">
      <t>ク</t>
    </rPh>
    <rPh sb="54" eb="55">
      <t>タイ</t>
    </rPh>
    <rPh sb="57" eb="61">
      <t>ロウケンキョクチョウ</t>
    </rPh>
    <rPh sb="62" eb="63">
      <t>サダ</t>
    </rPh>
    <rPh sb="65" eb="67">
      <t>ヨウシキ</t>
    </rPh>
    <rPh sb="70" eb="72">
      <t>トドケデ</t>
    </rPh>
    <rPh sb="73" eb="74">
      <t>オコナ</t>
    </rPh>
    <rPh sb="76" eb="78">
      <t>シテイ</t>
    </rPh>
    <rPh sb="78" eb="89">
      <t>ショウキボタキノウガタキョタクカイゴ</t>
    </rPh>
    <phoneticPr fontId="1"/>
  </si>
  <si>
    <r>
      <t>別に厚生労働大臣が定める基準に適合しているものとして、電子情報処理組織を使用する方法により、区市町村長に対し、老健局長が定める様式による届出を行った指定小規模多機能型居宅介護事業所において、若年性認知症利用者に対して小規模多機能型居宅介護を行った場合は、１月につき</t>
    </r>
    <r>
      <rPr>
        <b/>
        <sz val="11"/>
        <rFont val="ＭＳ 明朝"/>
        <family val="1"/>
        <charset val="128"/>
      </rPr>
      <t>800単位</t>
    </r>
    <r>
      <rPr>
        <sz val="11"/>
        <rFont val="ＭＳ 明朝"/>
        <family val="1"/>
        <charset val="128"/>
      </rPr>
      <t>を加算していますか。ただし認知症加算を算定している場合は、算定しません。</t>
    </r>
    <rPh sb="0" eb="1">
      <t>ベツ</t>
    </rPh>
    <rPh sb="27" eb="35">
      <t>デンシジョウホウショリソシキ</t>
    </rPh>
    <rPh sb="36" eb="38">
      <t>シヨウ</t>
    </rPh>
    <rPh sb="40" eb="42">
      <t>ホウホウ</t>
    </rPh>
    <rPh sb="52" eb="53">
      <t>タイ</t>
    </rPh>
    <rPh sb="55" eb="59">
      <t>ロウケンキョクチョウ</t>
    </rPh>
    <rPh sb="60" eb="61">
      <t>サダ</t>
    </rPh>
    <rPh sb="63" eb="65">
      <t>ヨウシキ</t>
    </rPh>
    <rPh sb="68" eb="70">
      <t>トドケデ</t>
    </rPh>
    <rPh sb="71" eb="72">
      <t>オコナ</t>
    </rPh>
    <rPh sb="74" eb="82">
      <t>シテイショウキボタキノウ</t>
    </rPh>
    <rPh sb="82" eb="83">
      <t>ガタ</t>
    </rPh>
    <rPh sb="83" eb="87">
      <t>キョタクカイゴ</t>
    </rPh>
    <rPh sb="87" eb="90">
      <t>ジギョウショ</t>
    </rPh>
    <rPh sb="128" eb="129">
      <t>ツキ</t>
    </rPh>
    <rPh sb="150" eb="155">
      <t>ニンチショウカサン</t>
    </rPh>
    <rPh sb="156" eb="158">
      <t>サンテイ</t>
    </rPh>
    <rPh sb="162" eb="164">
      <t>バアイ</t>
    </rPh>
    <rPh sb="166" eb="168">
      <t>サンテイ</t>
    </rPh>
    <phoneticPr fontId="1"/>
  </si>
  <si>
    <t>認知症介護に係る専門的な研修を修了している者を、事業所における日常生活に支障を来すおそれのある症状又は行動が認められることから介護を必要とする認知症の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こと。</t>
    <rPh sb="0" eb="3">
      <t>ニンチショウ</t>
    </rPh>
    <rPh sb="3" eb="5">
      <t>カイゴ</t>
    </rPh>
    <rPh sb="6" eb="7">
      <t>カカ</t>
    </rPh>
    <rPh sb="8" eb="11">
      <t>センモンテキ</t>
    </rPh>
    <rPh sb="12" eb="14">
      <t>ケンシュウ</t>
    </rPh>
    <rPh sb="15" eb="17">
      <t>シュウリョウ</t>
    </rPh>
    <rPh sb="21" eb="22">
      <t>モノ</t>
    </rPh>
    <rPh sb="24" eb="27">
      <t>ジギョウショ</t>
    </rPh>
    <rPh sb="77" eb="78">
      <t>カズ</t>
    </rPh>
    <rPh sb="81" eb="82">
      <t>ニン</t>
    </rPh>
    <rPh sb="82" eb="84">
      <t>ミマン</t>
    </rPh>
    <rPh sb="87" eb="89">
      <t>バアイ</t>
    </rPh>
    <rPh sb="95" eb="97">
      <t>イジョウ</t>
    </rPh>
    <rPh sb="98" eb="101">
      <t>タイショウシャ</t>
    </rPh>
    <rPh sb="102" eb="103">
      <t>カズ</t>
    </rPh>
    <rPh sb="106" eb="107">
      <t>ニン</t>
    </rPh>
    <rPh sb="107" eb="109">
      <t>イジョウ</t>
    </rPh>
    <rPh sb="112" eb="114">
      <t>バアイ</t>
    </rPh>
    <rPh sb="121" eb="124">
      <t>タイショウシャ</t>
    </rPh>
    <rPh sb="125" eb="126">
      <t>カズ</t>
    </rPh>
    <rPh sb="130" eb="131">
      <t>コ</t>
    </rPh>
    <rPh sb="135" eb="136">
      <t>マタ</t>
    </rPh>
    <rPh sb="139" eb="141">
      <t>ハスウ</t>
    </rPh>
    <rPh sb="142" eb="143">
      <t>マ</t>
    </rPh>
    <rPh sb="149" eb="150">
      <t>クワ</t>
    </rPh>
    <rPh sb="152" eb="153">
      <t>エ</t>
    </rPh>
    <rPh sb="154" eb="155">
      <t>カズ</t>
    </rPh>
    <rPh sb="155" eb="157">
      <t>イジョウ</t>
    </rPh>
    <rPh sb="157" eb="159">
      <t>ハイチ</t>
    </rPh>
    <rPh sb="167" eb="170">
      <t>センモンテキ</t>
    </rPh>
    <rPh sb="171" eb="174">
      <t>ニンチショウ</t>
    </rPh>
    <rPh sb="177" eb="179">
      <t>ジッシ</t>
    </rPh>
    <phoneticPr fontId="1"/>
  </si>
  <si>
    <t>登録者が一の指定小規模多機能型居宅介護事業所において、指定小規模多機能型居宅介護を受けている間は、他の指定小規模多機能型居宅介護事業所が指定小規模多機能型居宅介護を行った場合に、小規模多機能型居宅介護費は算定していませんか。</t>
    <rPh sb="68" eb="70">
      <t>シテイ</t>
    </rPh>
    <phoneticPr fontId="1"/>
  </si>
  <si>
    <r>
      <t>利用者の数について、運営規程に定められている利用定員を超えてサービスを提供した場合は、定員超過利用開始月の翌月から解消月まで</t>
    </r>
    <r>
      <rPr>
        <b/>
        <sz val="11"/>
        <rFont val="ＭＳ 明朝"/>
        <family val="1"/>
        <charset val="128"/>
      </rPr>
      <t>100分の70</t>
    </r>
    <r>
      <rPr>
        <sz val="11"/>
        <rFont val="ＭＳ 明朝"/>
        <family val="1"/>
        <charset val="128"/>
      </rPr>
      <t xml:space="preserve">を乗じて得た単位数を算定していますか。
</t>
    </r>
    <phoneticPr fontId="1"/>
  </si>
  <si>
    <r>
      <t>指定地域密着型サービス基準第63条に定める員数の従業者が配置されていない状況で行われた看護小規模多機能型居宅介護については、所定単位数に</t>
    </r>
    <r>
      <rPr>
        <b/>
        <sz val="11"/>
        <rFont val="ＭＳ 明朝"/>
        <family val="1"/>
        <charset val="128"/>
      </rPr>
      <t>100分の70</t>
    </r>
    <r>
      <rPr>
        <sz val="11"/>
        <rFont val="ＭＳ 明朝"/>
        <family val="1"/>
        <charset val="128"/>
      </rPr>
      <t>を乗じて得た単位数を算定していますか。</t>
    </r>
    <rPh sb="24" eb="27">
      <t>ジュウギョウシャ</t>
    </rPh>
    <rPh sb="43" eb="56">
      <t>カンゴショウキボタキノウガタキョタクカイゴ</t>
    </rPh>
    <phoneticPr fontId="1"/>
  </si>
  <si>
    <t>介護老人福祉施設、介護老人保健施設、介護医療院、病院等との連携体制及び支援の体制の概要</t>
    <rPh sb="18" eb="23">
      <t>カイゴイリョウイン</t>
    </rPh>
    <phoneticPr fontId="1"/>
  </si>
  <si>
    <r>
      <t>(2) 利用者に対する指定小規模多機能型居宅介護の提供に関する次に掲げる記録を整備し、完結の日から２年間保存していますか。</t>
    </r>
    <r>
      <rPr>
        <sz val="9"/>
        <rFont val="ＭＳ 明朝"/>
        <family val="1"/>
        <charset val="128"/>
      </rPr>
      <t>（該当事項にチェックをしてください。）</t>
    </r>
    <rPh sb="4" eb="7">
      <t>リヨウシャ</t>
    </rPh>
    <rPh sb="8" eb="9">
      <t>タイ</t>
    </rPh>
    <rPh sb="11" eb="13">
      <t>シテイ</t>
    </rPh>
    <rPh sb="13" eb="24">
      <t>ショウキボタキノウガタキョタクカイゴ</t>
    </rPh>
    <rPh sb="25" eb="27">
      <t>テイキョウ</t>
    </rPh>
    <rPh sb="28" eb="29">
      <t>カン</t>
    </rPh>
    <rPh sb="31" eb="32">
      <t>ツギ</t>
    </rPh>
    <rPh sb="33" eb="34">
      <t>カカ</t>
    </rPh>
    <rPh sb="36" eb="38">
      <t>キロク</t>
    </rPh>
    <rPh sb="39" eb="41">
      <t>セイビ</t>
    </rPh>
    <rPh sb="43" eb="45">
      <t>カンケツ</t>
    </rPh>
    <rPh sb="46" eb="47">
      <t>ヒ</t>
    </rPh>
    <rPh sb="50" eb="52">
      <t>ネンカン</t>
    </rPh>
    <rPh sb="52" eb="54">
      <t>ホゾン</t>
    </rPh>
    <rPh sb="62" eb="64">
      <t>ガイトウ</t>
    </rPh>
    <rPh sb="64" eb="66">
      <t>ジコウ</t>
    </rPh>
    <phoneticPr fontId="1"/>
  </si>
  <si>
    <t>(1) 事業者は、当該指定小規模多機能型居宅介護事業所における業務の効率化、介護サービスの質の向上その他の生産性の向上に資する取組の促進を図るため、当該指定小規模多機能型居宅介護事業所における利用者の安全並びに介護サービスの質の確保及び職員の負担軽減に資する方策を検討するための委員会（テレビ電話装置等を活用して行うことができるものとする。）を定期的に開催していますか。
☆令和９年３月３１日までは努力義務</t>
    <rPh sb="13" eb="24">
      <t>ショウキボタキノウガタキョタクカイゴ</t>
    </rPh>
    <rPh sb="78" eb="89">
      <t>ショウキボタキノウガタキョタクカイゴ</t>
    </rPh>
    <rPh sb="188" eb="190">
      <t>レイワ</t>
    </rPh>
    <rPh sb="191" eb="192">
      <t>ネン</t>
    </rPh>
    <rPh sb="193" eb="194">
      <t>ツキ</t>
    </rPh>
    <rPh sb="196" eb="197">
      <t>ヒ</t>
    </rPh>
    <rPh sb="200" eb="202">
      <t>ドリョク</t>
    </rPh>
    <rPh sb="202" eb="204">
      <t>ギム</t>
    </rPh>
    <phoneticPr fontId="1"/>
  </si>
  <si>
    <t>事業者は、虐待の発生又はその再発を防止するため、以下に掲げる措置を講じていますか。</t>
    <rPh sb="24" eb="26">
      <t>イカ</t>
    </rPh>
    <phoneticPr fontId="12"/>
  </si>
  <si>
    <t>(1) 事業者は、利用者に対するサービスの提供により事故が発生した場合は、区、当該利用者の家族、当該利用者に係る指定居宅介護支援事業者等に連絡を行うとともに、必要な措置を講じていますか。</t>
    <rPh sb="56" eb="58">
      <t>シテイ</t>
    </rPh>
    <phoneticPr fontId="1"/>
  </si>
  <si>
    <t>(1) 事業者は、サービスの提供に当たっては、利用者、利用者の家族、地域住民の代表者、区の職員又は地域包括支援センターの職員、小規模多機能型居宅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運営推進会議」という。）を設置し、おおむね２月に１回以上、運営推進会議に対し通いサービス及び宿泊サービスの提供回数等の報告し、運営推進会議による評価を受けるとともに、運営推進会議から必要な要望、助言等を聴く機会を設けていますか。</t>
    <rPh sb="63" eb="74">
      <t>ショウキボタキノウガタキョタクカイゴ</t>
    </rPh>
    <rPh sb="222" eb="223">
      <t>カヨ</t>
    </rPh>
    <rPh sb="228" eb="229">
      <t>オヨ</t>
    </rPh>
    <rPh sb="230" eb="232">
      <t>シュクハク</t>
    </rPh>
    <rPh sb="237" eb="239">
      <t>テイキョウ</t>
    </rPh>
    <rPh sb="239" eb="241">
      <t>カイスウ</t>
    </rPh>
    <rPh sb="241" eb="242">
      <t>トウ</t>
    </rPh>
    <phoneticPr fontId="1"/>
  </si>
  <si>
    <t>指定居宅介護支援事業者又はその従業者に対して、利用者に特定の事業者によるサービスを利用させることの対償として、金品その他の財産上の利益を供与していませんか。</t>
    <rPh sb="0" eb="2">
      <t>シテイ</t>
    </rPh>
    <phoneticPr fontId="1"/>
  </si>
  <si>
    <t>①～⑤に掲げるもののほか、指定小規模多機能型居宅介護として提供される便宜のうち、日常生活において通常必要となるものに係る費用であって、かつ、利用者に負担させることが適当と認められるもの</t>
    <rPh sb="4" eb="5">
      <t>カカ</t>
    </rPh>
    <rPh sb="13" eb="15">
      <t>シテイ</t>
    </rPh>
    <rPh sb="15" eb="26">
      <t>ショウキボタキノウガタキョタクカイゴ</t>
    </rPh>
    <rPh sb="34" eb="36">
      <t>ベンギ</t>
    </rPh>
    <rPh sb="85" eb="86">
      <t>ミト</t>
    </rPh>
    <phoneticPr fontId="1"/>
  </si>
  <si>
    <t>サービス提供の開始に際し、あらかじめ、利用申込者又はその家族に対し、重要事項を記した文書を交付して説明を行い、当該提供の開始について利用申込者の同意を得ていますか。
　※同意については、書面によって確認することが適当である。</t>
    <rPh sb="106" eb="108">
      <t>テキトウ</t>
    </rPh>
    <phoneticPr fontId="12"/>
  </si>
  <si>
    <t>夜間及び深夜の時間帯以外の時間帯に、訪問サービスの提供に当たる従業者は１以上としていますか。</t>
    <phoneticPr fontId="1"/>
  </si>
  <si>
    <t>１.従業者の員数等</t>
    <rPh sb="2" eb="5">
      <t>ジュウギョウシャ</t>
    </rPh>
    <rPh sb="6" eb="8">
      <t>インスウ</t>
    </rPh>
    <rPh sb="8" eb="9">
      <t>トウ</t>
    </rPh>
    <phoneticPr fontId="1"/>
  </si>
  <si>
    <t>運営指導事前提出書類（小規模多機能型居宅介護）</t>
    <rPh sb="0" eb="2">
      <t>ウンエイ</t>
    </rPh>
    <rPh sb="11" eb="14">
      <t>ショウキボ</t>
    </rPh>
    <rPh sb="14" eb="18">
      <t>タキノウガタ</t>
    </rPh>
    <rPh sb="18" eb="20">
      <t>キョタク</t>
    </rPh>
    <rPh sb="20" eb="22">
      <t>カイゴ</t>
    </rPh>
    <phoneticPr fontId="12"/>
  </si>
  <si>
    <t>告示別表４
注３
留意事項
第２の５(2)</t>
    <rPh sb="6" eb="7">
      <t>チュウ</t>
    </rPh>
    <rPh sb="9" eb="13">
      <t>リュウイジコウ</t>
    </rPh>
    <rPh sb="14" eb="15">
      <t>ダイ</t>
    </rPh>
    <phoneticPr fontId="1"/>
  </si>
  <si>
    <t>短期利用居宅介護費を算定する場合は、別に厚生労働大臣が定める基準を満たす指定小規模多機能型居宅介護事業所において算定していますか。</t>
    <rPh sb="0" eb="2">
      <t>タンキ</t>
    </rPh>
    <rPh sb="2" eb="4">
      <t>リヨウ</t>
    </rPh>
    <rPh sb="4" eb="6">
      <t>キョタク</t>
    </rPh>
    <rPh sb="6" eb="9">
      <t>カイゴヒ</t>
    </rPh>
    <rPh sb="10" eb="12">
      <t>サンテイ</t>
    </rPh>
    <rPh sb="14" eb="16">
      <t>バアイ</t>
    </rPh>
    <rPh sb="18" eb="19">
      <t>ベツ</t>
    </rPh>
    <rPh sb="20" eb="26">
      <t>コウセイロウドウダイジン</t>
    </rPh>
    <rPh sb="27" eb="28">
      <t>サダ</t>
    </rPh>
    <rPh sb="30" eb="32">
      <t>キジュン</t>
    </rPh>
    <rPh sb="33" eb="34">
      <t>ミ</t>
    </rPh>
    <rPh sb="36" eb="44">
      <t>シテイショウキボタキノウ</t>
    </rPh>
    <rPh sb="44" eb="45">
      <t>ガタ</t>
    </rPh>
    <rPh sb="45" eb="47">
      <t>キョタク</t>
    </rPh>
    <rPh sb="47" eb="49">
      <t>カイゴ</t>
    </rPh>
    <rPh sb="49" eb="52">
      <t>ジギョウショ</t>
    </rPh>
    <rPh sb="56" eb="58">
      <t>サンテイ</t>
    </rPh>
    <phoneticPr fontId="1"/>
  </si>
  <si>
    <t>宿泊室を利用する場合については、登録者の宿泊サービスの利用者と登録者以外の短期利用者の合計が、宿泊サービスの利用定員の範囲内で、空いている宿泊室を利用していますか。</t>
    <rPh sb="0" eb="3">
      <t>シュクハクシツ</t>
    </rPh>
    <rPh sb="4" eb="6">
      <t>リヨウ</t>
    </rPh>
    <rPh sb="8" eb="10">
      <t>バアイ</t>
    </rPh>
    <rPh sb="16" eb="19">
      <t>トウロクシャ</t>
    </rPh>
    <rPh sb="20" eb="22">
      <t>シュクハク</t>
    </rPh>
    <rPh sb="27" eb="30">
      <t>リヨウシャ</t>
    </rPh>
    <rPh sb="31" eb="34">
      <t>トウロクシャ</t>
    </rPh>
    <rPh sb="34" eb="36">
      <t>イガイ</t>
    </rPh>
    <rPh sb="37" eb="39">
      <t>タンキ</t>
    </rPh>
    <rPh sb="39" eb="42">
      <t>リヨウシャ</t>
    </rPh>
    <rPh sb="43" eb="45">
      <t>ゴウケイ</t>
    </rPh>
    <rPh sb="47" eb="49">
      <t>シュクハク</t>
    </rPh>
    <rPh sb="54" eb="58">
      <t>リヨウテイイン</t>
    </rPh>
    <rPh sb="59" eb="62">
      <t>ハンイナイ</t>
    </rPh>
    <rPh sb="64" eb="65">
      <t>ア</t>
    </rPh>
    <rPh sb="69" eb="72">
      <t>シュクハクシツ</t>
    </rPh>
    <rPh sb="73" eb="75">
      <t>リヨウ</t>
    </rPh>
    <phoneticPr fontId="1"/>
  </si>
  <si>
    <t>【厚生労働大臣が定める基準】</t>
  </si>
  <si>
    <t>２.短期利用居宅介護費について</t>
    <phoneticPr fontId="1"/>
  </si>
  <si>
    <t>(1)</t>
    <phoneticPr fontId="1"/>
  </si>
  <si>
    <t>利用者の状態や利用者の家族等の事情により、指定居宅介護支援事業所の介護支援専門員が、緊急に利用することが必要と認めた場合であって、指定小規模多機能型居宅介護事業所の介護支援専門員が、当該指定小規模多機能型居宅介護事業所の登録者に対する指定小規模多機能型居宅介護の提供に支障がないと認めた場合であること。</t>
    <rPh sb="0" eb="3">
      <t>リヨウシャ</t>
    </rPh>
    <rPh sb="4" eb="6">
      <t>ジョウタイ</t>
    </rPh>
    <rPh sb="7" eb="10">
      <t>リヨウシャ</t>
    </rPh>
    <rPh sb="11" eb="14">
      <t>カゾクトウ</t>
    </rPh>
    <rPh sb="15" eb="17">
      <t>ジジョウ</t>
    </rPh>
    <rPh sb="21" eb="29">
      <t>シテイキョタクカイゴシエン</t>
    </rPh>
    <rPh sb="29" eb="32">
      <t>ジギョウショ</t>
    </rPh>
    <rPh sb="33" eb="40">
      <t>カイゴシエンセンモンイン</t>
    </rPh>
    <rPh sb="42" eb="44">
      <t>キンキュウ</t>
    </rPh>
    <rPh sb="45" eb="47">
      <t>リヨウ</t>
    </rPh>
    <rPh sb="52" eb="54">
      <t>ヒツヨウ</t>
    </rPh>
    <rPh sb="55" eb="56">
      <t>ミト</t>
    </rPh>
    <rPh sb="58" eb="60">
      <t>バアイ</t>
    </rPh>
    <rPh sb="65" eb="67">
      <t>シテイ</t>
    </rPh>
    <rPh sb="67" eb="78">
      <t>ショウキボタキノウガタキョタクカイゴ</t>
    </rPh>
    <rPh sb="78" eb="81">
      <t>ジギョウショ</t>
    </rPh>
    <rPh sb="82" eb="89">
      <t>カイゴシエンセンモンイン</t>
    </rPh>
    <rPh sb="91" eb="93">
      <t>トウガイ</t>
    </rPh>
    <rPh sb="93" eb="106">
      <t>シテイショウキボタキノウガタキョタクカイゴ</t>
    </rPh>
    <rPh sb="106" eb="109">
      <t>ジギョウショ</t>
    </rPh>
    <rPh sb="110" eb="113">
      <t>トウロクシャ</t>
    </rPh>
    <rPh sb="114" eb="115">
      <t>タイ</t>
    </rPh>
    <rPh sb="117" eb="119">
      <t>シテイ</t>
    </rPh>
    <rPh sb="119" eb="130">
      <t>ショウキボタキノウガタキョタクカイゴ</t>
    </rPh>
    <rPh sb="131" eb="133">
      <t>テイキョウ</t>
    </rPh>
    <rPh sb="134" eb="136">
      <t>シショウ</t>
    </rPh>
    <rPh sb="140" eb="141">
      <t>ミト</t>
    </rPh>
    <rPh sb="143" eb="145">
      <t>バアイ</t>
    </rPh>
    <phoneticPr fontId="1"/>
  </si>
  <si>
    <t>(2)</t>
    <phoneticPr fontId="1"/>
  </si>
  <si>
    <t>(3)</t>
    <phoneticPr fontId="1"/>
  </si>
  <si>
    <t>指定地域密着型サービス基準第63条に定める従業者の員数を置いていること。</t>
    <rPh sb="0" eb="2">
      <t>シテイ</t>
    </rPh>
    <rPh sb="2" eb="4">
      <t>チイキ</t>
    </rPh>
    <rPh sb="4" eb="7">
      <t>ミッチャクガタ</t>
    </rPh>
    <rPh sb="11" eb="13">
      <t>キジュン</t>
    </rPh>
    <rPh sb="13" eb="14">
      <t>ダイ</t>
    </rPh>
    <rPh sb="16" eb="17">
      <t>ジョウ</t>
    </rPh>
    <rPh sb="18" eb="19">
      <t>サダ</t>
    </rPh>
    <rPh sb="21" eb="24">
      <t>ジュウギョウシャ</t>
    </rPh>
    <rPh sb="25" eb="27">
      <t>インスウ</t>
    </rPh>
    <rPh sb="28" eb="29">
      <t>オ</t>
    </rPh>
    <phoneticPr fontId="1"/>
  </si>
  <si>
    <t>(4)</t>
    <phoneticPr fontId="1"/>
  </si>
  <si>
    <t>当該指定小規模多機能型居宅介護事業所が小規模多機能型居宅介護費の[サービス提供が過少である場合の減算]を算定していないこと。</t>
    <rPh sb="0" eb="4">
      <t>トウガイシテイ</t>
    </rPh>
    <rPh sb="4" eb="18">
      <t>ショウキボタキノウガタキョタクカイゴジギョウショ</t>
    </rPh>
    <rPh sb="19" eb="30">
      <t>ショウキボタキノウガタキョタクカイゴ</t>
    </rPh>
    <rPh sb="30" eb="31">
      <t>ヒ</t>
    </rPh>
    <rPh sb="37" eb="39">
      <t>テイキョウ</t>
    </rPh>
    <rPh sb="40" eb="42">
      <t>カショウ</t>
    </rPh>
    <rPh sb="45" eb="47">
      <t>バアイ</t>
    </rPh>
    <rPh sb="48" eb="50">
      <t>ゲンサン</t>
    </rPh>
    <rPh sb="52" eb="54">
      <t>サンテイ</t>
    </rPh>
    <phoneticPr fontId="1"/>
  </si>
  <si>
    <t xml:space="preserve">短期利用居宅介護費について、医師が、認知症の行動・心理症状が認められるため、在宅での生活が困難であり、緊急に指定小規模多機能型居宅介護を利用することが適当であると判断した者に対し、指定小規模多機能型居宅介護を行った場合は、利用を開始した日から起算して７日を限度として、１日につき200単位を所定単位数に加算していますか。
</t>
    <rPh sb="0" eb="6">
      <t>タンキリヨウキョタク</t>
    </rPh>
    <rPh sb="6" eb="9">
      <t>カイゴヒ</t>
    </rPh>
    <phoneticPr fontId="1"/>
  </si>
  <si>
    <t>23.サービス提供体制強化加算</t>
    <phoneticPr fontId="1"/>
  </si>
  <si>
    <t>３.定員超過利用に該当する場合</t>
    <phoneticPr fontId="1"/>
  </si>
  <si>
    <t>４.人員基準欠如に該当する場合</t>
    <phoneticPr fontId="1"/>
  </si>
  <si>
    <t>５.身体拘束廃止未実施減算</t>
    <rPh sb="2" eb="4">
      <t>シンタイ</t>
    </rPh>
    <rPh sb="4" eb="6">
      <t>コウソク</t>
    </rPh>
    <rPh sb="6" eb="8">
      <t>ハイシ</t>
    </rPh>
    <rPh sb="8" eb="11">
      <t>ミジッシ</t>
    </rPh>
    <rPh sb="11" eb="13">
      <t>ゲンサン</t>
    </rPh>
    <phoneticPr fontId="1"/>
  </si>
  <si>
    <t>６.高齢者虐待防止措置未実施減算</t>
    <phoneticPr fontId="1"/>
  </si>
  <si>
    <t>７.業務継続計画未策定減算</t>
    <rPh sb="2" eb="6">
      <t>ギョウムケイゾク</t>
    </rPh>
    <rPh sb="6" eb="8">
      <t>ケイカク</t>
    </rPh>
    <rPh sb="8" eb="11">
      <t>ミサクテイ</t>
    </rPh>
    <rPh sb="11" eb="13">
      <t>ゲンサン</t>
    </rPh>
    <phoneticPr fontId="1"/>
  </si>
  <si>
    <t>８.サービス提供が過少である場合の減算</t>
    <phoneticPr fontId="1"/>
  </si>
  <si>
    <t>９.サービス種類相互の算定関係</t>
    <phoneticPr fontId="1"/>
  </si>
  <si>
    <t>10.二以上の事業所からのサービス提供</t>
    <phoneticPr fontId="1"/>
  </si>
  <si>
    <t>11.初期加算</t>
    <phoneticPr fontId="1"/>
  </si>
  <si>
    <t>12.認知症加算</t>
    <phoneticPr fontId="1"/>
  </si>
  <si>
    <t>13.認知症行動・心理症状緊急対応加算</t>
    <phoneticPr fontId="1"/>
  </si>
  <si>
    <t>14.若年性認知症利用者受入加算</t>
    <rPh sb="3" eb="6">
      <t>ジャクネンセイ</t>
    </rPh>
    <rPh sb="6" eb="9">
      <t>ニンチショウ</t>
    </rPh>
    <rPh sb="9" eb="12">
      <t>リヨウシャ</t>
    </rPh>
    <rPh sb="12" eb="14">
      <t>ウケイレ</t>
    </rPh>
    <rPh sb="14" eb="16">
      <t>カサン</t>
    </rPh>
    <phoneticPr fontId="1"/>
  </si>
  <si>
    <t>15.看護職員配置加算</t>
    <phoneticPr fontId="1"/>
  </si>
  <si>
    <t>16.看取り連携体制加算</t>
    <phoneticPr fontId="1"/>
  </si>
  <si>
    <t>17.訪問体制強化加算</t>
    <phoneticPr fontId="1"/>
  </si>
  <si>
    <t>18.総合マネジメント体制強化加算</t>
    <phoneticPr fontId="1"/>
  </si>
  <si>
    <t>19.生活機能向上連携加算</t>
    <rPh sb="3" eb="5">
      <t>セイカツ</t>
    </rPh>
    <rPh sb="5" eb="7">
      <t>キノウ</t>
    </rPh>
    <rPh sb="7" eb="9">
      <t>コウジョウ</t>
    </rPh>
    <rPh sb="9" eb="11">
      <t>レンケイ</t>
    </rPh>
    <rPh sb="11" eb="13">
      <t>カサン</t>
    </rPh>
    <phoneticPr fontId="1"/>
  </si>
  <si>
    <t>20.口腔・栄養スクリーニング加算</t>
    <rPh sb="3" eb="5">
      <t>コウクウ</t>
    </rPh>
    <rPh sb="6" eb="8">
      <t>エイヨウ</t>
    </rPh>
    <rPh sb="15" eb="17">
      <t>カサン</t>
    </rPh>
    <phoneticPr fontId="1"/>
  </si>
  <si>
    <t>21.科学的介護推進体制加算</t>
    <phoneticPr fontId="1"/>
  </si>
  <si>
    <t>22.生産性向上推進体制加算</t>
    <rPh sb="3" eb="6">
      <t>セイサンセイ</t>
    </rPh>
    <rPh sb="6" eb="8">
      <t>コウジョウ</t>
    </rPh>
    <rPh sb="8" eb="10">
      <t>スイシン</t>
    </rPh>
    <rPh sb="10" eb="12">
      <t>タイセイ</t>
    </rPh>
    <rPh sb="12" eb="14">
      <t>カサン</t>
    </rPh>
    <phoneticPr fontId="1"/>
  </si>
  <si>
    <t>24.介護職員等処遇改善加算</t>
    <phoneticPr fontId="1"/>
  </si>
  <si>
    <t>利用の開始に当たって、あらかじめ７日以内（利用者の日常生活上の世話を行う家族等の疾病等やむを得ない事情がある場合は14日以内）の利用期間を定めること。</t>
    <rPh sb="0" eb="2">
      <t>リヨウ</t>
    </rPh>
    <rPh sb="3" eb="5">
      <t>カイシ</t>
    </rPh>
    <rPh sb="6" eb="7">
      <t>ア</t>
    </rPh>
    <rPh sb="17" eb="18">
      <t>ニチ</t>
    </rPh>
    <rPh sb="18" eb="20">
      <t>イナイ</t>
    </rPh>
    <rPh sb="21" eb="24">
      <t>リヨウシャ</t>
    </rPh>
    <rPh sb="25" eb="29">
      <t>ニチジョウセイカツ</t>
    </rPh>
    <rPh sb="29" eb="30">
      <t>ジョウ</t>
    </rPh>
    <rPh sb="31" eb="33">
      <t>セワ</t>
    </rPh>
    <rPh sb="34" eb="35">
      <t>オコナ</t>
    </rPh>
    <rPh sb="36" eb="39">
      <t>カゾクトウ</t>
    </rPh>
    <rPh sb="40" eb="42">
      <t>シッペイ</t>
    </rPh>
    <rPh sb="42" eb="43">
      <t>トウ</t>
    </rPh>
    <rPh sb="46" eb="47">
      <t>エ</t>
    </rPh>
    <rPh sb="49" eb="51">
      <t>ジジョウ</t>
    </rPh>
    <rPh sb="54" eb="56">
      <t>バアイ</t>
    </rPh>
    <rPh sb="59" eb="60">
      <t>ニチ</t>
    </rPh>
    <rPh sb="60" eb="62">
      <t>イナイ</t>
    </rPh>
    <rPh sb="64" eb="68">
      <t>リヨウキカン</t>
    </rPh>
    <rPh sb="69" eb="70">
      <t>サダ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</si>
</sst>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Red]\-#,##0.0"/>
    <numFmt numFmtId="178" formatCode="0_);[Red]\(0\)"/>
  </numFmts>
  <fonts count="5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name val="ＭＳ 明朝"/>
      <family val="1"/>
      <charset val="128"/>
    </font>
    <font>
      <sz val="10"/>
      <name val="ＭＳ 明朝"/>
      <family val="1"/>
      <charset val="128"/>
    </font>
    <font>
      <sz val="11"/>
      <name val="ＭＳ Ｐゴシック"/>
      <family val="2"/>
      <charset val="128"/>
      <scheme val="minor"/>
    </font>
    <font>
      <sz val="10"/>
      <name val="ＭＳ Ｐゴシック"/>
      <family val="2"/>
      <charset val="128"/>
      <scheme val="minor"/>
    </font>
    <font>
      <b/>
      <sz val="12"/>
      <name val="ＭＳ 明朝"/>
      <family val="1"/>
      <charset val="128"/>
    </font>
    <font>
      <sz val="12"/>
      <name val="ＭＳ 明朝"/>
      <family val="1"/>
      <charset val="128"/>
    </font>
    <font>
      <b/>
      <sz val="10"/>
      <name val="ＭＳ 明朝"/>
      <family val="1"/>
      <charset val="128"/>
    </font>
    <font>
      <sz val="11"/>
      <name val="ＭＳ Ｐゴシック"/>
      <family val="3"/>
      <charset val="128"/>
    </font>
    <font>
      <sz val="6"/>
      <name val="ＭＳ Ｐゴシック"/>
      <family val="3"/>
      <charset val="128"/>
    </font>
    <font>
      <sz val="11"/>
      <color theme="1"/>
      <name val="ＭＳ Ｐゴシック"/>
      <family val="2"/>
      <charset val="128"/>
      <scheme val="minor"/>
    </font>
    <font>
      <sz val="8"/>
      <name val="ＭＳ 明朝"/>
      <family val="1"/>
      <charset val="128"/>
    </font>
    <font>
      <sz val="9"/>
      <name val="ＭＳ 明朝"/>
      <family val="1"/>
      <charset val="128"/>
    </font>
    <font>
      <sz val="9"/>
      <name val="ＭＳ Ｐゴシック"/>
      <family val="2"/>
      <charset val="128"/>
      <scheme val="minor"/>
    </font>
    <font>
      <sz val="14"/>
      <name val="ＭＳ 明朝"/>
      <family val="1"/>
      <charset val="128"/>
    </font>
    <font>
      <u/>
      <sz val="10"/>
      <name val="ＭＳ 明朝"/>
      <family val="1"/>
      <charset val="128"/>
    </font>
    <font>
      <b/>
      <sz val="11"/>
      <name val="ＭＳ 明朝"/>
      <family val="1"/>
      <charset val="128"/>
    </font>
    <font>
      <sz val="10.5"/>
      <name val="ＭＳ 明朝"/>
      <family val="1"/>
      <charset val="128"/>
    </font>
    <font>
      <sz val="20"/>
      <name val="ＭＳ ゴシック"/>
      <family val="3"/>
      <charset val="128"/>
    </font>
    <font>
      <sz val="9"/>
      <color rgb="FFFF0000"/>
      <name val="ＭＳ 明朝"/>
      <family val="1"/>
      <charset val="128"/>
    </font>
    <font>
      <sz val="11"/>
      <color rgb="FFFF0000"/>
      <name val="ＭＳ 明朝"/>
      <family val="1"/>
      <charset val="128"/>
    </font>
    <font>
      <sz val="9"/>
      <color theme="1"/>
      <name val="ＭＳ 明朝"/>
      <family val="1"/>
      <charset val="128"/>
    </font>
    <font>
      <sz val="11"/>
      <name val="HGSｺﾞｼｯｸM"/>
      <family val="3"/>
      <charset val="128"/>
    </font>
    <font>
      <sz val="10"/>
      <name val="HGSｺﾞｼｯｸM"/>
      <family val="3"/>
      <charset val="128"/>
    </font>
    <font>
      <sz val="11"/>
      <color theme="1"/>
      <name val="HGSｺﾞｼｯｸM"/>
      <family val="3"/>
      <charset val="128"/>
    </font>
    <font>
      <sz val="18"/>
      <name val="HGSｺﾞｼｯｸM"/>
      <family val="3"/>
      <charset val="128"/>
    </font>
    <font>
      <sz val="20"/>
      <name val="HGSｺﾞｼｯｸM"/>
      <family val="3"/>
      <charset val="128"/>
    </font>
    <font>
      <b/>
      <sz val="11"/>
      <name val="HGSｺﾞｼｯｸM"/>
      <family val="3"/>
      <charset val="128"/>
    </font>
    <font>
      <sz val="12"/>
      <name val="HGSｺﾞｼｯｸM"/>
      <family val="3"/>
      <charset val="128"/>
    </font>
    <font>
      <sz val="9"/>
      <name val="HGSｺﾞｼｯｸM"/>
      <family val="3"/>
      <charset val="128"/>
    </font>
    <font>
      <sz val="10"/>
      <color theme="1"/>
      <name val="HGSｺﾞｼｯｸM"/>
      <family val="3"/>
      <charset val="128"/>
    </font>
    <font>
      <b/>
      <sz val="12"/>
      <name val="HGSｺﾞｼｯｸM"/>
      <family val="3"/>
      <charset val="128"/>
    </font>
    <font>
      <sz val="11"/>
      <color rgb="FFFF0000"/>
      <name val="HGSｺﾞｼｯｸM"/>
      <family val="3"/>
      <charset val="128"/>
    </font>
    <font>
      <b/>
      <sz val="14"/>
      <name val="HGSｺﾞｼｯｸM"/>
      <family val="3"/>
      <charset val="128"/>
    </font>
    <font>
      <sz val="14"/>
      <name val="HGSｺﾞｼｯｸM"/>
      <family val="3"/>
      <charset val="128"/>
    </font>
    <font>
      <sz val="20"/>
      <name val="ＭＳ 明朝"/>
      <family val="1"/>
      <charset val="128"/>
    </font>
    <font>
      <sz val="11"/>
      <color rgb="FFFF0000"/>
      <name val="ＭＳ Ｐゴシック"/>
      <family val="3"/>
      <charset val="128"/>
      <scheme val="minor"/>
    </font>
    <font>
      <sz val="11"/>
      <name val="ＭＳ Ｐゴシック"/>
      <family val="3"/>
      <charset val="128"/>
      <scheme val="minor"/>
    </font>
    <font>
      <b/>
      <sz val="11"/>
      <name val="ＭＳ Ｐゴシック"/>
      <family val="3"/>
      <charset val="128"/>
      <scheme val="minor"/>
    </font>
    <font>
      <b/>
      <sz val="14"/>
      <name val="ＭＳ Ｐゴシック"/>
      <family val="3"/>
      <charset val="128"/>
      <scheme val="minor"/>
    </font>
    <font>
      <sz val="12"/>
      <name val="ＭＳ Ｐゴシック"/>
      <family val="3"/>
      <charset val="128"/>
      <scheme val="minor"/>
    </font>
    <font>
      <sz val="18"/>
      <name val="ＭＳ Ｐゴシック"/>
      <family val="3"/>
      <charset val="128"/>
      <scheme val="minor"/>
    </font>
    <font>
      <sz val="20"/>
      <name val="ＭＳ Ｐゴシック"/>
      <family val="3"/>
      <charset val="128"/>
      <scheme val="minor"/>
    </font>
    <font>
      <b/>
      <sz val="12"/>
      <name val="ＭＳ Ｐゴシック"/>
      <family val="3"/>
      <charset val="128"/>
      <scheme val="minor"/>
    </font>
    <font>
      <sz val="9"/>
      <name val="ＭＳ Ｐゴシック"/>
      <family val="3"/>
      <charset val="128"/>
      <scheme val="minor"/>
    </font>
    <font>
      <sz val="14"/>
      <name val="ＭＳ Ｐゴシック"/>
      <family val="3"/>
      <charset val="128"/>
      <scheme val="minor"/>
    </font>
    <font>
      <b/>
      <sz val="11"/>
      <color rgb="FFFF0000"/>
      <name val="ＭＳ Ｐゴシック"/>
      <family val="3"/>
      <charset val="128"/>
      <scheme val="minor"/>
    </font>
    <font>
      <sz val="10"/>
      <name val="ＭＳ Ｐゴシック"/>
      <family val="3"/>
      <charset val="128"/>
      <scheme val="minor"/>
    </font>
    <font>
      <u/>
      <sz val="12"/>
      <name val="ＭＳ Ｐゴシック"/>
      <family val="3"/>
      <charset val="128"/>
      <scheme val="minor"/>
    </font>
    <font>
      <u/>
      <sz val="11"/>
      <name val="ＭＳ Ｐゴシック"/>
      <family val="3"/>
      <charset val="128"/>
      <scheme val="minor"/>
    </font>
    <font>
      <sz val="12"/>
      <color theme="1"/>
      <name val="HGSｺﾞｼｯｸM"/>
      <family val="3"/>
      <charset val="128"/>
    </font>
    <font>
      <sz val="10.9"/>
      <name val="ＭＳ 明朝"/>
      <family val="1"/>
      <charset val="128"/>
    </font>
    <font>
      <b/>
      <strike/>
      <sz val="10"/>
      <color rgb="FFFF0000"/>
      <name val="ＭＳ 明朝"/>
      <family val="1"/>
      <charset val="128"/>
    </font>
  </fonts>
  <fills count="6">
    <fill>
      <patternFill patternType="none"/>
    </fill>
    <fill>
      <patternFill patternType="gray125"/>
    </fill>
    <fill>
      <patternFill patternType="solid">
        <fgColor rgb="FFCC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s>
  <cellStyleXfs count="5">
    <xf numFmtId="0" fontId="0" fillId="0" borderId="0">
      <alignment vertical="center"/>
    </xf>
    <xf numFmtId="0" fontId="11" fillId="0" borderId="0"/>
    <xf numFmtId="0" fontId="11" fillId="0" borderId="0">
      <alignment vertical="center"/>
    </xf>
    <xf numFmtId="0" fontId="13" fillId="0" borderId="0">
      <alignment vertical="center"/>
    </xf>
    <xf numFmtId="38" fontId="11" fillId="0" borderId="0" applyFont="0" applyFill="0" applyBorder="0" applyAlignment="0" applyProtection="0">
      <alignment vertical="center"/>
    </xf>
  </cellStyleXfs>
  <cellXfs count="1213">
    <xf numFmtId="0" fontId="0" fillId="0" borderId="0" xfId="0">
      <alignment vertical="center"/>
    </xf>
    <xf numFmtId="0" fontId="4" fillId="0" borderId="7" xfId="3" applyFont="1" applyFill="1" applyBorder="1">
      <alignment vertical="center"/>
    </xf>
    <xf numFmtId="0" fontId="4" fillId="0" borderId="0" xfId="3" applyFont="1" applyFill="1" applyBorder="1" applyAlignment="1">
      <alignment vertical="center"/>
    </xf>
    <xf numFmtId="0" fontId="4" fillId="0" borderId="27" xfId="3" applyFont="1" applyFill="1" applyBorder="1">
      <alignment vertical="center"/>
    </xf>
    <xf numFmtId="0" fontId="4" fillId="0" borderId="28" xfId="3" applyFont="1" applyFill="1" applyBorder="1" applyAlignment="1">
      <alignment vertical="center"/>
    </xf>
    <xf numFmtId="0" fontId="5" fillId="0" borderId="0" xfId="3" applyFont="1" applyFill="1" applyBorder="1" applyAlignment="1">
      <alignment horizontal="left" vertical="center" wrapText="1"/>
    </xf>
    <xf numFmtId="0" fontId="15" fillId="0" borderId="0" xfId="3" applyFont="1" applyFill="1" applyBorder="1" applyAlignment="1">
      <alignment horizontal="left" vertical="center"/>
    </xf>
    <xf numFmtId="0" fontId="4" fillId="0" borderId="7" xfId="3" applyFont="1" applyFill="1" applyBorder="1" applyAlignment="1">
      <alignment horizontal="left" vertical="center"/>
    </xf>
    <xf numFmtId="0" fontId="4" fillId="0" borderId="7" xfId="3" applyFont="1" applyFill="1" applyBorder="1" applyAlignment="1">
      <alignment horizontal="left" vertical="center" wrapText="1"/>
    </xf>
    <xf numFmtId="0" fontId="5" fillId="0" borderId="8" xfId="3" applyFont="1" applyFill="1" applyBorder="1" applyAlignment="1">
      <alignment horizontal="left" vertical="center" wrapText="1"/>
    </xf>
    <xf numFmtId="0" fontId="4" fillId="0" borderId="5" xfId="3" applyFont="1" applyFill="1" applyBorder="1" applyAlignment="1">
      <alignment horizontal="left" vertical="center"/>
    </xf>
    <xf numFmtId="0" fontId="4" fillId="0" borderId="7" xfId="0" applyFont="1" applyFill="1" applyBorder="1" applyAlignment="1">
      <alignment horizontal="right" vertical="top" wrapText="1"/>
    </xf>
    <xf numFmtId="0" fontId="4" fillId="0" borderId="0" xfId="0" applyFont="1" applyFill="1" applyBorder="1" applyAlignment="1">
      <alignment vertical="top"/>
    </xf>
    <xf numFmtId="0" fontId="4" fillId="0" borderId="8" xfId="0" applyFont="1" applyFill="1" applyBorder="1" applyAlignment="1">
      <alignment vertical="top"/>
    </xf>
    <xf numFmtId="0" fontId="4" fillId="0" borderId="0" xfId="0" applyFont="1" applyFill="1" applyBorder="1" applyAlignment="1">
      <alignment horizontal="right" vertical="top"/>
    </xf>
    <xf numFmtId="49" fontId="4" fillId="0" borderId="7" xfId="0" applyNumberFormat="1" applyFont="1" applyFill="1" applyBorder="1" applyAlignment="1">
      <alignment horizontal="center" vertical="center"/>
    </xf>
    <xf numFmtId="0" fontId="4" fillId="0" borderId="0" xfId="0" applyFont="1" applyFill="1" applyBorder="1" applyAlignment="1">
      <alignment vertical="center"/>
    </xf>
    <xf numFmtId="0" fontId="4" fillId="0" borderId="7" xfId="0" applyFont="1" applyFill="1" applyBorder="1" applyAlignment="1">
      <alignment vertical="center"/>
    </xf>
    <xf numFmtId="0" fontId="4" fillId="0" borderId="27" xfId="0" applyFont="1" applyFill="1" applyBorder="1" applyAlignment="1">
      <alignment vertical="center"/>
    </xf>
    <xf numFmtId="0" fontId="4" fillId="0" borderId="9" xfId="0" applyFont="1" applyFill="1" applyBorder="1" applyAlignment="1">
      <alignment vertical="center"/>
    </xf>
    <xf numFmtId="0" fontId="5" fillId="0" borderId="7" xfId="0" applyFont="1" applyFill="1" applyBorder="1" applyAlignment="1">
      <alignment horizontal="right" vertical="top"/>
    </xf>
    <xf numFmtId="0" fontId="4" fillId="0" borderId="4" xfId="0" applyFont="1" applyFill="1" applyBorder="1">
      <alignment vertical="center"/>
    </xf>
    <xf numFmtId="49" fontId="4" fillId="0" borderId="7"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4" fillId="0" borderId="0" xfId="3" applyFont="1" applyFill="1" applyBorder="1" applyAlignment="1">
      <alignment vertical="center" wrapText="1"/>
    </xf>
    <xf numFmtId="0" fontId="6" fillId="0" borderId="0" xfId="3" applyFont="1" applyFill="1">
      <alignment vertical="center"/>
    </xf>
    <xf numFmtId="0" fontId="6" fillId="0" borderId="0" xfId="0" applyFont="1" applyFill="1">
      <alignment vertical="center"/>
    </xf>
    <xf numFmtId="0" fontId="4" fillId="0" borderId="0" xfId="3" applyFont="1" applyFill="1">
      <alignment vertical="center"/>
    </xf>
    <xf numFmtId="0" fontId="6" fillId="0" borderId="0" xfId="0" applyFont="1" applyFill="1" applyAlignment="1">
      <alignment horizontal="left" vertical="top"/>
    </xf>
    <xf numFmtId="0" fontId="16" fillId="0" borderId="0" xfId="0" applyFont="1" applyFill="1" applyAlignment="1">
      <alignment horizontal="center" vertical="top"/>
    </xf>
    <xf numFmtId="0" fontId="4" fillId="0" borderId="7" xfId="0" applyFont="1" applyFill="1" applyBorder="1" applyAlignment="1">
      <alignment horizontal="right" vertical="center" wrapText="1"/>
    </xf>
    <xf numFmtId="0" fontId="4" fillId="0" borderId="0" xfId="0" applyFont="1" applyFill="1">
      <alignment vertical="center"/>
    </xf>
    <xf numFmtId="0" fontId="4" fillId="0" borderId="7" xfId="0" applyFont="1" applyFill="1" applyBorder="1" applyAlignment="1">
      <alignment horizontal="right" wrapText="1"/>
    </xf>
    <xf numFmtId="0" fontId="4" fillId="0" borderId="9" xfId="0" applyFont="1" applyFill="1" applyBorder="1" applyAlignment="1">
      <alignment vertical="center" wrapText="1"/>
    </xf>
    <xf numFmtId="0" fontId="4" fillId="0" borderId="25" xfId="0" applyFont="1" applyFill="1" applyBorder="1" applyAlignment="1">
      <alignment horizontal="left" vertical="center"/>
    </xf>
    <xf numFmtId="0" fontId="17" fillId="0" borderId="25" xfId="0" applyFont="1" applyFill="1" applyBorder="1" applyAlignment="1">
      <alignment horizontal="left" vertical="center"/>
    </xf>
    <xf numFmtId="0" fontId="17" fillId="0" borderId="26" xfId="0" applyFont="1" applyFill="1" applyBorder="1" applyAlignment="1">
      <alignment horizontal="left" vertical="center"/>
    </xf>
    <xf numFmtId="0" fontId="4" fillId="0" borderId="24" xfId="0" applyFont="1" applyFill="1" applyBorder="1" applyAlignment="1">
      <alignment horizontal="left" vertical="center"/>
    </xf>
    <xf numFmtId="0" fontId="4" fillId="0" borderId="26" xfId="0" applyFont="1" applyFill="1" applyBorder="1" applyAlignment="1">
      <alignment horizontal="left" vertical="center"/>
    </xf>
    <xf numFmtId="0" fontId="5" fillId="0" borderId="0" xfId="0" applyFont="1" applyFill="1">
      <alignment vertical="center"/>
    </xf>
    <xf numFmtId="0" fontId="4" fillId="0" borderId="5" xfId="0" applyFont="1" applyFill="1" applyBorder="1" applyAlignment="1">
      <alignment vertical="center"/>
    </xf>
    <xf numFmtId="0" fontId="5" fillId="0" borderId="7" xfId="0" applyFont="1" applyFill="1" applyBorder="1" applyAlignment="1">
      <alignment vertical="center"/>
    </xf>
    <xf numFmtId="0" fontId="15" fillId="0" borderId="0" xfId="0" applyFont="1" applyFill="1" applyBorder="1" applyAlignment="1">
      <alignment vertical="center" wrapText="1"/>
    </xf>
    <xf numFmtId="0" fontId="15" fillId="0" borderId="8" xfId="0" applyFont="1" applyFill="1" applyBorder="1" applyAlignment="1">
      <alignment vertical="center" wrapText="1"/>
    </xf>
    <xf numFmtId="0" fontId="4" fillId="0" borderId="7" xfId="3" applyFont="1" applyFill="1" applyBorder="1" applyAlignment="1">
      <alignment vertical="center" wrapText="1"/>
    </xf>
    <xf numFmtId="0" fontId="5" fillId="0" borderId="0" xfId="3" applyFont="1" applyFill="1" applyBorder="1" applyAlignment="1">
      <alignment vertical="center" wrapText="1"/>
    </xf>
    <xf numFmtId="0" fontId="5" fillId="0" borderId="8" xfId="3" applyFont="1" applyFill="1" applyBorder="1" applyAlignment="1">
      <alignment vertical="center" wrapText="1"/>
    </xf>
    <xf numFmtId="0" fontId="5" fillId="0" borderId="0" xfId="0" applyFont="1" applyFill="1" applyBorder="1" applyAlignment="1">
      <alignment vertical="center" wrapText="1"/>
    </xf>
    <xf numFmtId="0" fontId="5" fillId="0" borderId="8" xfId="0" applyFont="1" applyFill="1" applyBorder="1" applyAlignment="1">
      <alignment vertical="center" wrapText="1"/>
    </xf>
    <xf numFmtId="0" fontId="5" fillId="0" borderId="0" xfId="0" applyFont="1" applyFill="1" applyBorder="1" applyAlignment="1">
      <alignment vertical="center"/>
    </xf>
    <xf numFmtId="0" fontId="5" fillId="0" borderId="8" xfId="0" applyFont="1" applyFill="1" applyBorder="1" applyAlignment="1">
      <alignment vertical="center"/>
    </xf>
    <xf numFmtId="0" fontId="15" fillId="0" borderId="0" xfId="3" applyFont="1" applyFill="1" applyBorder="1" applyAlignment="1">
      <alignment vertical="center"/>
    </xf>
    <xf numFmtId="0" fontId="4" fillId="0" borderId="14" xfId="0" applyFont="1" applyFill="1" applyBorder="1" applyAlignment="1">
      <alignment vertical="center"/>
    </xf>
    <xf numFmtId="0" fontId="4" fillId="0" borderId="21" xfId="0" applyFont="1" applyFill="1" applyBorder="1" applyAlignment="1">
      <alignment vertical="top"/>
    </xf>
    <xf numFmtId="0" fontId="4" fillId="0" borderId="22" xfId="0" applyFont="1" applyFill="1" applyBorder="1" applyAlignment="1">
      <alignment vertical="top"/>
    </xf>
    <xf numFmtId="0" fontId="4" fillId="0" borderId="6" xfId="0" applyFont="1" applyFill="1" applyBorder="1">
      <alignment vertical="center"/>
    </xf>
    <xf numFmtId="0" fontId="6" fillId="0" borderId="0" xfId="3" applyFont="1" applyFill="1" applyBorder="1">
      <alignment vertical="center"/>
    </xf>
    <xf numFmtId="0" fontId="6" fillId="0" borderId="0" xfId="3" applyFont="1" applyFill="1" applyBorder="1" applyAlignment="1">
      <alignment horizontal="left" vertical="center"/>
    </xf>
    <xf numFmtId="0" fontId="6" fillId="0" borderId="8" xfId="3" applyFont="1" applyFill="1" applyBorder="1" applyAlignment="1">
      <alignment horizontal="left" vertical="center"/>
    </xf>
    <xf numFmtId="0" fontId="4" fillId="0" borderId="7" xfId="3" applyFont="1" applyFill="1" applyBorder="1" applyAlignment="1">
      <alignment horizontal="right" vertical="top" wrapText="1"/>
    </xf>
    <xf numFmtId="0" fontId="4" fillId="0" borderId="9" xfId="3" applyFont="1" applyFill="1" applyBorder="1" applyAlignment="1">
      <alignment horizontal="right" vertical="top" wrapText="1"/>
    </xf>
    <xf numFmtId="0" fontId="4" fillId="0" borderId="7" xfId="0" applyFont="1" applyFill="1" applyBorder="1" applyAlignment="1">
      <alignment vertical="top"/>
    </xf>
    <xf numFmtId="0" fontId="4" fillId="0" borderId="0" xfId="0" applyFont="1" applyFill="1" applyBorder="1" applyAlignment="1">
      <alignment horizontal="right" vertical="top" wrapText="1"/>
    </xf>
    <xf numFmtId="0" fontId="5" fillId="0" borderId="0" xfId="0" applyFont="1" applyFill="1" applyBorder="1" applyAlignment="1">
      <alignment vertical="top"/>
    </xf>
    <xf numFmtId="0" fontId="4" fillId="0" borderId="0" xfId="0" applyFont="1" applyFill="1" applyBorder="1">
      <alignment vertical="center"/>
    </xf>
    <xf numFmtId="0" fontId="18" fillId="0" borderId="0" xfId="0" applyFont="1" applyFill="1" applyBorder="1" applyAlignment="1">
      <alignment vertical="center"/>
    </xf>
    <xf numFmtId="0" fontId="15" fillId="0" borderId="8" xfId="0" applyFont="1" applyFill="1" applyBorder="1" applyAlignment="1">
      <alignment vertical="top" wrapText="1"/>
    </xf>
    <xf numFmtId="0" fontId="15" fillId="0" borderId="0" xfId="0" applyFont="1" applyFill="1" applyBorder="1" applyAlignment="1">
      <alignment vertical="top" wrapText="1"/>
    </xf>
    <xf numFmtId="0" fontId="4" fillId="0" borderId="7" xfId="0" applyFont="1" applyFill="1" applyBorder="1">
      <alignment vertical="center"/>
    </xf>
    <xf numFmtId="0" fontId="4" fillId="0" borderId="10" xfId="0" applyFont="1" applyFill="1" applyBorder="1" applyAlignment="1">
      <alignment vertical="center"/>
    </xf>
    <xf numFmtId="0" fontId="15" fillId="0" borderId="4" xfId="0" applyFont="1" applyFill="1" applyBorder="1" applyAlignment="1">
      <alignment vertical="top" wrapText="1"/>
    </xf>
    <xf numFmtId="0" fontId="4" fillId="0" borderId="4" xfId="0" applyFont="1" applyFill="1" applyBorder="1" applyAlignment="1">
      <alignment vertical="center"/>
    </xf>
    <xf numFmtId="0" fontId="5" fillId="0" borderId="4" xfId="0" applyFont="1" applyFill="1" applyBorder="1" applyAlignment="1">
      <alignment vertical="center"/>
    </xf>
    <xf numFmtId="0" fontId="4" fillId="0" borderId="0" xfId="0" applyFont="1" applyFill="1" applyBorder="1" applyAlignment="1">
      <alignment horizontal="center" vertical="center" wrapText="1"/>
    </xf>
    <xf numFmtId="0" fontId="4" fillId="0" borderId="12" xfId="0" applyFont="1" applyFill="1" applyBorder="1" applyAlignment="1">
      <alignment vertical="center"/>
    </xf>
    <xf numFmtId="0" fontId="4" fillId="0" borderId="21" xfId="0" applyFont="1" applyFill="1" applyBorder="1" applyAlignment="1">
      <alignment vertical="center"/>
    </xf>
    <xf numFmtId="0" fontId="7" fillId="0" borderId="0" xfId="0" applyFont="1" applyFill="1">
      <alignment vertical="center"/>
    </xf>
    <xf numFmtId="0" fontId="5" fillId="0" borderId="31" xfId="0" applyFont="1" applyFill="1" applyBorder="1" applyAlignment="1">
      <alignment vertical="center"/>
    </xf>
    <xf numFmtId="0" fontId="5" fillId="0" borderId="14" xfId="0" applyFont="1" applyFill="1" applyBorder="1" applyAlignment="1">
      <alignment horizontal="center" vertical="center"/>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4" xfId="0" applyFont="1" applyFill="1" applyBorder="1" applyAlignment="1">
      <alignment vertical="top" wrapText="1"/>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8" xfId="0" applyFont="1" applyFill="1" applyBorder="1" applyAlignment="1">
      <alignment vertical="top" wrapText="1"/>
    </xf>
    <xf numFmtId="0" fontId="15" fillId="0" borderId="7" xfId="0" applyFont="1" applyFill="1" applyBorder="1" applyAlignment="1">
      <alignment horizontal="center" vertical="top" wrapText="1"/>
    </xf>
    <xf numFmtId="0" fontId="15" fillId="0" borderId="8" xfId="0" applyFont="1" applyFill="1" applyBorder="1" applyAlignment="1">
      <alignment horizontal="center" vertical="top" wrapText="1"/>
    </xf>
    <xf numFmtId="0" fontId="4" fillId="0" borderId="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vertical="top" wrapText="1"/>
    </xf>
    <xf numFmtId="0" fontId="4" fillId="0" borderId="10" xfId="0" applyFont="1" applyFill="1" applyBorder="1" applyAlignment="1">
      <alignment vertical="top" wrapText="1"/>
    </xf>
    <xf numFmtId="0" fontId="4" fillId="0" borderId="0" xfId="0" applyFont="1" applyFill="1" applyBorder="1" applyAlignment="1">
      <alignment horizontal="center" vertical="top" wrapText="1"/>
    </xf>
    <xf numFmtId="0" fontId="5" fillId="0" borderId="14" xfId="0" applyFont="1" applyFill="1" applyBorder="1" applyAlignment="1">
      <alignment vertical="center"/>
    </xf>
    <xf numFmtId="0" fontId="4" fillId="0" borderId="7"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8" xfId="0" applyFont="1" applyFill="1" applyBorder="1" applyAlignment="1">
      <alignment vertical="center" wrapText="1"/>
    </xf>
    <xf numFmtId="0" fontId="4" fillId="0" borderId="4" xfId="0" applyFont="1" applyFill="1" applyBorder="1" applyAlignment="1">
      <alignment vertical="center" wrapText="1"/>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4" fillId="0" borderId="27" xfId="0" applyFont="1" applyFill="1" applyBorder="1" applyAlignment="1">
      <alignment vertical="center" wrapText="1"/>
    </xf>
    <xf numFmtId="0" fontId="4" fillId="0" borderId="21" xfId="0" applyFont="1" applyFill="1" applyBorder="1" applyAlignment="1">
      <alignment vertical="top" wrapText="1"/>
    </xf>
    <xf numFmtId="0" fontId="4" fillId="0" borderId="22" xfId="0" applyFont="1" applyFill="1" applyBorder="1" applyAlignment="1">
      <alignment vertical="top" wrapText="1"/>
    </xf>
    <xf numFmtId="0" fontId="4" fillId="0" borderId="27" xfId="0" applyFont="1" applyFill="1" applyBorder="1" applyAlignment="1">
      <alignment vertical="top" wrapText="1"/>
    </xf>
    <xf numFmtId="0" fontId="5" fillId="0" borderId="31" xfId="3" applyFont="1" applyFill="1" applyBorder="1" applyAlignment="1">
      <alignment horizontal="center" vertical="center"/>
    </xf>
    <xf numFmtId="0" fontId="5" fillId="0" borderId="0" xfId="3"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top" wrapText="1"/>
    </xf>
    <xf numFmtId="0" fontId="4" fillId="0" borderId="0" xfId="0" applyFont="1" applyFill="1" applyBorder="1" applyAlignment="1">
      <alignment horizontal="center" vertical="center"/>
    </xf>
    <xf numFmtId="0" fontId="6" fillId="0" borderId="0" xfId="0" applyFont="1" applyFill="1" applyBorder="1" applyAlignment="1">
      <alignment horizontal="left" vertical="top"/>
    </xf>
    <xf numFmtId="0" fontId="16" fillId="0" borderId="0" xfId="0" applyFont="1" applyFill="1" applyBorder="1" applyAlignment="1">
      <alignment horizontal="center" vertical="top"/>
    </xf>
    <xf numFmtId="0" fontId="5" fillId="0" borderId="0" xfId="0" applyFont="1" applyFill="1" applyBorder="1" applyAlignment="1">
      <alignment horizontal="center" vertical="center"/>
    </xf>
    <xf numFmtId="0" fontId="4" fillId="0" borderId="21" xfId="0" applyFont="1" applyFill="1" applyBorder="1" applyAlignment="1">
      <alignment vertical="center" wrapText="1"/>
    </xf>
    <xf numFmtId="0" fontId="4" fillId="0" borderId="22" xfId="0" applyFont="1" applyFill="1" applyBorder="1" applyAlignment="1">
      <alignment vertical="center" wrapText="1"/>
    </xf>
    <xf numFmtId="0" fontId="5" fillId="0" borderId="0" xfId="3" applyFont="1" applyFill="1" applyBorder="1" applyAlignment="1">
      <alignment horizontal="left" vertical="center"/>
    </xf>
    <xf numFmtId="0" fontId="5" fillId="0" borderId="13" xfId="3" applyFont="1" applyFill="1" applyBorder="1" applyAlignment="1">
      <alignment horizontal="center" vertical="center"/>
    </xf>
    <xf numFmtId="0" fontId="5" fillId="0" borderId="6" xfId="3" applyFont="1" applyFill="1" applyBorder="1" applyAlignment="1">
      <alignment horizontal="center" vertical="center"/>
    </xf>
    <xf numFmtId="0" fontId="5" fillId="0" borderId="29" xfId="3" applyFont="1" applyFill="1" applyBorder="1" applyAlignment="1">
      <alignment horizontal="center" vertical="center"/>
    </xf>
    <xf numFmtId="49" fontId="23" fillId="0" borderId="7" xfId="0" applyNumberFormat="1" applyFont="1" applyFill="1" applyBorder="1" applyAlignment="1">
      <alignment horizontal="center" vertical="top" wrapText="1"/>
    </xf>
    <xf numFmtId="0" fontId="2" fillId="0" borderId="0" xfId="0" applyFont="1" applyFill="1">
      <alignment vertical="center"/>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8" xfId="0" applyNumberFormat="1" applyFont="1" applyFill="1" applyBorder="1" applyAlignment="1">
      <alignment horizontal="left" vertical="top" wrapText="1"/>
    </xf>
    <xf numFmtId="0" fontId="15" fillId="0" borderId="7"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8" xfId="0" applyFont="1" applyFill="1" applyBorder="1" applyAlignment="1">
      <alignment horizontal="center" vertical="top" wrapText="1"/>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8" xfId="0" applyNumberFormat="1" applyFont="1" applyFill="1" applyBorder="1" applyAlignment="1">
      <alignment horizontal="left" vertical="top" wrapText="1"/>
    </xf>
    <xf numFmtId="0" fontId="15" fillId="0" borderId="7"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8" xfId="0" applyFont="1" applyFill="1" applyBorder="1" applyAlignment="1">
      <alignment horizontal="center" vertical="top" wrapText="1"/>
    </xf>
    <xf numFmtId="0" fontId="2" fillId="0" borderId="14" xfId="0" applyFont="1" applyFill="1" applyBorder="1" applyAlignment="1">
      <alignment vertical="center"/>
    </xf>
    <xf numFmtId="0" fontId="2" fillId="0" borderId="31" xfId="0" applyFont="1" applyFill="1" applyBorder="1" applyAlignment="1">
      <alignment vertical="center"/>
    </xf>
    <xf numFmtId="0" fontId="6" fillId="0" borderId="0" xfId="3" applyFont="1">
      <alignment vertical="center"/>
    </xf>
    <xf numFmtId="0" fontId="7" fillId="0" borderId="0" xfId="3" applyFont="1">
      <alignment vertical="center"/>
    </xf>
    <xf numFmtId="0" fontId="9" fillId="0" borderId="0" xfId="3" applyFont="1" applyAlignment="1">
      <alignment vertical="center"/>
    </xf>
    <xf numFmtId="0" fontId="5" fillId="0" borderId="0" xfId="3" applyFont="1" applyBorder="1" applyAlignment="1">
      <alignment vertical="center" wrapText="1"/>
    </xf>
    <xf numFmtId="0" fontId="25" fillId="0" borderId="0" xfId="3" applyFont="1">
      <alignment vertical="center"/>
    </xf>
    <xf numFmtId="0" fontId="26" fillId="0" borderId="0" xfId="3" applyFont="1">
      <alignment vertical="center"/>
    </xf>
    <xf numFmtId="0" fontId="28" fillId="0" borderId="0" xfId="1" applyFont="1" applyAlignment="1"/>
    <xf numFmtId="0" fontId="29" fillId="0" borderId="0" xfId="1" applyFont="1" applyAlignment="1"/>
    <xf numFmtId="0" fontId="25" fillId="0" borderId="0" xfId="1" applyFont="1"/>
    <xf numFmtId="0" fontId="30" fillId="0" borderId="0" xfId="1" applyFont="1" applyAlignment="1"/>
    <xf numFmtId="0" fontId="27" fillId="0" borderId="0" xfId="0" applyFont="1">
      <alignment vertical="center"/>
    </xf>
    <xf numFmtId="0" fontId="33" fillId="0" borderId="0" xfId="0" applyFont="1">
      <alignment vertical="center"/>
    </xf>
    <xf numFmtId="0" fontId="33" fillId="0" borderId="0" xfId="0" applyFont="1" applyAlignment="1">
      <alignment horizontal="center" vertical="center"/>
    </xf>
    <xf numFmtId="0" fontId="25" fillId="0" borderId="0" xfId="1" applyFont="1" applyAlignment="1">
      <alignment horizontal="left" vertical="center"/>
    </xf>
    <xf numFmtId="0" fontId="23" fillId="0" borderId="0" xfId="3" applyFont="1" applyFill="1">
      <alignment vertical="center"/>
    </xf>
    <xf numFmtId="0" fontId="25" fillId="0" borderId="0" xfId="1" applyFont="1" applyAlignment="1">
      <alignment vertical="center"/>
    </xf>
    <xf numFmtId="0" fontId="30" fillId="0" borderId="0" xfId="1" applyFont="1" applyAlignment="1">
      <alignment horizontal="right"/>
    </xf>
    <xf numFmtId="0" fontId="28" fillId="0" borderId="0" xfId="1" applyFont="1" applyAlignment="1">
      <alignment horizontal="left"/>
    </xf>
    <xf numFmtId="0" fontId="25" fillId="0" borderId="0" xfId="1" applyFont="1" applyFill="1"/>
    <xf numFmtId="0" fontId="34" fillId="0" borderId="0" xfId="2" applyFont="1" applyFill="1" applyAlignment="1">
      <alignment horizontal="right" vertical="center"/>
    </xf>
    <xf numFmtId="0" fontId="34" fillId="0" borderId="0" xfId="2" applyFont="1" applyFill="1" applyAlignment="1">
      <alignment vertical="center"/>
    </xf>
    <xf numFmtId="0" fontId="29" fillId="0" borderId="0" xfId="1" applyFont="1" applyBorder="1" applyAlignment="1"/>
    <xf numFmtId="0" fontId="34" fillId="0" borderId="0" xfId="2" applyFont="1" applyFill="1" applyAlignment="1" applyProtection="1">
      <alignment horizontal="center" vertical="center"/>
      <protection locked="0"/>
    </xf>
    <xf numFmtId="0" fontId="34" fillId="0" borderId="0" xfId="2" applyFont="1" applyFill="1" applyAlignment="1">
      <alignment horizontal="center" vertical="center"/>
    </xf>
    <xf numFmtId="0" fontId="25" fillId="0" borderId="0" xfId="1" applyFont="1" applyFill="1" applyAlignment="1">
      <alignment vertical="center"/>
    </xf>
    <xf numFmtId="0" fontId="34" fillId="0" borderId="0" xfId="2" applyFont="1" applyFill="1" applyAlignment="1">
      <alignment horizontal="left" vertical="center"/>
    </xf>
    <xf numFmtId="0" fontId="25" fillId="0" borderId="0" xfId="1" applyFont="1" applyAlignment="1">
      <alignment horizontal="right" vertical="center"/>
    </xf>
    <xf numFmtId="0" fontId="25" fillId="0" borderId="0" xfId="1" applyFont="1" applyBorder="1" applyAlignment="1">
      <alignment vertical="center"/>
    </xf>
    <xf numFmtId="0" fontId="25" fillId="0" borderId="0" xfId="1" applyFont="1" applyFill="1" applyAlignment="1">
      <alignment horizontal="left" vertical="center"/>
    </xf>
    <xf numFmtId="0" fontId="25" fillId="0" borderId="0" xfId="1" applyFont="1" applyFill="1" applyAlignment="1">
      <alignment horizontal="center" vertical="center"/>
    </xf>
    <xf numFmtId="0" fontId="25" fillId="0" borderId="0" xfId="1" applyFont="1" applyFill="1" applyBorder="1" applyAlignment="1">
      <alignment horizontal="left" vertical="center"/>
    </xf>
    <xf numFmtId="0" fontId="25" fillId="0" borderId="0" xfId="1" applyFont="1" applyBorder="1" applyAlignment="1"/>
    <xf numFmtId="0" fontId="25" fillId="0" borderId="0" xfId="1" applyFont="1" applyFill="1" applyBorder="1" applyAlignment="1">
      <alignment horizontal="left"/>
    </xf>
    <xf numFmtId="0" fontId="31" fillId="0" borderId="0" xfId="1" applyFont="1"/>
    <xf numFmtId="0" fontId="34" fillId="0" borderId="0" xfId="1" applyFont="1" applyAlignment="1">
      <alignment horizontal="right"/>
    </xf>
    <xf numFmtId="0" fontId="31" fillId="0" borderId="0" xfId="0" applyFont="1" applyFill="1" applyBorder="1" applyAlignment="1">
      <alignment vertical="center"/>
    </xf>
    <xf numFmtId="0" fontId="34" fillId="0" borderId="0" xfId="0" applyFont="1" applyFill="1" applyBorder="1" applyAlignment="1" applyProtection="1">
      <alignment vertical="center"/>
      <protection locked="0"/>
    </xf>
    <xf numFmtId="0" fontId="31" fillId="0" borderId="0" xfId="1" applyFont="1" applyFill="1"/>
    <xf numFmtId="0" fontId="25" fillId="0" borderId="0" xfId="1" applyFont="1" applyBorder="1"/>
    <xf numFmtId="0" fontId="36" fillId="4" borderId="0" xfId="2" applyFont="1" applyFill="1" applyBorder="1" applyAlignment="1">
      <alignment vertical="center"/>
    </xf>
    <xf numFmtId="0" fontId="37" fillId="4" borderId="0" xfId="2" applyFont="1" applyFill="1" applyBorder="1" applyAlignment="1">
      <alignment vertical="center"/>
    </xf>
    <xf numFmtId="0" fontId="25" fillId="0" borderId="0" xfId="2" applyFont="1">
      <alignment vertical="center"/>
    </xf>
    <xf numFmtId="0" fontId="27" fillId="0" borderId="0" xfId="1" applyFont="1" applyFill="1" applyAlignment="1">
      <alignment vertical="center"/>
    </xf>
    <xf numFmtId="0" fontId="25" fillId="0" borderId="0" xfId="1" applyFont="1" applyAlignment="1"/>
    <xf numFmtId="0" fontId="32" fillId="0" borderId="0" xfId="1" applyFont="1" applyAlignment="1">
      <alignment vertical="top"/>
    </xf>
    <xf numFmtId="0" fontId="27" fillId="2" borderId="35"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0" borderId="2" xfId="0" applyFont="1" applyFill="1" applyBorder="1" applyAlignment="1">
      <alignment horizontal="right" vertical="center" wrapText="1"/>
    </xf>
    <xf numFmtId="0" fontId="27" fillId="0" borderId="3" xfId="0" applyFont="1" applyFill="1" applyBorder="1" applyAlignment="1">
      <alignment horizontal="left" vertical="center" wrapText="1"/>
    </xf>
    <xf numFmtId="0" fontId="27" fillId="0" borderId="9" xfId="0" applyFont="1" applyFill="1" applyBorder="1" applyAlignment="1">
      <alignment horizontal="right" vertical="center" wrapText="1"/>
    </xf>
    <xf numFmtId="0" fontId="27" fillId="0" borderId="11" xfId="0" applyFont="1" applyFill="1" applyBorder="1" applyAlignment="1">
      <alignment horizontal="left" vertical="center" wrapText="1"/>
    </xf>
    <xf numFmtId="0" fontId="27" fillId="0" borderId="5" xfId="0" applyFont="1" applyFill="1" applyBorder="1" applyAlignment="1">
      <alignment horizontal="right" vertical="center" wrapText="1"/>
    </xf>
    <xf numFmtId="0" fontId="27" fillId="0" borderId="6" xfId="0" applyFont="1" applyFill="1" applyBorder="1" applyAlignment="1">
      <alignment horizontal="left" vertical="center" wrapText="1"/>
    </xf>
    <xf numFmtId="0" fontId="27" fillId="2" borderId="4" xfId="0" applyFont="1" applyFill="1" applyBorder="1" applyAlignment="1">
      <alignment horizontal="center" vertical="center" wrapText="1"/>
    </xf>
    <xf numFmtId="0" fontId="4" fillId="0" borderId="0" xfId="3" applyFont="1" applyFill="1" applyBorder="1" applyAlignment="1">
      <alignment vertical="center" shrinkToFit="1"/>
    </xf>
    <xf numFmtId="0" fontId="4" fillId="0" borderId="29" xfId="3" applyFont="1" applyFill="1" applyBorder="1" applyAlignment="1">
      <alignment vertical="center"/>
    </xf>
    <xf numFmtId="0" fontId="4" fillId="0" borderId="0" xfId="3" applyFont="1" applyFill="1" applyBorder="1" applyAlignment="1">
      <alignment horizontal="center" vertical="center"/>
    </xf>
    <xf numFmtId="0" fontId="2" fillId="0" borderId="0" xfId="0" applyFont="1">
      <alignment vertical="center"/>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1" fillId="0" borderId="0" xfId="3" applyFont="1" applyFill="1" applyAlignment="1">
      <alignment horizontal="center" vertical="center"/>
    </xf>
    <xf numFmtId="0" fontId="38" fillId="0" borderId="0" xfId="3" applyFont="1" applyFill="1" applyAlignment="1">
      <alignment horizontal="center" vertical="center"/>
    </xf>
    <xf numFmtId="0" fontId="9" fillId="0" borderId="0" xfId="3" applyFont="1" applyFill="1" applyBorder="1" applyAlignment="1">
      <alignment horizontal="center" vertical="center"/>
    </xf>
    <xf numFmtId="0" fontId="8" fillId="0" borderId="0" xfId="3" applyFont="1" applyAlignment="1">
      <alignment vertical="center"/>
    </xf>
    <xf numFmtId="0" fontId="9" fillId="0" borderId="0" xfId="3" applyFont="1" applyAlignment="1">
      <alignment horizontal="right"/>
    </xf>
    <xf numFmtId="0" fontId="9" fillId="0" borderId="0" xfId="3" applyFont="1" applyAlignment="1">
      <alignment horizontal="right" vertical="center"/>
    </xf>
    <xf numFmtId="0" fontId="5" fillId="0" borderId="0" xfId="3" applyFont="1" applyBorder="1" applyAlignment="1">
      <alignment vertical="center"/>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Fill="1" applyBorder="1" applyAlignment="1">
      <alignment horizontal="left" vertical="center"/>
    </xf>
    <xf numFmtId="0" fontId="5" fillId="0" borderId="30" xfId="0" applyFont="1" applyFill="1" applyBorder="1" applyAlignment="1">
      <alignment horizontal="center" vertical="center"/>
    </xf>
    <xf numFmtId="0" fontId="4" fillId="0" borderId="10" xfId="0" applyFont="1" applyFill="1" applyBorder="1" applyAlignment="1">
      <alignment vertical="top" wrapText="1"/>
    </xf>
    <xf numFmtId="0" fontId="4" fillId="0" borderId="7" xfId="0" applyFont="1" applyFill="1" applyBorder="1" applyAlignment="1">
      <alignment vertical="center" wrapText="1"/>
    </xf>
    <xf numFmtId="0" fontId="23" fillId="0" borderId="7" xfId="0" applyFont="1" applyFill="1" applyBorder="1" applyAlignment="1">
      <alignment horizontal="center" vertical="top" wrapText="1"/>
    </xf>
    <xf numFmtId="49" fontId="4" fillId="0" borderId="8" xfId="0" applyNumberFormat="1" applyFont="1" applyFill="1" applyBorder="1" applyAlignment="1">
      <alignment horizontal="center" vertical="top" wrapText="1"/>
    </xf>
    <xf numFmtId="0" fontId="4" fillId="0" borderId="14"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4" xfId="0" applyFont="1" applyFill="1" applyBorder="1" applyAlignment="1">
      <alignment vertical="top" wrapText="1"/>
    </xf>
    <xf numFmtId="0" fontId="4" fillId="0" borderId="6" xfId="0" applyFont="1" applyFill="1" applyBorder="1" applyAlignment="1">
      <alignment vertical="top" wrapText="1"/>
    </xf>
    <xf numFmtId="0" fontId="15" fillId="0" borderId="7"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8" xfId="0" applyFont="1" applyFill="1" applyBorder="1" applyAlignment="1">
      <alignment horizontal="center" vertical="top" wrapText="1"/>
    </xf>
    <xf numFmtId="0" fontId="22" fillId="0" borderId="7" xfId="0" applyFont="1" applyFill="1" applyBorder="1" applyAlignment="1">
      <alignment horizontal="center" vertical="top" wrapText="1"/>
    </xf>
    <xf numFmtId="0" fontId="22" fillId="0" borderId="0" xfId="0" applyFont="1" applyFill="1" applyBorder="1" applyAlignment="1">
      <alignment horizontal="center" vertical="top" wrapText="1"/>
    </xf>
    <xf numFmtId="0" fontId="22" fillId="0" borderId="8" xfId="0" applyFont="1" applyFill="1" applyBorder="1" applyAlignment="1">
      <alignment horizontal="center" vertical="top" wrapText="1"/>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8" xfId="0" applyNumberFormat="1" applyFont="1" applyFill="1" applyBorder="1" applyAlignment="1">
      <alignment horizontal="left" vertical="top" wrapText="1"/>
    </xf>
    <xf numFmtId="49" fontId="23" fillId="0" borderId="7" xfId="0" applyNumberFormat="1" applyFont="1" applyFill="1" applyBorder="1" applyAlignment="1">
      <alignment horizontal="left" vertical="top" wrapText="1"/>
    </xf>
    <xf numFmtId="0" fontId="15" fillId="0" borderId="10" xfId="0" applyFont="1" applyFill="1" applyBorder="1" applyAlignment="1">
      <alignment horizontal="center" vertical="top" wrapText="1"/>
    </xf>
    <xf numFmtId="0" fontId="15" fillId="0" borderId="11" xfId="0" applyFont="1" applyFill="1" applyBorder="1" applyAlignment="1">
      <alignment horizontal="center" vertical="top" wrapText="1"/>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0" xfId="0" applyFont="1" applyFill="1" applyBorder="1" applyAlignment="1">
      <alignment vertical="center" wrapText="1"/>
    </xf>
    <xf numFmtId="0" fontId="4" fillId="0" borderId="7" xfId="0" applyFont="1" applyFill="1" applyBorder="1" applyAlignment="1">
      <alignment vertical="center" wrapText="1"/>
    </xf>
    <xf numFmtId="49" fontId="4" fillId="0" borderId="7" xfId="0" applyNumberFormat="1" applyFont="1" applyFill="1" applyBorder="1" applyAlignment="1">
      <alignment horizontal="center" vertical="top" wrapText="1"/>
    </xf>
    <xf numFmtId="49" fontId="4" fillId="0" borderId="0" xfId="0" applyNumberFormat="1" applyFont="1" applyFill="1" applyBorder="1" applyAlignment="1">
      <alignment horizontal="center" vertical="top" wrapText="1"/>
    </xf>
    <xf numFmtId="0" fontId="4" fillId="0" borderId="27" xfId="3" applyFont="1" applyFill="1" applyBorder="1" applyAlignment="1">
      <alignment horizontal="left" vertical="center" wrapText="1"/>
    </xf>
    <xf numFmtId="49" fontId="23" fillId="0" borderId="7" xfId="0" applyNumberFormat="1" applyFont="1" applyFill="1" applyBorder="1" applyAlignment="1">
      <alignment vertical="top" wrapText="1"/>
    </xf>
    <xf numFmtId="0" fontId="15" fillId="0" borderId="7" xfId="0" applyFont="1" applyFill="1" applyBorder="1" applyAlignment="1">
      <alignment vertical="top" wrapText="1"/>
    </xf>
    <xf numFmtId="49" fontId="23" fillId="0" borderId="7" xfId="0" applyNumberFormat="1" applyFont="1" applyFill="1" applyBorder="1" applyAlignment="1">
      <alignment vertical="center" wrapText="1"/>
    </xf>
    <xf numFmtId="0" fontId="4" fillId="0" borderId="7" xfId="0" applyFont="1" applyFill="1" applyBorder="1" applyAlignment="1">
      <alignment horizontal="center" vertical="center" wrapText="1"/>
    </xf>
    <xf numFmtId="0" fontId="19" fillId="0" borderId="14" xfId="0" applyFont="1" applyFill="1" applyBorder="1" applyAlignment="1">
      <alignment horizontal="center" vertical="center"/>
    </xf>
    <xf numFmtId="49" fontId="23" fillId="0" borderId="9" xfId="0" applyNumberFormat="1" applyFont="1" applyFill="1" applyBorder="1" applyAlignment="1">
      <alignment vertical="top" wrapText="1"/>
    </xf>
    <xf numFmtId="49" fontId="4" fillId="0" borderId="5" xfId="0" applyNumberFormat="1" applyFont="1" applyFill="1" applyBorder="1" applyAlignment="1">
      <alignment vertical="center" wrapText="1"/>
    </xf>
    <xf numFmtId="49" fontId="4" fillId="0" borderId="9" xfId="0" applyNumberFormat="1" applyFont="1" applyFill="1" applyBorder="1" applyAlignment="1">
      <alignment horizontal="center" vertical="top" wrapText="1"/>
    </xf>
    <xf numFmtId="49" fontId="23" fillId="0" borderId="27" xfId="0" applyNumberFormat="1" applyFont="1" applyFill="1" applyBorder="1" applyAlignment="1">
      <alignment horizontal="left" vertical="top" wrapText="1"/>
    </xf>
    <xf numFmtId="0" fontId="2" fillId="0" borderId="9" xfId="0" applyFont="1" applyFill="1" applyBorder="1" applyAlignment="1">
      <alignment vertical="center"/>
    </xf>
    <xf numFmtId="0" fontId="2" fillId="0" borderId="12" xfId="0" applyFont="1" applyFill="1" applyBorder="1" applyAlignment="1">
      <alignment vertical="center"/>
    </xf>
    <xf numFmtId="0" fontId="4" fillId="0" borderId="0" xfId="0" applyFont="1" applyFill="1" applyBorder="1" applyAlignment="1">
      <alignment horizontal="left" vertical="top"/>
    </xf>
    <xf numFmtId="49" fontId="4" fillId="0" borderId="20" xfId="0" applyNumberFormat="1" applyFont="1" applyFill="1" applyBorder="1" applyAlignment="1">
      <alignment horizontal="center" vertical="top"/>
    </xf>
    <xf numFmtId="0" fontId="4" fillId="0" borderId="8" xfId="0" applyFont="1" applyFill="1" applyBorder="1" applyAlignment="1">
      <alignment horizontal="right" vertical="top"/>
    </xf>
    <xf numFmtId="0" fontId="4" fillId="0" borderId="20" xfId="0" applyFont="1" applyFill="1" applyBorder="1" applyAlignment="1">
      <alignment horizontal="left" vertical="top"/>
    </xf>
    <xf numFmtId="0" fontId="5" fillId="0" borderId="14" xfId="0" applyFont="1" applyFill="1" applyBorder="1" applyAlignment="1">
      <alignment vertical="center"/>
    </xf>
    <xf numFmtId="0" fontId="40" fillId="0" borderId="0" xfId="3" applyFont="1">
      <alignment vertical="center"/>
    </xf>
    <xf numFmtId="0" fontId="23" fillId="0" borderId="0" xfId="0" applyFont="1" applyFill="1" applyBorder="1" applyAlignment="1">
      <alignment horizontal="left" vertical="top" wrapText="1"/>
    </xf>
    <xf numFmtId="0" fontId="23" fillId="0" borderId="8" xfId="0" applyFont="1" applyFill="1" applyBorder="1" applyAlignment="1">
      <alignment horizontal="left" vertical="top" wrapText="1"/>
    </xf>
    <xf numFmtId="0" fontId="23" fillId="0" borderId="7" xfId="0" applyFont="1" applyFill="1" applyBorder="1" applyAlignment="1">
      <alignment horizontal="left" vertical="top" wrapText="1"/>
    </xf>
    <xf numFmtId="0" fontId="22" fillId="0" borderId="7" xfId="0" applyFont="1" applyFill="1" applyBorder="1" applyAlignment="1">
      <alignment horizontal="center" vertical="top" wrapText="1"/>
    </xf>
    <xf numFmtId="0" fontId="22" fillId="0" borderId="0" xfId="0" applyFont="1" applyFill="1" applyBorder="1" applyAlignment="1">
      <alignment horizontal="center" vertical="top" wrapText="1"/>
    </xf>
    <xf numFmtId="0" fontId="22" fillId="0" borderId="8" xfId="0" applyFont="1" applyFill="1" applyBorder="1" applyAlignment="1">
      <alignment horizontal="center" vertical="top" wrapText="1"/>
    </xf>
    <xf numFmtId="0" fontId="4" fillId="0" borderId="14" xfId="0" applyFont="1" applyFill="1" applyBorder="1" applyAlignment="1">
      <alignment horizontal="center" vertical="center"/>
    </xf>
    <xf numFmtId="0" fontId="4" fillId="0" borderId="27" xfId="0" applyFont="1" applyFill="1" applyBorder="1" applyAlignment="1">
      <alignment horizontal="left" vertical="top" wrapText="1"/>
    </xf>
    <xf numFmtId="0" fontId="4" fillId="0" borderId="7" xfId="0" applyFont="1" applyFill="1" applyBorder="1" applyAlignment="1">
      <alignment vertical="top" wrapText="1"/>
    </xf>
    <xf numFmtId="0" fontId="4" fillId="0" borderId="9" xfId="0" applyFont="1" applyFill="1" applyBorder="1" applyAlignment="1">
      <alignment vertical="top" wrapText="1"/>
    </xf>
    <xf numFmtId="0" fontId="4" fillId="0" borderId="7" xfId="0" applyFont="1" applyFill="1" applyBorder="1" applyAlignment="1">
      <alignment horizontal="center" vertical="top" wrapText="1"/>
    </xf>
    <xf numFmtId="0" fontId="5" fillId="0" borderId="14" xfId="0" applyFont="1" applyFill="1" applyBorder="1" applyAlignment="1">
      <alignment vertical="center"/>
    </xf>
    <xf numFmtId="0" fontId="4" fillId="0" borderId="7" xfId="3" applyFont="1" applyFill="1" applyBorder="1" applyAlignment="1">
      <alignment horizontal="left" vertical="center" wrapText="1"/>
    </xf>
    <xf numFmtId="0" fontId="4" fillId="0" borderId="7" xfId="3" applyFont="1" applyFill="1" applyBorder="1" applyAlignment="1">
      <alignment horizontal="center" vertical="top" wrapText="1"/>
    </xf>
    <xf numFmtId="0" fontId="40" fillId="0" borderId="0" xfId="1" applyFont="1"/>
    <xf numFmtId="0" fontId="40" fillId="0" borderId="0" xfId="2" applyFont="1">
      <alignment vertical="center"/>
    </xf>
    <xf numFmtId="0" fontId="40" fillId="0" borderId="0" xfId="2" applyFont="1" applyAlignment="1">
      <alignment horizontal="center" vertical="center"/>
    </xf>
    <xf numFmtId="0" fontId="41" fillId="0" borderId="0" xfId="1" applyFont="1" applyAlignment="1">
      <alignment horizontal="right"/>
    </xf>
    <xf numFmtId="0" fontId="42" fillId="0" borderId="0" xfId="2" applyFont="1" applyFill="1" applyAlignment="1">
      <alignment horizontal="right" vertical="center"/>
    </xf>
    <xf numFmtId="0" fontId="42" fillId="0" borderId="0" xfId="2" applyFont="1" applyFill="1" applyAlignment="1">
      <alignment vertical="center"/>
    </xf>
    <xf numFmtId="0" fontId="43" fillId="0" borderId="0" xfId="2" applyFont="1">
      <alignment vertical="center"/>
    </xf>
    <xf numFmtId="0" fontId="44" fillId="0" borderId="0" xfId="1" applyFont="1"/>
    <xf numFmtId="0" fontId="45" fillId="0" borderId="0" xfId="1" applyFont="1"/>
    <xf numFmtId="0" fontId="41" fillId="0" borderId="0" xfId="1" applyFont="1" applyAlignment="1"/>
    <xf numFmtId="0" fontId="40" fillId="0" borderId="0" xfId="1" applyFont="1" applyAlignment="1">
      <alignment horizontal="left" vertical="center"/>
    </xf>
    <xf numFmtId="0" fontId="40" fillId="0" borderId="0" xfId="1" applyFont="1" applyAlignment="1"/>
    <xf numFmtId="0" fontId="46" fillId="0" borderId="0" xfId="2" applyFont="1" applyFill="1" applyAlignment="1">
      <alignment horizontal="right" vertical="center"/>
    </xf>
    <xf numFmtId="0" fontId="46" fillId="0" borderId="0" xfId="2" applyFont="1" applyFill="1" applyAlignment="1">
      <alignment horizontal="left" vertical="center"/>
    </xf>
    <xf numFmtId="0" fontId="42" fillId="0" borderId="0" xfId="2" applyFont="1" applyFill="1" applyAlignment="1" applyProtection="1">
      <alignment horizontal="center" vertical="center"/>
      <protection locked="0"/>
    </xf>
    <xf numFmtId="0" fontId="42" fillId="0" borderId="0" xfId="2" applyFont="1" applyFill="1" applyAlignment="1">
      <alignment horizontal="center" vertical="center"/>
    </xf>
    <xf numFmtId="0" fontId="47" fillId="0" borderId="0" xfId="1" applyFont="1"/>
    <xf numFmtId="0" fontId="40" fillId="0" borderId="0" xfId="1" applyFont="1" applyAlignment="1">
      <alignment horizontal="right"/>
    </xf>
    <xf numFmtId="0" fontId="48" fillId="0" borderId="0" xfId="1" applyFont="1" applyAlignment="1">
      <alignment horizontal="right"/>
    </xf>
    <xf numFmtId="0" fontId="40" fillId="0" borderId="0" xfId="1" applyFont="1" applyBorder="1"/>
    <xf numFmtId="0" fontId="41" fillId="0" borderId="0" xfId="1" applyFont="1" applyBorder="1" applyAlignment="1">
      <alignment horizontal="left" vertical="center"/>
    </xf>
    <xf numFmtId="0" fontId="40" fillId="0" borderId="0" xfId="1" applyFont="1" applyBorder="1" applyAlignment="1">
      <alignment horizontal="left"/>
    </xf>
    <xf numFmtId="0" fontId="43" fillId="0" borderId="0" xfId="1" applyFont="1" applyFill="1" applyBorder="1" applyAlignment="1">
      <alignment vertical="center"/>
    </xf>
    <xf numFmtId="0" fontId="41" fillId="0" borderId="0" xfId="2" applyFont="1" applyFill="1" applyBorder="1" applyAlignment="1" applyProtection="1">
      <alignment horizontal="center" vertical="center"/>
      <protection locked="0"/>
    </xf>
    <xf numFmtId="0" fontId="40" fillId="0" borderId="1" xfId="2" applyFont="1" applyBorder="1">
      <alignment vertical="center"/>
    </xf>
    <xf numFmtId="0" fontId="40" fillId="0" borderId="1" xfId="2" applyFont="1" applyBorder="1" applyAlignment="1">
      <alignment horizontal="center" vertical="center"/>
    </xf>
    <xf numFmtId="0" fontId="40" fillId="0" borderId="1" xfId="1" applyFont="1" applyBorder="1" applyAlignment="1">
      <alignment horizontal="center"/>
    </xf>
    <xf numFmtId="0" fontId="49" fillId="0" borderId="0" xfId="1" applyFont="1" applyAlignment="1">
      <alignment horizontal="right"/>
    </xf>
    <xf numFmtId="0" fontId="40" fillId="0" borderId="1" xfId="1" applyFont="1" applyBorder="1" applyAlignment="1">
      <alignment horizontal="center" vertical="center"/>
    </xf>
    <xf numFmtId="0" fontId="43" fillId="0" borderId="0" xfId="1" applyFont="1" applyBorder="1" applyAlignment="1">
      <alignment horizontal="left"/>
    </xf>
    <xf numFmtId="0" fontId="40" fillId="0" borderId="0" xfId="1" applyFont="1" applyBorder="1" applyAlignment="1"/>
    <xf numFmtId="0" fontId="43" fillId="0" borderId="0" xfId="1" applyFont="1" applyFill="1" applyBorder="1" applyAlignment="1">
      <alignment horizontal="left"/>
    </xf>
    <xf numFmtId="0" fontId="40" fillId="0" borderId="0" xfId="1" applyFont="1" applyFill="1" applyBorder="1"/>
    <xf numFmtId="0" fontId="40" fillId="0" borderId="0" xfId="1" applyFont="1" applyFill="1" applyBorder="1" applyAlignment="1"/>
    <xf numFmtId="0" fontId="40" fillId="0" borderId="0" xfId="1" applyFont="1" applyFill="1" applyBorder="1" applyAlignment="1">
      <alignment horizontal="left"/>
    </xf>
    <xf numFmtId="0" fontId="43" fillId="0" borderId="10" xfId="1" applyFont="1" applyFill="1" applyBorder="1" applyAlignment="1"/>
    <xf numFmtId="0" fontId="43" fillId="0" borderId="10" xfId="1" applyFont="1" applyFill="1" applyBorder="1" applyAlignment="1">
      <alignment horizontal="center"/>
    </xf>
    <xf numFmtId="0" fontId="40" fillId="0" borderId="10" xfId="1" applyFont="1" applyFill="1" applyBorder="1"/>
    <xf numFmtId="0" fontId="43" fillId="0" borderId="0" xfId="1" applyFont="1" applyBorder="1" applyAlignment="1"/>
    <xf numFmtId="0" fontId="40" fillId="0" borderId="35" xfId="1" applyFont="1" applyBorder="1" applyAlignment="1">
      <alignment horizontal="center" vertical="center"/>
    </xf>
    <xf numFmtId="0" fontId="41" fillId="0" borderId="35" xfId="2" applyFont="1" applyBorder="1" applyAlignment="1">
      <alignment horizontal="center" vertical="center"/>
    </xf>
    <xf numFmtId="0" fontId="41" fillId="0" borderId="3" xfId="2" applyFont="1" applyBorder="1" applyAlignment="1">
      <alignment horizontal="center" vertical="center"/>
    </xf>
    <xf numFmtId="0" fontId="43" fillId="0" borderId="10" xfId="1" applyFont="1" applyBorder="1" applyAlignment="1">
      <alignment horizontal="center"/>
    </xf>
    <xf numFmtId="0" fontId="40" fillId="0" borderId="10" xfId="1" applyFont="1" applyBorder="1" applyAlignment="1">
      <alignment horizontal="left"/>
    </xf>
    <xf numFmtId="0" fontId="40" fillId="0" borderId="0" xfId="1" applyFont="1" applyBorder="1" applyAlignment="1">
      <alignment vertical="center"/>
    </xf>
    <xf numFmtId="0" fontId="41" fillId="0" borderId="0" xfId="2" applyFont="1" applyAlignment="1">
      <alignment horizontal="left" vertical="center"/>
    </xf>
    <xf numFmtId="0" fontId="40" fillId="0" borderId="0" xfId="1" applyFont="1" applyFill="1" applyBorder="1" applyAlignment="1">
      <alignment vertical="center"/>
    </xf>
    <xf numFmtId="0" fontId="43" fillId="0" borderId="0" xfId="1" applyFont="1" applyBorder="1" applyAlignment="1">
      <alignment horizontal="center"/>
    </xf>
    <xf numFmtId="0" fontId="43" fillId="0" borderId="0" xfId="1" applyFont="1" applyBorder="1" applyAlignment="1">
      <alignment horizontal="center" wrapText="1"/>
    </xf>
    <xf numFmtId="0" fontId="43" fillId="0" borderId="1" xfId="2" applyFont="1" applyFill="1" applyBorder="1" applyAlignment="1">
      <alignment horizontal="center" vertical="center"/>
    </xf>
    <xf numFmtId="0" fontId="43" fillId="0" borderId="1" xfId="2" applyNumberFormat="1" applyFont="1" applyFill="1" applyBorder="1" applyAlignment="1">
      <alignment horizontal="center" vertical="center" wrapText="1"/>
    </xf>
    <xf numFmtId="176" fontId="43" fillId="2" borderId="11" xfId="2" applyNumberFormat="1" applyFont="1" applyFill="1" applyBorder="1" applyAlignment="1">
      <alignment horizontal="center" vertical="center" shrinkToFit="1"/>
    </xf>
    <xf numFmtId="176" fontId="43" fillId="2" borderId="12" xfId="2" applyNumberFormat="1" applyFont="1" applyFill="1" applyBorder="1" applyAlignment="1">
      <alignment horizontal="center" vertical="center" shrinkToFit="1"/>
    </xf>
    <xf numFmtId="0" fontId="43" fillId="0" borderId="7" xfId="2" applyFont="1" applyFill="1" applyBorder="1" applyAlignment="1">
      <alignment horizontal="center" vertical="center" wrapText="1"/>
    </xf>
    <xf numFmtId="0" fontId="43" fillId="0" borderId="0" xfId="2" applyFont="1" applyFill="1" applyBorder="1" applyAlignment="1">
      <alignment horizontal="center" vertical="center" wrapText="1"/>
    </xf>
    <xf numFmtId="0" fontId="43" fillId="0" borderId="8" xfId="2" applyFont="1" applyFill="1" applyBorder="1" applyAlignment="1">
      <alignment horizontal="center" vertical="center" wrapText="1"/>
    </xf>
    <xf numFmtId="176" fontId="43" fillId="0" borderId="11" xfId="2" applyNumberFormat="1" applyFont="1" applyFill="1" applyBorder="1" applyAlignment="1">
      <alignment horizontal="center" vertical="center" shrinkToFit="1"/>
    </xf>
    <xf numFmtId="176" fontId="43" fillId="0" borderId="12" xfId="2" applyNumberFormat="1" applyFont="1" applyFill="1" applyBorder="1" applyAlignment="1">
      <alignment horizontal="center" vertical="center" shrinkToFit="1"/>
    </xf>
    <xf numFmtId="176" fontId="43" fillId="2" borderId="3" xfId="2" applyNumberFormat="1" applyFont="1" applyFill="1" applyBorder="1" applyAlignment="1">
      <alignment horizontal="center" vertical="center" shrinkToFit="1"/>
    </xf>
    <xf numFmtId="176" fontId="43" fillId="2" borderId="1" xfId="2" applyNumberFormat="1" applyFont="1" applyFill="1" applyBorder="1" applyAlignment="1">
      <alignment horizontal="center" vertical="center" shrinkToFit="1"/>
    </xf>
    <xf numFmtId="176" fontId="43" fillId="0" borderId="1" xfId="2" applyNumberFormat="1" applyFont="1" applyFill="1" applyBorder="1" applyAlignment="1">
      <alignment horizontal="center" vertical="center" shrinkToFit="1"/>
    </xf>
    <xf numFmtId="176" fontId="43" fillId="0" borderId="3" xfId="2" applyNumberFormat="1" applyFont="1" applyFill="1" applyBorder="1" applyAlignment="1">
      <alignment horizontal="center" vertical="center" shrinkToFit="1"/>
    </xf>
    <xf numFmtId="0" fontId="43" fillId="0" borderId="0" xfId="2" applyFont="1" applyFill="1" applyAlignment="1">
      <alignment vertical="center"/>
    </xf>
    <xf numFmtId="0" fontId="43" fillId="0" borderId="0" xfId="2" applyFont="1" applyAlignment="1">
      <alignment horizontal="center" vertical="center" shrinkToFit="1"/>
    </xf>
    <xf numFmtId="0" fontId="43" fillId="0" borderId="0" xfId="2" applyFont="1" applyAlignment="1">
      <alignment vertical="center" shrinkToFit="1"/>
    </xf>
    <xf numFmtId="0" fontId="40" fillId="0" borderId="0" xfId="2" applyFont="1" applyAlignment="1">
      <alignment horizontal="center" vertical="center" shrinkToFit="1"/>
    </xf>
    <xf numFmtId="0" fontId="40" fillId="0" borderId="0" xfId="2" applyFont="1" applyAlignment="1">
      <alignment vertical="center" shrinkToFit="1"/>
    </xf>
    <xf numFmtId="0" fontId="40" fillId="0" borderId="0" xfId="2" applyFont="1" applyFill="1">
      <alignment vertical="center"/>
    </xf>
    <xf numFmtId="0" fontId="41" fillId="0" borderId="0" xfId="1" applyFont="1" applyFill="1" applyAlignment="1">
      <alignment horizontal="right"/>
    </xf>
    <xf numFmtId="0" fontId="40" fillId="0" borderId="0" xfId="1" applyFont="1" applyFill="1"/>
    <xf numFmtId="0" fontId="41" fillId="0" borderId="2" xfId="2" applyFont="1" applyFill="1" applyBorder="1" applyAlignment="1">
      <alignment horizontal="center" vertical="center"/>
    </xf>
    <xf numFmtId="0" fontId="43" fillId="0" borderId="10" xfId="1" applyFont="1" applyBorder="1" applyAlignment="1"/>
    <xf numFmtId="0" fontId="40" fillId="0" borderId="3" xfId="1" applyFont="1" applyFill="1" applyBorder="1" applyAlignment="1">
      <alignment horizontal="center" vertical="center"/>
    </xf>
    <xf numFmtId="0" fontId="43" fillId="0" borderId="0" xfId="1" applyFont="1" applyFill="1" applyBorder="1" applyAlignment="1">
      <alignment horizontal="center"/>
    </xf>
    <xf numFmtId="0" fontId="43" fillId="0" borderId="0" xfId="2" applyFont="1" applyFill="1" applyAlignment="1">
      <alignment vertical="center" shrinkToFit="1"/>
    </xf>
    <xf numFmtId="0" fontId="40" fillId="0" borderId="0" xfId="2" applyFont="1" applyFill="1" applyAlignment="1">
      <alignment vertical="center" shrinkToFit="1"/>
    </xf>
    <xf numFmtId="0" fontId="4" fillId="0" borderId="36" xfId="3" applyFont="1" applyFill="1" applyBorder="1" applyAlignment="1">
      <alignment horizontal="left" vertical="top" wrapText="1"/>
    </xf>
    <xf numFmtId="0" fontId="4" fillId="0" borderId="40" xfId="3" applyFont="1" applyFill="1" applyBorder="1" applyAlignment="1">
      <alignment horizontal="left" vertical="top" wrapText="1"/>
    </xf>
    <xf numFmtId="0" fontId="4" fillId="0" borderId="27" xfId="0" applyFont="1" applyFill="1" applyBorder="1" applyAlignment="1">
      <alignment vertical="top" wrapText="1"/>
    </xf>
    <xf numFmtId="0" fontId="4" fillId="0" borderId="3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2" xfId="0" applyFont="1" applyFill="1" applyBorder="1" applyAlignment="1">
      <alignment horizontal="center" vertical="center"/>
    </xf>
    <xf numFmtId="0" fontId="15" fillId="0" borderId="7"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8" xfId="0" applyFont="1" applyFill="1" applyBorder="1" applyAlignment="1">
      <alignment horizontal="center" vertical="top" wrapText="1"/>
    </xf>
    <xf numFmtId="0" fontId="23" fillId="0" borderId="7" xfId="0" applyFont="1" applyFill="1" applyBorder="1" applyAlignment="1">
      <alignment horizontal="left" vertical="top" wrapText="1"/>
    </xf>
    <xf numFmtId="0" fontId="23" fillId="0" borderId="10" xfId="0" applyFont="1" applyFill="1" applyBorder="1" applyAlignment="1">
      <alignment horizontal="left" vertical="top" wrapText="1"/>
    </xf>
    <xf numFmtId="0" fontId="23" fillId="0" borderId="11" xfId="0" applyFont="1" applyFill="1" applyBorder="1" applyAlignment="1">
      <alignment horizontal="left" vertical="top" wrapText="1"/>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4" fillId="0" borderId="7" xfId="0" applyFont="1" applyFill="1" applyBorder="1" applyAlignment="1">
      <alignment vertical="top" wrapText="1"/>
    </xf>
    <xf numFmtId="49" fontId="4" fillId="0" borderId="9" xfId="0" applyNumberFormat="1" applyFont="1" applyFill="1" applyBorder="1" applyAlignment="1">
      <alignment horizontal="left" vertical="top" wrapText="1"/>
    </xf>
    <xf numFmtId="49" fontId="4" fillId="0" borderId="10" xfId="0" applyNumberFormat="1" applyFont="1" applyFill="1" applyBorder="1" applyAlignment="1">
      <alignment horizontal="left" vertical="top" wrapText="1"/>
    </xf>
    <xf numFmtId="49" fontId="4" fillId="0" borderId="11"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31" xfId="0" applyFont="1" applyFill="1" applyBorder="1" applyAlignment="1">
      <alignment horizontal="center" vertical="center"/>
    </xf>
    <xf numFmtId="0" fontId="4" fillId="0" borderId="9" xfId="0" applyFont="1" applyFill="1" applyBorder="1" applyAlignment="1">
      <alignment horizontal="left" vertical="top" wrapText="1"/>
    </xf>
    <xf numFmtId="0" fontId="4" fillId="0" borderId="7" xfId="0" applyFont="1" applyFill="1" applyBorder="1" applyAlignment="1">
      <alignment horizontal="center" vertical="top"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49" fontId="4" fillId="0" borderId="20" xfId="0" applyNumberFormat="1" applyFont="1" applyFill="1" applyBorder="1" applyAlignment="1">
      <alignment horizontal="center" vertical="center"/>
    </xf>
    <xf numFmtId="0" fontId="4" fillId="0" borderId="22" xfId="0" applyFont="1" applyFill="1" applyBorder="1" applyAlignment="1">
      <alignment vertical="center"/>
    </xf>
    <xf numFmtId="0" fontId="4" fillId="0" borderId="7"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14" xfId="0" applyFont="1" applyFill="1" applyBorder="1" applyAlignment="1">
      <alignment horizontal="center" vertical="center"/>
    </xf>
    <xf numFmtId="0" fontId="5" fillId="0" borderId="14" xfId="0" applyFont="1" applyFill="1" applyBorder="1" applyAlignment="1">
      <alignment horizontal="center" vertical="center"/>
    </xf>
    <xf numFmtId="0" fontId="15" fillId="0" borderId="7" xfId="0" applyFont="1" applyFill="1" applyBorder="1" applyAlignment="1">
      <alignment horizontal="center" vertical="top" wrapText="1"/>
    </xf>
    <xf numFmtId="0" fontId="15" fillId="0" borderId="0" xfId="0" applyFont="1" applyFill="1" applyBorder="1" applyAlignment="1">
      <alignment horizontal="center" vertical="top" wrapText="1"/>
    </xf>
    <xf numFmtId="0" fontId="5" fillId="0" borderId="0" xfId="0" applyFont="1" applyFill="1" applyBorder="1" applyAlignment="1">
      <alignment horizontal="center" vertical="center"/>
    </xf>
    <xf numFmtId="0" fontId="15" fillId="0" borderId="8" xfId="0" applyFont="1" applyFill="1" applyBorder="1" applyAlignment="1">
      <alignment horizontal="center"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0" xfId="0" applyFont="1" applyFill="1" applyBorder="1" applyAlignment="1">
      <alignment horizontal="center" vertical="top" wrapText="1"/>
    </xf>
    <xf numFmtId="0" fontId="4" fillId="0" borderId="7" xfId="0" applyFont="1" applyFill="1" applyBorder="1" applyAlignment="1">
      <alignment vertical="top" wrapText="1"/>
    </xf>
    <xf numFmtId="0" fontId="4" fillId="0" borderId="0" xfId="0" applyFont="1" applyFill="1" applyBorder="1" applyAlignment="1">
      <alignment horizontal="left" vertical="center"/>
    </xf>
    <xf numFmtId="0" fontId="4" fillId="0" borderId="21" xfId="0" applyFont="1" applyFill="1" applyBorder="1" applyAlignment="1">
      <alignment vertical="top" wrapText="1"/>
    </xf>
    <xf numFmtId="0" fontId="4" fillId="0" borderId="22" xfId="0" applyFont="1" applyFill="1" applyBorder="1" applyAlignment="1">
      <alignment vertical="top" wrapText="1"/>
    </xf>
    <xf numFmtId="0" fontId="4" fillId="0" borderId="27" xfId="0" applyFont="1" applyFill="1" applyBorder="1" applyAlignment="1">
      <alignment vertical="top" wrapText="1"/>
    </xf>
    <xf numFmtId="0" fontId="4" fillId="0" borderId="7" xfId="3" applyFont="1" applyFill="1" applyBorder="1" applyAlignment="1">
      <alignment horizontal="center" vertical="top" wrapText="1"/>
    </xf>
    <xf numFmtId="0" fontId="4" fillId="0" borderId="0" xfId="0" quotePrefix="1" applyFont="1" applyFill="1" applyBorder="1" applyAlignment="1">
      <alignment horizontal="left" vertical="top" wrapText="1"/>
    </xf>
    <xf numFmtId="0" fontId="4" fillId="0" borderId="28" xfId="0" applyFont="1" applyFill="1" applyBorder="1">
      <alignment vertical="center"/>
    </xf>
    <xf numFmtId="0" fontId="4" fillId="0" borderId="28" xfId="0" applyFont="1" applyFill="1" applyBorder="1" applyAlignment="1">
      <alignment vertical="center"/>
    </xf>
    <xf numFmtId="0" fontId="4" fillId="0" borderId="29" xfId="0" applyFont="1" applyFill="1" applyBorder="1" applyAlignment="1">
      <alignment horizontal="right" vertical="center"/>
    </xf>
    <xf numFmtId="0" fontId="4" fillId="0" borderId="7" xfId="0" applyFont="1" applyFill="1" applyBorder="1" applyAlignment="1">
      <alignment horizontal="left" vertical="center"/>
    </xf>
    <xf numFmtId="0" fontId="17" fillId="0" borderId="0" xfId="0" applyFont="1" applyFill="1" applyBorder="1" applyAlignment="1">
      <alignment horizontal="left" vertical="center"/>
    </xf>
    <xf numFmtId="0" fontId="17" fillId="0" borderId="8" xfId="0" applyFont="1" applyFill="1" applyBorder="1" applyAlignment="1">
      <alignment horizontal="left" vertical="center"/>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3" fillId="0" borderId="0" xfId="0" applyFont="1" applyFill="1" applyBorder="1" applyAlignment="1">
      <alignment vertical="center" wrapText="1"/>
    </xf>
    <xf numFmtId="0" fontId="5" fillId="0" borderId="14" xfId="0" applyFont="1" applyFill="1" applyBorder="1" applyAlignment="1">
      <alignment horizontal="center" vertical="center"/>
    </xf>
    <xf numFmtId="0" fontId="5" fillId="0" borderId="0" xfId="0" applyFont="1" applyFill="1" applyBorder="1" applyAlignment="1">
      <alignment horizontal="center" vertical="center"/>
    </xf>
    <xf numFmtId="49" fontId="4" fillId="0" borderId="9" xfId="0" applyNumberFormat="1" applyFont="1" applyFill="1" applyBorder="1" applyAlignment="1">
      <alignment horizontal="center" vertical="center"/>
    </xf>
    <xf numFmtId="0" fontId="4" fillId="0" borderId="10" xfId="0" applyFont="1" applyFill="1" applyBorder="1">
      <alignment vertical="center"/>
    </xf>
    <xf numFmtId="0" fontId="4" fillId="0" borderId="11" xfId="0" applyFont="1" applyFill="1" applyBorder="1" applyAlignment="1">
      <alignment horizontal="right" vertical="center"/>
    </xf>
    <xf numFmtId="0" fontId="4" fillId="0" borderId="7" xfId="0" applyFont="1" applyFill="1" applyBorder="1" applyAlignment="1">
      <alignment horizontal="right" vertical="top"/>
    </xf>
    <xf numFmtId="0" fontId="4" fillId="0" borderId="20" xfId="0" applyFont="1" applyFill="1" applyBorder="1" applyAlignment="1">
      <alignment vertical="top"/>
    </xf>
    <xf numFmtId="49" fontId="4" fillId="0" borderId="0" xfId="0" applyNumberFormat="1" applyFont="1" applyFill="1" applyBorder="1" applyAlignment="1">
      <alignment horizontal="center" vertical="center" wrapText="1"/>
    </xf>
    <xf numFmtId="0" fontId="2" fillId="0" borderId="30" xfId="0" applyFont="1" applyFill="1" applyBorder="1" applyAlignment="1">
      <alignment vertical="center"/>
    </xf>
    <xf numFmtId="0" fontId="15" fillId="0" borderId="0" xfId="0" applyFont="1" applyFill="1" applyBorder="1" applyAlignment="1">
      <alignment horizontal="center" vertical="center" wrapText="1"/>
    </xf>
    <xf numFmtId="0" fontId="43" fillId="0" borderId="7" xfId="2" applyFont="1" applyFill="1" applyBorder="1" applyAlignment="1">
      <alignment horizontal="center" vertical="center" wrapText="1"/>
    </xf>
    <xf numFmtId="0" fontId="43" fillId="0" borderId="8" xfId="2" applyFont="1" applyFill="1" applyBorder="1" applyAlignment="1">
      <alignment horizontal="center" vertical="center" wrapText="1"/>
    </xf>
    <xf numFmtId="0" fontId="43" fillId="0" borderId="0" xfId="2" applyFont="1" applyFill="1" applyBorder="1" applyAlignment="1">
      <alignment horizontal="center" vertical="center" wrapText="1"/>
    </xf>
    <xf numFmtId="0" fontId="40" fillId="0" borderId="10" xfId="1" applyFont="1" applyBorder="1" applyAlignment="1">
      <alignment horizontal="center"/>
    </xf>
    <xf numFmtId="0" fontId="40" fillId="0" borderId="10" xfId="1" applyFont="1" applyBorder="1" applyAlignment="1">
      <alignment horizontal="center"/>
    </xf>
    <xf numFmtId="0" fontId="43" fillId="0" borderId="10" xfId="1" applyFont="1" applyBorder="1" applyAlignment="1">
      <alignment horizontal="right"/>
    </xf>
    <xf numFmtId="0" fontId="51" fillId="0" borderId="0" xfId="1" applyFont="1" applyBorder="1" applyAlignment="1">
      <alignment horizontal="left"/>
    </xf>
    <xf numFmtId="0" fontId="52" fillId="0" borderId="0" xfId="1" applyFont="1" applyBorder="1" applyAlignment="1">
      <alignment horizontal="left"/>
    </xf>
    <xf numFmtId="0" fontId="43" fillId="0" borderId="10" xfId="1" applyFont="1" applyFill="1" applyBorder="1" applyAlignment="1">
      <alignment horizontal="right"/>
    </xf>
    <xf numFmtId="0" fontId="40" fillId="0" borderId="10" xfId="1" applyFont="1" applyBorder="1" applyAlignment="1"/>
    <xf numFmtId="178" fontId="43" fillId="3" borderId="3" xfId="2" applyNumberFormat="1" applyFont="1" applyFill="1" applyBorder="1" applyAlignment="1">
      <alignment horizontal="center" vertical="center" shrinkToFit="1"/>
    </xf>
    <xf numFmtId="178" fontId="43" fillId="3" borderId="1" xfId="2" applyNumberFormat="1" applyFont="1" applyFill="1" applyBorder="1" applyAlignment="1">
      <alignment horizontal="center" vertical="center" shrinkToFit="1"/>
    </xf>
    <xf numFmtId="0" fontId="33" fillId="0" borderId="0" xfId="0" applyFont="1" applyAlignment="1">
      <alignment vertical="center" wrapText="1"/>
    </xf>
    <xf numFmtId="0" fontId="25" fillId="0" borderId="0" xfId="1" applyFont="1" applyAlignment="1">
      <alignment horizontal="left" vertical="center"/>
    </xf>
    <xf numFmtId="0" fontId="27" fillId="3" borderId="2" xfId="0" applyFont="1" applyFill="1" applyBorder="1" applyAlignment="1">
      <alignment horizontal="center" vertical="center"/>
    </xf>
    <xf numFmtId="0" fontId="27" fillId="3" borderId="3" xfId="0" applyFont="1" applyFill="1" applyBorder="1" applyAlignment="1">
      <alignment horizontal="center" vertical="center"/>
    </xf>
    <xf numFmtId="0" fontId="27" fillId="0" borderId="0" xfId="0" applyFont="1" applyAlignment="1">
      <alignment horizontal="center" vertical="center"/>
    </xf>
    <xf numFmtId="0" fontId="53" fillId="0" borderId="1" xfId="0" applyFont="1" applyBorder="1" applyAlignment="1">
      <alignment horizontal="center" vertical="center"/>
    </xf>
    <xf numFmtId="0" fontId="27" fillId="0" borderId="0" xfId="1" applyFont="1" applyFill="1" applyBorder="1" applyAlignment="1">
      <alignment vertical="center"/>
    </xf>
    <xf numFmtId="0" fontId="25" fillId="0" borderId="0" xfId="1" applyFont="1" applyAlignment="1">
      <alignment horizontal="center"/>
    </xf>
    <xf numFmtId="0" fontId="27" fillId="3" borderId="3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vertical="center" wrapText="1"/>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4" fillId="0" borderId="0" xfId="0" applyFont="1" applyFill="1" applyBorder="1" applyAlignment="1">
      <alignment horizontal="center" vertical="top" wrapText="1"/>
    </xf>
    <xf numFmtId="49" fontId="4" fillId="0" borderId="7" xfId="0" applyNumberFormat="1" applyFont="1" applyFill="1" applyBorder="1" applyAlignment="1">
      <alignment vertical="top" wrapText="1"/>
    </xf>
    <xf numFmtId="49" fontId="4" fillId="0" borderId="0" xfId="0" applyNumberFormat="1" applyFont="1" applyFill="1" applyBorder="1" applyAlignment="1">
      <alignment vertical="top" wrapText="1"/>
    </xf>
    <xf numFmtId="0" fontId="40" fillId="0" borderId="35" xfId="1" applyFont="1" applyBorder="1" applyAlignment="1">
      <alignment horizontal="center" vertical="center"/>
    </xf>
    <xf numFmtId="0" fontId="40" fillId="0" borderId="3" xfId="1" applyFont="1" applyBorder="1" applyAlignment="1">
      <alignment horizontal="center" vertical="center"/>
    </xf>
    <xf numFmtId="0" fontId="41" fillId="0" borderId="2" xfId="2" applyFont="1" applyBorder="1" applyAlignment="1">
      <alignment horizontal="center" vertical="center"/>
    </xf>
    <xf numFmtId="0" fontId="41" fillId="0" borderId="35" xfId="2" applyFont="1" applyBorder="1" applyAlignment="1">
      <alignment horizontal="center" vertical="center"/>
    </xf>
    <xf numFmtId="0" fontId="41" fillId="0" borderId="3" xfId="2" applyFont="1" applyBorder="1" applyAlignment="1">
      <alignment horizontal="center" vertical="center"/>
    </xf>
    <xf numFmtId="0" fontId="43" fillId="0" borderId="7" xfId="2" applyFont="1" applyFill="1" applyBorder="1" applyAlignment="1">
      <alignment horizontal="center" vertical="center" wrapText="1"/>
    </xf>
    <xf numFmtId="0" fontId="43" fillId="0" borderId="8" xfId="2" applyFont="1" applyFill="1" applyBorder="1" applyAlignment="1">
      <alignment horizontal="center" vertical="center" wrapText="1"/>
    </xf>
    <xf numFmtId="0" fontId="43" fillId="0" borderId="0" xfId="2" applyFont="1" applyFill="1" applyBorder="1" applyAlignment="1">
      <alignment horizontal="center" vertical="center" wrapText="1"/>
    </xf>
    <xf numFmtId="0" fontId="40" fillId="0" borderId="10" xfId="1" applyFont="1" applyBorder="1" applyAlignment="1">
      <alignment horizontal="center"/>
    </xf>
    <xf numFmtId="0" fontId="43" fillId="0" borderId="1" xfId="2" applyFont="1" applyFill="1" applyBorder="1" applyAlignment="1">
      <alignment horizontal="center" vertical="center"/>
    </xf>
    <xf numFmtId="0" fontId="40" fillId="0" borderId="1" xfId="1" applyFont="1" applyBorder="1" applyAlignment="1">
      <alignment horizontal="center" vertical="center"/>
    </xf>
    <xf numFmtId="0" fontId="42" fillId="0" borderId="0" xfId="2" applyFont="1" applyFill="1" applyAlignment="1">
      <alignment horizontal="center" vertical="center"/>
    </xf>
    <xf numFmtId="0" fontId="40" fillId="0" borderId="1" xfId="2" applyFont="1" applyBorder="1" applyAlignment="1">
      <alignment horizontal="center" vertical="center"/>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7" xfId="0" applyFont="1" applyFill="1" applyBorder="1" applyAlignment="1">
      <alignment horizontal="center" vertical="top" wrapText="1"/>
    </xf>
    <xf numFmtId="49" fontId="4" fillId="0" borderId="20" xfId="0" applyNumberFormat="1" applyFont="1" applyFill="1" applyBorder="1" applyAlignment="1">
      <alignment vertical="top" wrapText="1"/>
    </xf>
    <xf numFmtId="0" fontId="4" fillId="0" borderId="0" xfId="0" quotePrefix="1" applyFont="1" applyFill="1" applyBorder="1" applyAlignment="1">
      <alignment horizontal="left" vertical="top"/>
    </xf>
    <xf numFmtId="0" fontId="4" fillId="0" borderId="0" xfId="0" quotePrefix="1" applyFont="1" applyFill="1" applyBorder="1" applyAlignment="1">
      <alignment horizontal="left"/>
    </xf>
    <xf numFmtId="0" fontId="4" fillId="0" borderId="7" xfId="0" applyFont="1" applyFill="1" applyBorder="1" applyAlignment="1">
      <alignment horizontal="center" vertical="top"/>
    </xf>
    <xf numFmtId="49" fontId="4" fillId="0" borderId="27" xfId="0" applyNumberFormat="1" applyFont="1" applyFill="1" applyBorder="1" applyAlignment="1">
      <alignment vertical="top" wrapText="1"/>
    </xf>
    <xf numFmtId="0" fontId="4" fillId="0" borderId="0" xfId="0" applyFont="1" applyFill="1" applyAlignment="1">
      <alignment horizontal="center" vertical="center"/>
    </xf>
    <xf numFmtId="49" fontId="4" fillId="0" borderId="28" xfId="0" applyNumberFormat="1" applyFont="1" applyFill="1" applyBorder="1" applyAlignment="1">
      <alignment horizontal="left" vertical="top" wrapText="1"/>
    </xf>
    <xf numFmtId="0" fontId="4" fillId="0" borderId="20" xfId="0" quotePrefix="1" applyFont="1" applyFill="1" applyBorder="1" applyAlignment="1">
      <alignment horizontal="center" vertical="center" wrapText="1"/>
    </xf>
    <xf numFmtId="0" fontId="4" fillId="0" borderId="7" xfId="0" quotePrefix="1" applyFont="1" applyFill="1" applyBorder="1" applyAlignment="1">
      <alignment horizontal="center" vertical="center" wrapText="1"/>
    </xf>
    <xf numFmtId="0" fontId="4" fillId="0" borderId="0" xfId="0" quotePrefix="1" applyFont="1" applyFill="1" applyBorder="1" applyAlignment="1">
      <alignment horizontal="center" vertical="top" wrapText="1"/>
    </xf>
    <xf numFmtId="0" fontId="4" fillId="0" borderId="0" xfId="0" applyFont="1" applyFill="1" applyBorder="1" applyAlignment="1">
      <alignment horizontal="center" vertical="top"/>
    </xf>
    <xf numFmtId="0" fontId="4" fillId="0" borderId="0" xfId="0" applyFont="1" applyFill="1" applyBorder="1" applyAlignment="1">
      <alignment horizontal="right" vertical="center"/>
    </xf>
    <xf numFmtId="49" fontId="4" fillId="0" borderId="0" xfId="0" applyNumberFormat="1" applyFont="1" applyFill="1" applyBorder="1" applyAlignment="1">
      <alignment horizontal="right" vertical="center" wrapText="1"/>
    </xf>
    <xf numFmtId="49" fontId="4" fillId="0" borderId="27" xfId="0" applyNumberFormat="1" applyFont="1" applyFill="1" applyBorder="1" applyAlignment="1">
      <alignment vertical="center" wrapText="1"/>
    </xf>
    <xf numFmtId="0" fontId="4" fillId="0" borderId="28" xfId="0" applyFont="1" applyFill="1" applyBorder="1" applyAlignment="1">
      <alignment horizontal="center" vertical="top"/>
    </xf>
    <xf numFmtId="0" fontId="4" fillId="0" borderId="7" xfId="0" quotePrefix="1" applyFont="1" applyFill="1" applyBorder="1" applyAlignment="1">
      <alignment horizontal="center" vertical="top" wrapText="1"/>
    </xf>
    <xf numFmtId="0" fontId="4" fillId="0" borderId="8" xfId="0" applyFont="1" applyFill="1" applyBorder="1" applyAlignment="1">
      <alignment vertical="center"/>
    </xf>
    <xf numFmtId="49" fontId="4" fillId="0" borderId="9" xfId="0" applyNumberFormat="1" applyFont="1" applyFill="1" applyBorder="1" applyAlignment="1">
      <alignment vertical="center" wrapText="1"/>
    </xf>
    <xf numFmtId="0" fontId="4" fillId="0" borderId="10" xfId="0" applyFont="1" applyFill="1" applyBorder="1" applyAlignment="1">
      <alignment horizontal="center" vertical="top"/>
    </xf>
    <xf numFmtId="0" fontId="4" fillId="0"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0" xfId="0" applyFont="1" applyFill="1" applyAlignment="1">
      <alignment vertical="top" wrapText="1"/>
    </xf>
    <xf numFmtId="0" fontId="4" fillId="0" borderId="5" xfId="0" applyFont="1" applyFill="1" applyBorder="1" applyAlignment="1">
      <alignment vertical="top"/>
    </xf>
    <xf numFmtId="49" fontId="4" fillId="0" borderId="0" xfId="0" applyNumberFormat="1" applyFont="1" applyFill="1" applyBorder="1" applyAlignment="1">
      <alignment vertical="center" wrapText="1"/>
    </xf>
    <xf numFmtId="176" fontId="43" fillId="5" borderId="11" xfId="2" applyNumberFormat="1" applyFont="1" applyFill="1" applyBorder="1" applyAlignment="1">
      <alignment horizontal="center" vertical="center" shrinkToFit="1"/>
    </xf>
    <xf numFmtId="176" fontId="43" fillId="5" borderId="12" xfId="2" applyNumberFormat="1" applyFont="1" applyFill="1" applyBorder="1" applyAlignment="1">
      <alignment horizontal="center" vertical="center" shrinkToFit="1"/>
    </xf>
    <xf numFmtId="176" fontId="43" fillId="5" borderId="1" xfId="2" applyNumberFormat="1" applyFont="1" applyFill="1" applyBorder="1" applyAlignment="1">
      <alignment horizontal="center" vertical="center" shrinkToFit="1"/>
    </xf>
    <xf numFmtId="0" fontId="6" fillId="0" borderId="14" xfId="0" applyFont="1" applyFill="1" applyBorder="1" applyAlignment="1">
      <alignment horizontal="center" vertical="center"/>
    </xf>
    <xf numFmtId="0" fontId="0" fillId="0" borderId="14" xfId="0" applyFill="1" applyBorder="1" applyAlignment="1">
      <alignment horizontal="center" vertical="center"/>
    </xf>
    <xf numFmtId="0" fontId="0" fillId="0" borderId="31"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vertical="center"/>
    </xf>
    <xf numFmtId="0" fontId="0" fillId="0" borderId="31" xfId="0" applyFill="1" applyBorder="1" applyAlignment="1">
      <alignment vertical="center"/>
    </xf>
    <xf numFmtId="0" fontId="4" fillId="0" borderId="0" xfId="0" applyFont="1">
      <alignment vertical="center"/>
    </xf>
    <xf numFmtId="0" fontId="4" fillId="0" borderId="0"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4" fillId="0" borderId="21" xfId="0" applyFont="1" applyFill="1" applyBorder="1" applyAlignment="1">
      <alignment vertical="center" wrapText="1"/>
    </xf>
    <xf numFmtId="0" fontId="4" fillId="0" borderId="22" xfId="0" applyFont="1" applyFill="1" applyBorder="1" applyAlignment="1">
      <alignment vertical="center" wrapText="1"/>
    </xf>
    <xf numFmtId="0" fontId="4" fillId="0" borderId="0" xfId="0" applyFont="1" applyFill="1" applyBorder="1" applyAlignment="1">
      <alignment vertical="top" wrapText="1"/>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4" fillId="0" borderId="7" xfId="0" applyFont="1" applyFill="1" applyBorder="1" applyAlignment="1">
      <alignment vertical="center" wrapText="1"/>
    </xf>
    <xf numFmtId="49" fontId="4" fillId="0" borderId="0" xfId="0" applyNumberFormat="1" applyFont="1" applyFill="1" applyBorder="1" applyAlignment="1">
      <alignment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4" fillId="0" borderId="21" xfId="0" applyFont="1" applyFill="1" applyBorder="1" applyAlignment="1">
      <alignment vertical="top" wrapText="1"/>
    </xf>
    <xf numFmtId="0" fontId="4" fillId="0" borderId="22" xfId="0" applyFont="1" applyFill="1" applyBorder="1" applyAlignment="1">
      <alignment vertical="top" wrapText="1"/>
    </xf>
    <xf numFmtId="0" fontId="4" fillId="0" borderId="7" xfId="0" applyFont="1" applyFill="1" applyBorder="1" applyAlignment="1">
      <alignment horizontal="center" vertical="center"/>
    </xf>
    <xf numFmtId="49" fontId="4" fillId="0" borderId="7" xfId="0" applyNumberFormat="1" applyFont="1" applyFill="1" applyBorder="1" applyAlignment="1">
      <alignment vertical="top" wrapText="1"/>
    </xf>
    <xf numFmtId="0" fontId="4" fillId="0" borderId="7" xfId="0" applyFont="1" applyFill="1" applyBorder="1" applyAlignment="1">
      <alignment vertical="top" wrapText="1"/>
    </xf>
    <xf numFmtId="0" fontId="4" fillId="0" borderId="27" xfId="0" applyFont="1" applyFill="1" applyBorder="1" applyAlignment="1">
      <alignment vertical="top" wrapText="1"/>
    </xf>
    <xf numFmtId="0" fontId="25" fillId="0" borderId="0" xfId="1" applyFont="1" applyAlignment="1">
      <alignment horizontal="left" vertical="center"/>
    </xf>
    <xf numFmtId="0" fontId="25" fillId="0" borderId="1" xfId="1" applyFont="1" applyBorder="1" applyAlignment="1">
      <alignment horizontal="center" vertical="center"/>
    </xf>
    <xf numFmtId="0" fontId="31" fillId="0" borderId="1" xfId="1" applyFont="1" applyFill="1" applyBorder="1" applyAlignment="1">
      <alignment horizontal="center" vertical="center" wrapText="1"/>
    </xf>
    <xf numFmtId="0" fontId="31" fillId="0" borderId="5" xfId="1" applyFont="1" applyFill="1" applyBorder="1" applyAlignment="1">
      <alignment horizontal="center" vertical="center" wrapText="1"/>
    </xf>
    <xf numFmtId="0" fontId="31" fillId="0" borderId="4" xfId="1" applyFont="1" applyFill="1" applyBorder="1" applyAlignment="1">
      <alignment horizontal="center" vertical="center" wrapText="1"/>
    </xf>
    <xf numFmtId="0" fontId="31" fillId="0" borderId="6" xfId="1" applyFont="1" applyFill="1" applyBorder="1" applyAlignment="1">
      <alignment horizontal="center" vertical="center" wrapText="1"/>
    </xf>
    <xf numFmtId="0" fontId="31" fillId="0" borderId="9" xfId="1" applyFont="1" applyFill="1" applyBorder="1" applyAlignment="1">
      <alignment horizontal="center" vertical="center" wrapText="1"/>
    </xf>
    <xf numFmtId="0" fontId="31" fillId="0" borderId="10" xfId="1" applyFont="1" applyFill="1" applyBorder="1" applyAlignment="1">
      <alignment horizontal="center" vertical="center" wrapText="1"/>
    </xf>
    <xf numFmtId="0" fontId="31" fillId="0" borderId="11" xfId="1" applyFont="1" applyFill="1" applyBorder="1" applyAlignment="1">
      <alignment horizontal="center" vertical="center" wrapText="1"/>
    </xf>
    <xf numFmtId="0" fontId="34" fillId="2" borderId="0" xfId="2" applyFont="1" applyFill="1" applyAlignment="1" applyProtection="1">
      <alignment horizontal="center" vertical="center"/>
      <protection locked="0"/>
    </xf>
    <xf numFmtId="0" fontId="34" fillId="0" borderId="0" xfId="2" applyFont="1" applyFill="1" applyAlignment="1">
      <alignment horizontal="center" vertical="center"/>
    </xf>
    <xf numFmtId="0" fontId="25" fillId="2" borderId="2" xfId="1" applyFont="1" applyFill="1" applyBorder="1" applyAlignment="1">
      <alignment horizontal="center" vertical="center"/>
    </xf>
    <xf numFmtId="0" fontId="25" fillId="2" borderId="3" xfId="1" applyFont="1" applyFill="1" applyBorder="1" applyAlignment="1">
      <alignment horizontal="center" vertical="center"/>
    </xf>
    <xf numFmtId="0" fontId="31" fillId="2" borderId="1" xfId="1" applyFont="1" applyFill="1" applyBorder="1" applyAlignment="1">
      <alignment horizontal="center" vertical="center"/>
    </xf>
    <xf numFmtId="0" fontId="31" fillId="0" borderId="9" xfId="1" applyFont="1" applyFill="1" applyBorder="1" applyAlignment="1">
      <alignment horizontal="center" vertical="center" shrinkToFit="1"/>
    </xf>
    <xf numFmtId="0" fontId="31" fillId="0" borderId="10" xfId="1" applyFont="1" applyFill="1" applyBorder="1" applyAlignment="1">
      <alignment horizontal="center" vertical="center" shrinkToFit="1"/>
    </xf>
    <xf numFmtId="0" fontId="31" fillId="0" borderId="11" xfId="1" applyFont="1" applyFill="1" applyBorder="1" applyAlignment="1">
      <alignment horizontal="center" vertical="center" shrinkToFit="1"/>
    </xf>
    <xf numFmtId="0" fontId="31" fillId="0" borderId="1" xfId="1" applyFont="1" applyBorder="1" applyAlignment="1">
      <alignment horizontal="center" vertical="center"/>
    </xf>
    <xf numFmtId="0" fontId="31" fillId="3" borderId="1" xfId="1" applyFont="1" applyFill="1" applyBorder="1" applyAlignment="1">
      <alignment horizontal="center" vertical="center"/>
    </xf>
    <xf numFmtId="0" fontId="31" fillId="2" borderId="5" xfId="1" applyFont="1" applyFill="1" applyBorder="1" applyAlignment="1">
      <alignment horizontal="center" vertical="center"/>
    </xf>
    <xf numFmtId="0" fontId="31" fillId="2" borderId="4" xfId="1" applyFont="1" applyFill="1" applyBorder="1" applyAlignment="1">
      <alignment horizontal="center" vertical="center"/>
    </xf>
    <xf numFmtId="0" fontId="31" fillId="2" borderId="6" xfId="1" applyFont="1" applyFill="1" applyBorder="1" applyAlignment="1">
      <alignment horizontal="center" vertical="center"/>
    </xf>
    <xf numFmtId="0" fontId="31" fillId="2" borderId="7" xfId="1" applyFont="1" applyFill="1" applyBorder="1" applyAlignment="1">
      <alignment horizontal="center" vertical="center"/>
    </xf>
    <xf numFmtId="0" fontId="31" fillId="2" borderId="0" xfId="1" applyFont="1" applyFill="1" applyBorder="1" applyAlignment="1">
      <alignment horizontal="center" vertical="center"/>
    </xf>
    <xf numFmtId="0" fontId="31" fillId="2" borderId="8" xfId="1" applyFont="1" applyFill="1" applyBorder="1" applyAlignment="1">
      <alignment horizontal="center" vertical="center"/>
    </xf>
    <xf numFmtId="0" fontId="31" fillId="2" borderId="9" xfId="1" applyFont="1" applyFill="1" applyBorder="1" applyAlignment="1">
      <alignment horizontal="center" vertical="center"/>
    </xf>
    <xf numFmtId="0" fontId="31" fillId="2" borderId="10" xfId="1" applyFont="1" applyFill="1" applyBorder="1" applyAlignment="1">
      <alignment horizontal="center" vertical="center"/>
    </xf>
    <xf numFmtId="0" fontId="31" fillId="2" borderId="11" xfId="1" applyFont="1" applyFill="1" applyBorder="1" applyAlignment="1">
      <alignment horizontal="center" vertical="center"/>
    </xf>
    <xf numFmtId="0" fontId="31" fillId="3" borderId="5" xfId="1" applyFont="1" applyFill="1" applyBorder="1" applyAlignment="1">
      <alignment horizontal="center" vertical="center" shrinkToFit="1"/>
    </xf>
    <xf numFmtId="0" fontId="31" fillId="3" borderId="4" xfId="1" applyFont="1" applyFill="1" applyBorder="1" applyAlignment="1">
      <alignment horizontal="center" vertical="center" shrinkToFit="1"/>
    </xf>
    <xf numFmtId="0" fontId="31" fillId="3" borderId="6" xfId="1" applyFont="1" applyFill="1" applyBorder="1" applyAlignment="1">
      <alignment horizontal="center" vertical="center" shrinkToFit="1"/>
    </xf>
    <xf numFmtId="0" fontId="31" fillId="3" borderId="7" xfId="1" applyFont="1" applyFill="1" applyBorder="1" applyAlignment="1">
      <alignment horizontal="center" vertical="center" shrinkToFit="1"/>
    </xf>
    <xf numFmtId="0" fontId="31" fillId="3" borderId="0" xfId="1" applyFont="1" applyFill="1" applyBorder="1" applyAlignment="1">
      <alignment horizontal="center" vertical="center" shrinkToFit="1"/>
    </xf>
    <xf numFmtId="0" fontId="31" fillId="3" borderId="8" xfId="1" applyFont="1" applyFill="1" applyBorder="1" applyAlignment="1">
      <alignment horizontal="center" vertical="center" shrinkToFit="1"/>
    </xf>
    <xf numFmtId="0" fontId="31" fillId="0" borderId="7" xfId="1" applyFont="1" applyFill="1" applyBorder="1" applyAlignment="1">
      <alignment horizontal="center" vertical="center" shrinkToFit="1"/>
    </xf>
    <xf numFmtId="0" fontId="31" fillId="0" borderId="0" xfId="1" applyFont="1" applyFill="1" applyBorder="1" applyAlignment="1">
      <alignment horizontal="center" vertical="center" shrinkToFit="1"/>
    </xf>
    <xf numFmtId="0" fontId="31" fillId="0" borderId="8" xfId="1" applyFont="1" applyFill="1" applyBorder="1" applyAlignment="1">
      <alignment horizontal="center" vertical="center" shrinkToFit="1"/>
    </xf>
    <xf numFmtId="0" fontId="53" fillId="0" borderId="1" xfId="0" applyFont="1" applyBorder="1" applyAlignment="1">
      <alignment horizontal="center" vertical="center"/>
    </xf>
    <xf numFmtId="0" fontId="53" fillId="0" borderId="5" xfId="0" applyFont="1" applyBorder="1" applyAlignment="1">
      <alignment horizontal="center" vertical="center"/>
    </xf>
    <xf numFmtId="0" fontId="53" fillId="0" borderId="4" xfId="0" applyFont="1" applyBorder="1" applyAlignment="1">
      <alignment horizontal="center" vertical="center"/>
    </xf>
    <xf numFmtId="0" fontId="53" fillId="0" borderId="6" xfId="0" applyFont="1" applyBorder="1" applyAlignment="1">
      <alignment horizontal="center" vertical="center"/>
    </xf>
    <xf numFmtId="0" fontId="53" fillId="0" borderId="9" xfId="0" applyFont="1" applyBorder="1" applyAlignment="1">
      <alignment horizontal="center" vertical="center"/>
    </xf>
    <xf numFmtId="0" fontId="53" fillId="0" borderId="10" xfId="0" applyFont="1" applyBorder="1" applyAlignment="1">
      <alignment horizontal="center" vertical="center"/>
    </xf>
    <xf numFmtId="0" fontId="53" fillId="0" borderId="11" xfId="0" applyFont="1" applyBorder="1" applyAlignment="1">
      <alignment horizontal="center" vertical="center"/>
    </xf>
    <xf numFmtId="0" fontId="53" fillId="0" borderId="2" xfId="0" applyFont="1" applyBorder="1" applyAlignment="1">
      <alignment horizontal="center" vertical="center"/>
    </xf>
    <xf numFmtId="0" fontId="53" fillId="0" borderId="35" xfId="0" applyFont="1" applyBorder="1" applyAlignment="1">
      <alignment horizontal="center" vertical="center"/>
    </xf>
    <xf numFmtId="0" fontId="53" fillId="0" borderId="3" xfId="0" applyFont="1" applyBorder="1" applyAlignment="1">
      <alignment horizontal="center" vertical="center"/>
    </xf>
    <xf numFmtId="0" fontId="27" fillId="2" borderId="2" xfId="0" applyFont="1" applyFill="1" applyBorder="1" applyAlignment="1">
      <alignment horizontal="center" vertical="center" shrinkToFit="1"/>
    </xf>
    <xf numFmtId="0" fontId="27" fillId="2" borderId="35" xfId="0" applyFont="1" applyFill="1" applyBorder="1" applyAlignment="1">
      <alignment horizontal="center" vertical="center" shrinkToFit="1"/>
    </xf>
    <xf numFmtId="0" fontId="27" fillId="2" borderId="3" xfId="0" applyFont="1" applyFill="1" applyBorder="1" applyAlignment="1">
      <alignment horizontal="center" vertical="center" shrinkToFit="1"/>
    </xf>
    <xf numFmtId="0" fontId="27" fillId="3" borderId="2" xfId="0" applyFont="1" applyFill="1" applyBorder="1" applyAlignment="1">
      <alignment horizontal="center" vertical="center"/>
    </xf>
    <xf numFmtId="0" fontId="27" fillId="3" borderId="35" xfId="0" applyFont="1" applyFill="1" applyBorder="1" applyAlignment="1">
      <alignment horizontal="center" vertical="center"/>
    </xf>
    <xf numFmtId="0" fontId="27" fillId="3" borderId="3" xfId="0" applyFont="1" applyFill="1" applyBorder="1" applyAlignment="1">
      <alignment horizontal="center" vertical="center"/>
    </xf>
    <xf numFmtId="0" fontId="53" fillId="0" borderId="5" xfId="0" applyFont="1" applyBorder="1" applyAlignment="1">
      <alignment horizontal="center" vertical="center" shrinkToFit="1"/>
    </xf>
    <xf numFmtId="0" fontId="53" fillId="0" borderId="4" xfId="0" applyFont="1" applyBorder="1" applyAlignment="1">
      <alignment horizontal="center" vertical="center" shrinkToFit="1"/>
    </xf>
    <xf numFmtId="0" fontId="53" fillId="0" borderId="6" xfId="0" applyFont="1" applyBorder="1" applyAlignment="1">
      <alignment horizontal="center" vertical="center" shrinkToFit="1"/>
    </xf>
    <xf numFmtId="0" fontId="53" fillId="0" borderId="9" xfId="0" applyFont="1" applyBorder="1" applyAlignment="1">
      <alignment horizontal="center" vertical="center" shrinkToFit="1"/>
    </xf>
    <xf numFmtId="0" fontId="53" fillId="0" borderId="10" xfId="0" applyFont="1" applyBorder="1" applyAlignment="1">
      <alignment horizontal="center" vertical="center" shrinkToFit="1"/>
    </xf>
    <xf numFmtId="0" fontId="53" fillId="0" borderId="11" xfId="0" applyFont="1" applyBorder="1" applyAlignment="1">
      <alignment horizontal="center" vertical="center" shrinkToFit="1"/>
    </xf>
    <xf numFmtId="0" fontId="27" fillId="0" borderId="0" xfId="0"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1" xfId="0" applyFont="1" applyBorder="1" applyAlignment="1">
      <alignment horizontal="center" vertical="center" wrapText="1"/>
    </xf>
    <xf numFmtId="0" fontId="25" fillId="0" borderId="8" xfId="1" applyFont="1" applyBorder="1" applyAlignment="1">
      <alignment horizontal="left" vertical="center"/>
    </xf>
    <xf numFmtId="0" fontId="27" fillId="2" borderId="45" xfId="1" applyFont="1" applyFill="1" applyBorder="1" applyAlignment="1">
      <alignment horizontal="center" vertical="center"/>
    </xf>
    <xf numFmtId="0" fontId="27" fillId="2" borderId="46" xfId="1" applyFont="1" applyFill="1" applyBorder="1" applyAlignment="1">
      <alignment horizontal="center" vertical="center"/>
    </xf>
    <xf numFmtId="0" fontId="27" fillId="2" borderId="43" xfId="1" applyFont="1" applyFill="1" applyBorder="1" applyAlignment="1">
      <alignment horizontal="center" vertical="center"/>
    </xf>
    <xf numFmtId="0" fontId="27" fillId="2" borderId="44" xfId="1" applyFont="1" applyFill="1" applyBorder="1" applyAlignment="1">
      <alignment horizontal="center" vertical="center"/>
    </xf>
    <xf numFmtId="0" fontId="27" fillId="2" borderId="41" xfId="1" applyFont="1" applyFill="1" applyBorder="1" applyAlignment="1">
      <alignment horizontal="center" vertical="center"/>
    </xf>
    <xf numFmtId="0" fontId="27" fillId="2" borderId="42" xfId="1" applyFont="1" applyFill="1" applyBorder="1" applyAlignment="1">
      <alignment horizontal="center" vertical="center"/>
    </xf>
    <xf numFmtId="0" fontId="42" fillId="2" borderId="0" xfId="2" applyFont="1" applyFill="1" applyAlignment="1" applyProtection="1">
      <alignment horizontal="center" vertical="center"/>
      <protection locked="0"/>
    </xf>
    <xf numFmtId="0" fontId="42" fillId="0" borderId="0" xfId="2" applyFont="1" applyFill="1" applyAlignment="1">
      <alignment horizontal="center" vertical="center"/>
    </xf>
    <xf numFmtId="0" fontId="43" fillId="5" borderId="2" xfId="2" applyNumberFormat="1" applyFont="1" applyFill="1" applyBorder="1" applyAlignment="1">
      <alignment horizontal="center" vertical="center"/>
    </xf>
    <xf numFmtId="0" fontId="43" fillId="5" borderId="3" xfId="2" applyNumberFormat="1" applyFont="1" applyFill="1" applyBorder="1" applyAlignment="1">
      <alignment horizontal="center" vertical="center"/>
    </xf>
    <xf numFmtId="0" fontId="46" fillId="2" borderId="0" xfId="2" applyFont="1" applyFill="1" applyAlignment="1" applyProtection="1">
      <alignment horizontal="center" vertical="center"/>
      <protection locked="0"/>
    </xf>
    <xf numFmtId="0" fontId="41" fillId="2" borderId="1" xfId="2" applyFont="1" applyFill="1" applyBorder="1" applyAlignment="1" applyProtection="1">
      <alignment horizontal="center" vertical="center"/>
      <protection locked="0"/>
    </xf>
    <xf numFmtId="0" fontId="40" fillId="0" borderId="1" xfId="1" applyFont="1" applyBorder="1" applyAlignment="1">
      <alignment horizontal="center" vertical="center"/>
    </xf>
    <xf numFmtId="0" fontId="43" fillId="0" borderId="1" xfId="1" applyFont="1" applyFill="1" applyBorder="1" applyAlignment="1">
      <alignment horizontal="center" vertical="center"/>
    </xf>
    <xf numFmtId="0" fontId="40" fillId="0" borderId="1" xfId="2" applyFont="1" applyBorder="1" applyAlignment="1">
      <alignment horizontal="center" vertical="center"/>
    </xf>
    <xf numFmtId="0" fontId="40" fillId="0" borderId="2" xfId="2" applyFont="1" applyBorder="1" applyAlignment="1">
      <alignment horizontal="center" vertical="center"/>
    </xf>
    <xf numFmtId="0" fontId="40" fillId="0" borderId="35" xfId="2" applyFont="1" applyBorder="1" applyAlignment="1">
      <alignment horizontal="center" vertical="center"/>
    </xf>
    <xf numFmtId="0" fontId="40" fillId="0" borderId="3" xfId="2" applyFont="1" applyBorder="1" applyAlignment="1">
      <alignment horizontal="center" vertical="center"/>
    </xf>
    <xf numFmtId="0" fontId="41" fillId="0" borderId="1" xfId="1" applyFont="1" applyFill="1" applyBorder="1" applyAlignment="1">
      <alignment horizontal="center" vertical="center"/>
    </xf>
    <xf numFmtId="0" fontId="41" fillId="0" borderId="1" xfId="2" applyFont="1" applyBorder="1" applyAlignment="1">
      <alignment horizontal="center" vertical="center"/>
    </xf>
    <xf numFmtId="0" fontId="40" fillId="0" borderId="2" xfId="1" applyFont="1" applyBorder="1" applyAlignment="1">
      <alignment horizontal="center" vertical="center"/>
    </xf>
    <xf numFmtId="0" fontId="40" fillId="0" borderId="35" xfId="1" applyFont="1" applyBorder="1" applyAlignment="1">
      <alignment horizontal="center" vertical="center"/>
    </xf>
    <xf numFmtId="0" fontId="40" fillId="0" borderId="3" xfId="1" applyFont="1" applyBorder="1" applyAlignment="1">
      <alignment horizontal="center" vertical="center"/>
    </xf>
    <xf numFmtId="0" fontId="41" fillId="0" borderId="2" xfId="1" applyFont="1" applyBorder="1" applyAlignment="1">
      <alignment horizontal="center" vertical="center"/>
    </xf>
    <xf numFmtId="0" fontId="41" fillId="0" borderId="35" xfId="1" applyFont="1" applyBorder="1" applyAlignment="1">
      <alignment horizontal="center" vertical="center"/>
    </xf>
    <xf numFmtId="0" fontId="41" fillId="0" borderId="3" xfId="1" applyFont="1" applyBorder="1" applyAlignment="1">
      <alignment horizontal="center" vertical="center"/>
    </xf>
    <xf numFmtId="0" fontId="41" fillId="0" borderId="2" xfId="2" applyFont="1" applyBorder="1" applyAlignment="1">
      <alignment horizontal="center" vertical="center"/>
    </xf>
    <xf numFmtId="0" fontId="41" fillId="0" borderId="35" xfId="2" applyFont="1" applyBorder="1" applyAlignment="1">
      <alignment horizontal="center" vertical="center"/>
    </xf>
    <xf numFmtId="0" fontId="41" fillId="0" borderId="3" xfId="2" applyFont="1" applyBorder="1" applyAlignment="1">
      <alignment horizontal="center" vertical="center"/>
    </xf>
    <xf numFmtId="0" fontId="39" fillId="5" borderId="2" xfId="1" applyFont="1" applyFill="1" applyBorder="1" applyAlignment="1">
      <alignment horizontal="center" vertical="center"/>
    </xf>
    <xf numFmtId="0" fontId="40" fillId="5" borderId="35" xfId="1" applyFont="1" applyFill="1" applyBorder="1" applyAlignment="1">
      <alignment horizontal="center" vertical="center"/>
    </xf>
    <xf numFmtId="0" fontId="40" fillId="5" borderId="3" xfId="1" applyFont="1" applyFill="1" applyBorder="1" applyAlignment="1">
      <alignment horizontal="center" vertical="center"/>
    </xf>
    <xf numFmtId="0" fontId="43" fillId="0" borderId="10" xfId="1" applyFont="1" applyBorder="1" applyAlignment="1">
      <alignment horizontal="left"/>
    </xf>
    <xf numFmtId="0" fontId="43" fillId="0" borderId="10" xfId="1" applyFont="1" applyFill="1" applyBorder="1" applyAlignment="1">
      <alignment horizontal="left"/>
    </xf>
    <xf numFmtId="0" fontId="43" fillId="0" borderId="1" xfId="2" applyFont="1" applyBorder="1" applyAlignment="1">
      <alignment horizontal="center" vertical="center"/>
    </xf>
    <xf numFmtId="0" fontId="43" fillId="0" borderId="5" xfId="2" applyFont="1" applyFill="1" applyBorder="1" applyAlignment="1">
      <alignment horizontal="center" vertical="center"/>
    </xf>
    <xf numFmtId="0" fontId="43" fillId="0" borderId="6" xfId="2" applyFont="1" applyFill="1" applyBorder="1" applyAlignment="1">
      <alignment horizontal="center" vertical="center"/>
    </xf>
    <xf numFmtId="0" fontId="43" fillId="0" borderId="7" xfId="2" applyFont="1" applyFill="1" applyBorder="1" applyAlignment="1">
      <alignment horizontal="center" vertical="center"/>
    </xf>
    <xf numFmtId="0" fontId="43" fillId="0" borderId="8" xfId="2" applyFont="1" applyFill="1" applyBorder="1" applyAlignment="1">
      <alignment horizontal="center" vertical="center"/>
    </xf>
    <xf numFmtId="0" fontId="43" fillId="0" borderId="9" xfId="2" applyFont="1" applyFill="1" applyBorder="1" applyAlignment="1">
      <alignment horizontal="center" vertical="center"/>
    </xf>
    <xf numFmtId="0" fontId="43" fillId="0" borderId="11" xfId="2" applyFont="1" applyFill="1" applyBorder="1" applyAlignment="1">
      <alignment horizontal="center" vertical="center"/>
    </xf>
    <xf numFmtId="0" fontId="43" fillId="0" borderId="5" xfId="2" applyFont="1" applyFill="1" applyBorder="1" applyAlignment="1">
      <alignment horizontal="center" vertical="center" wrapText="1"/>
    </xf>
    <xf numFmtId="0" fontId="43" fillId="0" borderId="6" xfId="2" applyFont="1" applyFill="1" applyBorder="1" applyAlignment="1">
      <alignment horizontal="center" vertical="center" wrapText="1"/>
    </xf>
    <xf numFmtId="0" fontId="43" fillId="0" borderId="7" xfId="2" applyFont="1" applyFill="1" applyBorder="1" applyAlignment="1">
      <alignment horizontal="center" vertical="center" wrapText="1"/>
    </xf>
    <xf numFmtId="0" fontId="43" fillId="0" borderId="8" xfId="2" applyFont="1" applyFill="1" applyBorder="1" applyAlignment="1">
      <alignment horizontal="center" vertical="center" wrapText="1"/>
    </xf>
    <xf numFmtId="0" fontId="43" fillId="0" borderId="9" xfId="2" applyFont="1" applyFill="1" applyBorder="1" applyAlignment="1">
      <alignment horizontal="center" vertical="center" wrapText="1"/>
    </xf>
    <xf numFmtId="0" fontId="43" fillId="0" borderId="11" xfId="2" applyFont="1" applyFill="1" applyBorder="1" applyAlignment="1">
      <alignment horizontal="center" vertical="center" wrapText="1"/>
    </xf>
    <xf numFmtId="0" fontId="43" fillId="0" borderId="4" xfId="2" applyFont="1" applyFill="1" applyBorder="1" applyAlignment="1">
      <alignment horizontal="center" vertical="center" wrapText="1"/>
    </xf>
    <xf numFmtId="0" fontId="43" fillId="0" borderId="0" xfId="2" applyFont="1" applyFill="1" applyBorder="1" applyAlignment="1">
      <alignment horizontal="center" vertical="center" wrapText="1"/>
    </xf>
    <xf numFmtId="0" fontId="43" fillId="0" borderId="10" xfId="2" applyFont="1" applyFill="1" applyBorder="1" applyAlignment="1">
      <alignment horizontal="center" vertical="center" wrapText="1"/>
    </xf>
    <xf numFmtId="0" fontId="43" fillId="0" borderId="4" xfId="2" applyFont="1" applyFill="1" applyBorder="1" applyAlignment="1">
      <alignment horizontal="center" vertical="center"/>
    </xf>
    <xf numFmtId="0" fontId="43" fillId="0" borderId="0" xfId="2" applyFont="1" applyFill="1" applyBorder="1" applyAlignment="1">
      <alignment horizontal="center" vertical="center"/>
    </xf>
    <xf numFmtId="0" fontId="43" fillId="0" borderId="10" xfId="2" applyFont="1" applyFill="1" applyBorder="1" applyAlignment="1">
      <alignment horizontal="center" vertical="center"/>
    </xf>
    <xf numFmtId="0" fontId="40" fillId="0" borderId="5" xfId="1" applyFont="1" applyBorder="1" applyAlignment="1">
      <alignment horizontal="center"/>
    </xf>
    <xf numFmtId="0" fontId="40" fillId="0" borderId="4" xfId="1" applyFont="1" applyBorder="1" applyAlignment="1">
      <alignment horizontal="center"/>
    </xf>
    <xf numFmtId="0" fontId="40" fillId="0" borderId="6" xfId="1" applyFont="1" applyBorder="1" applyAlignment="1">
      <alignment horizontal="center"/>
    </xf>
    <xf numFmtId="0" fontId="40" fillId="0" borderId="7" xfId="1" applyFont="1" applyBorder="1" applyAlignment="1">
      <alignment horizontal="center"/>
    </xf>
    <xf numFmtId="0" fontId="40" fillId="0" borderId="0" xfId="1" applyFont="1" applyBorder="1" applyAlignment="1">
      <alignment horizontal="center"/>
    </xf>
    <xf numFmtId="0" fontId="40" fillId="0" borderId="8" xfId="1" applyFont="1" applyBorder="1" applyAlignment="1">
      <alignment horizontal="center"/>
    </xf>
    <xf numFmtId="0" fontId="40" fillId="0" borderId="9" xfId="1" applyFont="1" applyBorder="1" applyAlignment="1">
      <alignment horizontal="center"/>
    </xf>
    <xf numFmtId="0" fontId="40" fillId="0" borderId="10" xfId="1" applyFont="1" applyBorder="1" applyAlignment="1">
      <alignment horizontal="center"/>
    </xf>
    <xf numFmtId="0" fontId="40" fillId="0" borderId="11" xfId="1" applyFont="1" applyBorder="1" applyAlignment="1">
      <alignment horizontal="center"/>
    </xf>
    <xf numFmtId="0" fontId="43" fillId="0" borderId="1" xfId="2" applyFont="1" applyFill="1" applyBorder="1" applyAlignment="1">
      <alignment horizontal="center" vertical="center"/>
    </xf>
    <xf numFmtId="0" fontId="40" fillId="0" borderId="5" xfId="2" applyFont="1" applyFill="1" applyBorder="1" applyAlignment="1">
      <alignment horizontal="center" vertical="center" wrapText="1"/>
    </xf>
    <xf numFmtId="0" fontId="40" fillId="0" borderId="4" xfId="2" applyFont="1" applyFill="1" applyBorder="1" applyAlignment="1">
      <alignment horizontal="center" vertical="center" wrapText="1"/>
    </xf>
    <xf numFmtId="0" fontId="40" fillId="0" borderId="7" xfId="2" applyFont="1" applyFill="1" applyBorder="1" applyAlignment="1">
      <alignment horizontal="center" vertical="center" wrapText="1"/>
    </xf>
    <xf numFmtId="0" fontId="40" fillId="0" borderId="0" xfId="2" applyFont="1" applyFill="1" applyBorder="1" applyAlignment="1">
      <alignment horizontal="center" vertical="center" wrapText="1"/>
    </xf>
    <xf numFmtId="0" fontId="40" fillId="0" borderId="9" xfId="2" applyFont="1" applyFill="1" applyBorder="1" applyAlignment="1">
      <alignment horizontal="center" vertical="center" wrapText="1"/>
    </xf>
    <xf numFmtId="0" fontId="40" fillId="0" borderId="10" xfId="2" applyFont="1" applyFill="1" applyBorder="1" applyAlignment="1">
      <alignment horizontal="center" vertical="center" wrapText="1"/>
    </xf>
    <xf numFmtId="0" fontId="50" fillId="0" borderId="1" xfId="2" applyFont="1" applyFill="1" applyBorder="1" applyAlignment="1">
      <alignment horizontal="center" vertical="center" wrapText="1"/>
    </xf>
    <xf numFmtId="0" fontId="50" fillId="0" borderId="13" xfId="2" applyFont="1" applyFill="1" applyBorder="1" applyAlignment="1">
      <alignment horizontal="center" vertical="center" wrapText="1"/>
    </xf>
    <xf numFmtId="176" fontId="43" fillId="2" borderId="5" xfId="2" applyNumberFormat="1" applyFont="1" applyFill="1" applyBorder="1" applyAlignment="1">
      <alignment horizontal="center" vertical="center" shrinkToFit="1"/>
    </xf>
    <xf numFmtId="0" fontId="0" fillId="2" borderId="6" xfId="0" applyFill="1" applyBorder="1" applyAlignment="1">
      <alignment horizontal="center" vertical="center" shrinkToFit="1"/>
    </xf>
    <xf numFmtId="177" fontId="43" fillId="5" borderId="9" xfId="4" applyNumberFormat="1" applyFont="1" applyFill="1" applyBorder="1" applyAlignment="1">
      <alignment horizontal="center" vertical="center" wrapText="1"/>
    </xf>
    <xf numFmtId="177" fontId="43" fillId="5" borderId="11" xfId="4" applyNumberFormat="1" applyFont="1" applyFill="1" applyBorder="1" applyAlignment="1">
      <alignment horizontal="center" vertical="center" wrapText="1"/>
    </xf>
    <xf numFmtId="177" fontId="43" fillId="5" borderId="2" xfId="4" applyNumberFormat="1" applyFont="1" applyFill="1" applyBorder="1" applyAlignment="1">
      <alignment horizontal="center" vertical="center" wrapText="1"/>
    </xf>
    <xf numFmtId="177" fontId="43" fillId="5" borderId="3" xfId="4" applyNumberFormat="1" applyFont="1" applyFill="1" applyBorder="1" applyAlignment="1">
      <alignment horizontal="center" vertical="center" wrapText="1"/>
    </xf>
    <xf numFmtId="0" fontId="50" fillId="2" borderId="5" xfId="2" applyFont="1" applyFill="1" applyBorder="1" applyAlignment="1">
      <alignment horizontal="center" vertical="center" wrapText="1"/>
    </xf>
    <xf numFmtId="0" fontId="50" fillId="2" borderId="4" xfId="2" applyFont="1" applyFill="1" applyBorder="1" applyAlignment="1">
      <alignment horizontal="center" vertical="center" wrapText="1"/>
    </xf>
    <xf numFmtId="0" fontId="50" fillId="2" borderId="6" xfId="2" applyFont="1" applyFill="1" applyBorder="1" applyAlignment="1">
      <alignment horizontal="center" vertical="center" wrapText="1"/>
    </xf>
    <xf numFmtId="0" fontId="50" fillId="2" borderId="7" xfId="2" applyFont="1" applyFill="1" applyBorder="1" applyAlignment="1">
      <alignment horizontal="center" vertical="center" wrapText="1"/>
    </xf>
    <xf numFmtId="0" fontId="50" fillId="2" borderId="0" xfId="2" applyFont="1" applyFill="1" applyBorder="1" applyAlignment="1">
      <alignment horizontal="center" vertical="center" wrapText="1"/>
    </xf>
    <xf numFmtId="0" fontId="50" fillId="2" borderId="8" xfId="2" applyFont="1" applyFill="1" applyBorder="1" applyAlignment="1">
      <alignment horizontal="center" vertical="center" wrapText="1"/>
    </xf>
    <xf numFmtId="0" fontId="50" fillId="2" borderId="9" xfId="2" applyFont="1" applyFill="1" applyBorder="1" applyAlignment="1">
      <alignment horizontal="center" vertical="center" wrapText="1"/>
    </xf>
    <xf numFmtId="0" fontId="50" fillId="2" borderId="10" xfId="2" applyFont="1" applyFill="1" applyBorder="1" applyAlignment="1">
      <alignment horizontal="center" vertical="center" wrapText="1"/>
    </xf>
    <xf numFmtId="0" fontId="50" fillId="2" borderId="11" xfId="2" applyFont="1" applyFill="1" applyBorder="1" applyAlignment="1">
      <alignment horizontal="center" vertical="center" wrapText="1"/>
    </xf>
    <xf numFmtId="176" fontId="43" fillId="0" borderId="2" xfId="2" applyNumberFormat="1" applyFont="1" applyBorder="1" applyAlignment="1">
      <alignment horizontal="center" vertical="center" shrinkToFit="1"/>
    </xf>
    <xf numFmtId="0" fontId="0" fillId="0" borderId="3" xfId="0" applyBorder="1" applyAlignment="1">
      <alignment horizontal="center" vertical="center" shrinkToFit="1"/>
    </xf>
    <xf numFmtId="0" fontId="43" fillId="0" borderId="32" xfId="2" applyFont="1" applyFill="1" applyBorder="1" applyAlignment="1">
      <alignment horizontal="center" vertical="center" wrapText="1"/>
    </xf>
    <xf numFmtId="0" fontId="43" fillId="0" borderId="33" xfId="2" applyFont="1" applyFill="1" applyBorder="1" applyAlignment="1">
      <alignment horizontal="center" vertical="center" wrapText="1"/>
    </xf>
    <xf numFmtId="0" fontId="43" fillId="0" borderId="34" xfId="2" applyFont="1" applyFill="1" applyBorder="1" applyAlignment="1">
      <alignment horizontal="center" vertical="center" wrapText="1"/>
    </xf>
    <xf numFmtId="0" fontId="40" fillId="0" borderId="13" xfId="2" applyFont="1" applyBorder="1" applyAlignment="1">
      <alignment horizontal="center" vertical="center"/>
    </xf>
    <xf numFmtId="0" fontId="40" fillId="0" borderId="14" xfId="2" applyFont="1" applyBorder="1" applyAlignment="1">
      <alignment horizontal="center" vertical="center"/>
    </xf>
    <xf numFmtId="0" fontId="40" fillId="0" borderId="12" xfId="2" applyFont="1" applyBorder="1" applyAlignment="1">
      <alignment horizontal="center" vertical="center"/>
    </xf>
    <xf numFmtId="0" fontId="50" fillId="3" borderId="5" xfId="1" applyFont="1" applyFill="1" applyBorder="1" applyAlignment="1">
      <alignment horizontal="center" vertical="center" wrapText="1"/>
    </xf>
    <xf numFmtId="0" fontId="50" fillId="3" borderId="6" xfId="1" applyFont="1" applyFill="1" applyBorder="1" applyAlignment="1">
      <alignment horizontal="center" vertical="center" wrapText="1"/>
    </xf>
    <xf numFmtId="0" fontId="50" fillId="3" borderId="7" xfId="1" applyFont="1" applyFill="1" applyBorder="1" applyAlignment="1">
      <alignment horizontal="center" vertical="center" wrapText="1"/>
    </xf>
    <xf numFmtId="0" fontId="50" fillId="3" borderId="8" xfId="1" applyFont="1" applyFill="1" applyBorder="1" applyAlignment="1">
      <alignment horizontal="center" vertical="center" wrapText="1"/>
    </xf>
    <xf numFmtId="0" fontId="50" fillId="3" borderId="9" xfId="1" applyFont="1" applyFill="1" applyBorder="1" applyAlignment="1">
      <alignment horizontal="center" vertical="center" wrapText="1"/>
    </xf>
    <xf numFmtId="0" fontId="50" fillId="3" borderId="11" xfId="1" applyFont="1" applyFill="1" applyBorder="1" applyAlignment="1">
      <alignment horizontal="center" vertical="center" wrapText="1"/>
    </xf>
    <xf numFmtId="0" fontId="50" fillId="3" borderId="5" xfId="2" applyFont="1" applyFill="1" applyBorder="1" applyAlignment="1">
      <alignment horizontal="center" vertical="center"/>
    </xf>
    <xf numFmtId="0" fontId="50" fillId="3" borderId="6" xfId="2" applyFont="1" applyFill="1" applyBorder="1" applyAlignment="1">
      <alignment horizontal="center" vertical="center"/>
    </xf>
    <xf numFmtId="0" fontId="50" fillId="3" borderId="7" xfId="2" applyFont="1" applyFill="1" applyBorder="1" applyAlignment="1">
      <alignment horizontal="center" vertical="center"/>
    </xf>
    <xf numFmtId="0" fontId="50" fillId="3" borderId="8" xfId="2" applyFont="1" applyFill="1" applyBorder="1" applyAlignment="1">
      <alignment horizontal="center" vertical="center"/>
    </xf>
    <xf numFmtId="0" fontId="50" fillId="3" borderId="9" xfId="2" applyFont="1" applyFill="1" applyBorder="1" applyAlignment="1">
      <alignment horizontal="center" vertical="center"/>
    </xf>
    <xf numFmtId="0" fontId="50" fillId="3" borderId="11" xfId="2" applyFont="1" applyFill="1" applyBorder="1" applyAlignment="1">
      <alignment horizontal="center" vertical="center"/>
    </xf>
    <xf numFmtId="0" fontId="50" fillId="3" borderId="5" xfId="2" applyFont="1" applyFill="1" applyBorder="1" applyAlignment="1">
      <alignment horizontal="center" vertical="center" wrapText="1"/>
    </xf>
    <xf numFmtId="0" fontId="50" fillId="3" borderId="4" xfId="2" applyFont="1" applyFill="1" applyBorder="1" applyAlignment="1">
      <alignment horizontal="center" vertical="center" wrapText="1"/>
    </xf>
    <xf numFmtId="0" fontId="50" fillId="3" borderId="6" xfId="2" applyFont="1" applyFill="1" applyBorder="1" applyAlignment="1">
      <alignment horizontal="center" vertical="center" wrapText="1"/>
    </xf>
    <xf numFmtId="0" fontId="50" fillId="3" borderId="7" xfId="2" applyFont="1" applyFill="1" applyBorder="1" applyAlignment="1">
      <alignment horizontal="center" vertical="center" wrapText="1"/>
    </xf>
    <xf numFmtId="0" fontId="50" fillId="3" borderId="0" xfId="2" applyFont="1" applyFill="1" applyBorder="1" applyAlignment="1">
      <alignment horizontal="center" vertical="center" wrapText="1"/>
    </xf>
    <xf numFmtId="0" fontId="50" fillId="3" borderId="8" xfId="2" applyFont="1" applyFill="1" applyBorder="1" applyAlignment="1">
      <alignment horizontal="center" vertical="center" wrapText="1"/>
    </xf>
    <xf numFmtId="0" fontId="50" fillId="3" borderId="9" xfId="2" applyFont="1" applyFill="1" applyBorder="1" applyAlignment="1">
      <alignment horizontal="center" vertical="center" wrapText="1"/>
    </xf>
    <xf numFmtId="0" fontId="50" fillId="3" borderId="10" xfId="2" applyFont="1" applyFill="1" applyBorder="1" applyAlignment="1">
      <alignment horizontal="center" vertical="center" wrapText="1"/>
    </xf>
    <xf numFmtId="0" fontId="50" fillId="3" borderId="11" xfId="2" applyFont="1" applyFill="1" applyBorder="1" applyAlignment="1">
      <alignment horizontal="center" vertical="center" wrapText="1"/>
    </xf>
    <xf numFmtId="0" fontId="50" fillId="2" borderId="5" xfId="2" applyFont="1" applyFill="1" applyBorder="1" applyAlignment="1">
      <alignment horizontal="center" vertical="center"/>
    </xf>
    <xf numFmtId="0" fontId="50" fillId="2" borderId="4" xfId="2" applyFont="1" applyFill="1" applyBorder="1" applyAlignment="1">
      <alignment horizontal="center" vertical="center"/>
    </xf>
    <xf numFmtId="0" fontId="50" fillId="2" borderId="6" xfId="2" applyFont="1" applyFill="1" applyBorder="1" applyAlignment="1">
      <alignment horizontal="center" vertical="center"/>
    </xf>
    <xf numFmtId="0" fontId="50" fillId="2" borderId="7" xfId="2" applyFont="1" applyFill="1" applyBorder="1" applyAlignment="1">
      <alignment horizontal="center" vertical="center"/>
    </xf>
    <xf numFmtId="0" fontId="50" fillId="2" borderId="0" xfId="2" applyFont="1" applyFill="1" applyBorder="1" applyAlignment="1">
      <alignment horizontal="center" vertical="center"/>
    </xf>
    <xf numFmtId="0" fontId="50" fillId="2" borderId="8" xfId="2" applyFont="1" applyFill="1" applyBorder="1" applyAlignment="1">
      <alignment horizontal="center" vertical="center"/>
    </xf>
    <xf numFmtId="0" fontId="50" fillId="2" borderId="9" xfId="2" applyFont="1" applyFill="1" applyBorder="1" applyAlignment="1">
      <alignment horizontal="center" vertical="center"/>
    </xf>
    <xf numFmtId="0" fontId="50" fillId="2" borderId="10" xfId="2" applyFont="1" applyFill="1" applyBorder="1" applyAlignment="1">
      <alignment horizontal="center" vertical="center"/>
    </xf>
    <xf numFmtId="0" fontId="50" fillId="2" borderId="11" xfId="2" applyFont="1" applyFill="1" applyBorder="1" applyAlignment="1">
      <alignment horizontal="center" vertical="center"/>
    </xf>
    <xf numFmtId="0" fontId="43" fillId="0" borderId="24" xfId="2" applyFont="1" applyFill="1" applyBorder="1" applyAlignment="1">
      <alignment horizontal="center" vertical="center" wrapText="1"/>
    </xf>
    <xf numFmtId="0" fontId="43" fillId="0" borderId="25" xfId="2" applyFont="1" applyFill="1" applyBorder="1" applyAlignment="1">
      <alignment horizontal="center" vertical="center" wrapText="1"/>
    </xf>
    <xf numFmtId="0" fontId="43" fillId="0" borderId="26" xfId="2" applyFont="1" applyFill="1" applyBorder="1" applyAlignment="1">
      <alignment horizontal="center" vertical="center" wrapText="1"/>
    </xf>
    <xf numFmtId="176" fontId="43" fillId="0" borderId="49" xfId="2" applyNumberFormat="1" applyFont="1" applyFill="1" applyBorder="1" applyAlignment="1">
      <alignment horizontal="center" vertical="center" shrinkToFit="1"/>
    </xf>
    <xf numFmtId="176" fontId="43" fillId="0" borderId="50" xfId="2" applyNumberFormat="1" applyFont="1" applyFill="1" applyBorder="1" applyAlignment="1">
      <alignment horizontal="center" vertical="center" shrinkToFit="1"/>
    </xf>
    <xf numFmtId="176" fontId="43" fillId="0" borderId="51" xfId="2" applyNumberFormat="1" applyFont="1" applyFill="1" applyBorder="1" applyAlignment="1">
      <alignment horizontal="center" vertical="center" shrinkToFit="1"/>
    </xf>
    <xf numFmtId="176" fontId="43" fillId="0" borderId="52" xfId="2" applyNumberFormat="1" applyFont="1" applyFill="1" applyBorder="1" applyAlignment="1">
      <alignment horizontal="center" vertical="center" shrinkToFit="1"/>
    </xf>
    <xf numFmtId="176" fontId="43" fillId="0" borderId="53" xfId="2" applyNumberFormat="1" applyFont="1" applyFill="1" applyBorder="1" applyAlignment="1">
      <alignment horizontal="center" vertical="center" shrinkToFit="1"/>
    </xf>
    <xf numFmtId="176" fontId="43" fillId="0" borderId="54" xfId="2" applyNumberFormat="1" applyFont="1" applyFill="1" applyBorder="1" applyAlignment="1">
      <alignment horizontal="center" vertical="center" shrinkToFit="1"/>
    </xf>
    <xf numFmtId="177" fontId="43" fillId="5" borderId="49" xfId="4" applyNumberFormat="1" applyFont="1" applyFill="1" applyBorder="1" applyAlignment="1">
      <alignment horizontal="center" vertical="center" wrapText="1"/>
    </xf>
    <xf numFmtId="177" fontId="43" fillId="5" borderId="50" xfId="4" applyNumberFormat="1" applyFont="1" applyFill="1" applyBorder="1" applyAlignment="1">
      <alignment horizontal="center" vertical="center" wrapText="1"/>
    </xf>
    <xf numFmtId="177" fontId="43" fillId="5" borderId="51" xfId="4" applyNumberFormat="1" applyFont="1" applyFill="1" applyBorder="1" applyAlignment="1">
      <alignment horizontal="center" vertical="center" wrapText="1"/>
    </xf>
    <xf numFmtId="177" fontId="43" fillId="5" borderId="52" xfId="4" applyNumberFormat="1" applyFont="1" applyFill="1" applyBorder="1" applyAlignment="1">
      <alignment horizontal="center" vertical="center" wrapText="1"/>
    </xf>
    <xf numFmtId="177" fontId="43" fillId="5" borderId="53" xfId="4" applyNumberFormat="1" applyFont="1" applyFill="1" applyBorder="1" applyAlignment="1">
      <alignment horizontal="center" vertical="center" wrapText="1"/>
    </xf>
    <xf numFmtId="177" fontId="43" fillId="5" borderId="54" xfId="4" applyNumberFormat="1" applyFont="1" applyFill="1" applyBorder="1" applyAlignment="1">
      <alignment horizontal="center" vertical="center" wrapText="1"/>
    </xf>
    <xf numFmtId="0" fontId="50" fillId="2" borderId="49" xfId="2" applyFont="1" applyFill="1" applyBorder="1" applyAlignment="1">
      <alignment horizontal="center" vertical="center" wrapText="1"/>
    </xf>
    <xf numFmtId="0" fontId="50" fillId="2" borderId="55" xfId="2" applyFont="1" applyFill="1" applyBorder="1" applyAlignment="1">
      <alignment horizontal="center" vertical="center" wrapText="1"/>
    </xf>
    <xf numFmtId="0" fontId="50" fillId="2" borderId="50" xfId="2" applyFont="1" applyFill="1" applyBorder="1" applyAlignment="1">
      <alignment horizontal="center" vertical="center" wrapText="1"/>
    </xf>
    <xf numFmtId="0" fontId="50" fillId="2" borderId="51" xfId="2" applyFont="1" applyFill="1" applyBorder="1" applyAlignment="1">
      <alignment horizontal="center" vertical="center" wrapText="1"/>
    </xf>
    <xf numFmtId="0" fontId="50" fillId="2" borderId="56" xfId="2" applyFont="1" applyFill="1" applyBorder="1" applyAlignment="1">
      <alignment horizontal="center" vertical="center" wrapText="1"/>
    </xf>
    <xf numFmtId="0" fontId="50" fillId="2" borderId="52" xfId="2" applyFont="1" applyFill="1" applyBorder="1" applyAlignment="1">
      <alignment horizontal="center" vertical="center" wrapText="1"/>
    </xf>
    <xf numFmtId="0" fontId="50" fillId="2" borderId="53" xfId="2" applyFont="1" applyFill="1" applyBorder="1" applyAlignment="1">
      <alignment horizontal="center" vertical="center" wrapText="1"/>
    </xf>
    <xf numFmtId="0" fontId="50" fillId="2" borderId="57" xfId="2" applyFont="1" applyFill="1" applyBorder="1" applyAlignment="1">
      <alignment horizontal="center" vertical="center" wrapText="1"/>
    </xf>
    <xf numFmtId="0" fontId="50" fillId="2" borderId="54" xfId="2" applyFont="1" applyFill="1" applyBorder="1" applyAlignment="1">
      <alignment horizontal="center" vertical="center" wrapText="1"/>
    </xf>
    <xf numFmtId="0" fontId="40" fillId="0" borderId="9" xfId="2" applyFont="1" applyFill="1" applyBorder="1" applyAlignment="1">
      <alignment horizontal="center" vertical="center"/>
    </xf>
    <xf numFmtId="0" fontId="40" fillId="0" borderId="10" xfId="2" applyFont="1" applyFill="1" applyBorder="1" applyAlignment="1">
      <alignment horizontal="center" vertical="center"/>
    </xf>
    <xf numFmtId="0" fontId="40" fillId="0" borderId="11" xfId="2" applyFont="1" applyFill="1" applyBorder="1" applyAlignment="1">
      <alignment horizontal="center" vertical="center"/>
    </xf>
    <xf numFmtId="177" fontId="43" fillId="5" borderId="5" xfId="4" applyNumberFormat="1" applyFont="1" applyFill="1" applyBorder="1" applyAlignment="1">
      <alignment horizontal="center" vertical="center" wrapText="1"/>
    </xf>
    <xf numFmtId="177" fontId="43" fillId="5" borderId="6" xfId="4" applyNumberFormat="1" applyFont="1" applyFill="1" applyBorder="1" applyAlignment="1">
      <alignment horizontal="center" vertical="center" wrapText="1"/>
    </xf>
    <xf numFmtId="177" fontId="43" fillId="5" borderId="7" xfId="4" applyNumberFormat="1" applyFont="1" applyFill="1" applyBorder="1" applyAlignment="1">
      <alignment horizontal="center" vertical="center" wrapText="1"/>
    </xf>
    <xf numFmtId="177" fontId="43" fillId="5" borderId="8" xfId="4" applyNumberFormat="1" applyFont="1" applyFill="1" applyBorder="1" applyAlignment="1">
      <alignment horizontal="center" vertical="center" wrapText="1"/>
    </xf>
    <xf numFmtId="176" fontId="43" fillId="0" borderId="2" xfId="2" applyNumberFormat="1" applyFont="1" applyFill="1" applyBorder="1" applyAlignment="1">
      <alignment horizontal="center" vertical="center" shrinkToFit="1"/>
    </xf>
    <xf numFmtId="0" fontId="0" fillId="0" borderId="3" xfId="0" applyFill="1" applyBorder="1" applyAlignment="1">
      <alignment horizontal="center" vertical="center" shrinkToFit="1"/>
    </xf>
    <xf numFmtId="176" fontId="43" fillId="0" borderId="5" xfId="2" applyNumberFormat="1" applyFont="1" applyFill="1" applyBorder="1" applyAlignment="1">
      <alignment horizontal="center" vertical="center" shrinkToFit="1"/>
    </xf>
    <xf numFmtId="0" fontId="0" fillId="0" borderId="6" xfId="0" applyFill="1" applyBorder="1" applyAlignment="1">
      <alignment horizontal="center" vertical="center" shrinkToFit="1"/>
    </xf>
    <xf numFmtId="0" fontId="40" fillId="0" borderId="1" xfId="1" applyFont="1" applyBorder="1" applyAlignment="1">
      <alignment horizontal="center"/>
    </xf>
    <xf numFmtId="0" fontId="46" fillId="0" borderId="1" xfId="1" applyFont="1" applyFill="1" applyBorder="1" applyAlignment="1">
      <alignment horizontal="center" vertical="center"/>
    </xf>
    <xf numFmtId="0" fontId="40" fillId="0" borderId="2" xfId="1" applyFont="1" applyBorder="1" applyAlignment="1">
      <alignment horizontal="center"/>
    </xf>
    <xf numFmtId="0" fontId="40" fillId="0" borderId="35" xfId="1" applyFont="1" applyBorder="1" applyAlignment="1">
      <alignment horizontal="center"/>
    </xf>
    <xf numFmtId="0" fontId="40" fillId="0" borderId="3" xfId="1" applyFont="1" applyBorder="1" applyAlignment="1">
      <alignment horizontal="center"/>
    </xf>
    <xf numFmtId="0" fontId="50" fillId="0" borderId="5" xfId="2" applyFont="1" applyFill="1" applyBorder="1" applyAlignment="1">
      <alignment horizontal="center" vertical="center" wrapText="1"/>
    </xf>
    <xf numFmtId="0" fontId="50" fillId="0" borderId="4" xfId="2" applyFont="1" applyFill="1" applyBorder="1" applyAlignment="1">
      <alignment horizontal="center" vertical="center" wrapText="1"/>
    </xf>
    <xf numFmtId="0" fontId="50" fillId="0" borderId="7" xfId="2" applyFont="1" applyFill="1" applyBorder="1" applyAlignment="1">
      <alignment horizontal="center" vertical="center" wrapText="1"/>
    </xf>
    <xf numFmtId="0" fontId="50" fillId="0" borderId="0" xfId="2" applyFont="1" applyFill="1" applyBorder="1" applyAlignment="1">
      <alignment horizontal="center" vertical="center" wrapText="1"/>
    </xf>
    <xf numFmtId="0" fontId="50" fillId="0" borderId="9" xfId="2" applyFont="1" applyFill="1" applyBorder="1" applyAlignment="1">
      <alignment horizontal="center" vertical="center" wrapText="1"/>
    </xf>
    <xf numFmtId="0" fontId="50" fillId="0" borderId="10" xfId="2" applyFont="1" applyFill="1" applyBorder="1" applyAlignment="1">
      <alignment horizontal="center" vertical="center" wrapText="1"/>
    </xf>
    <xf numFmtId="49" fontId="4"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8" xfId="0" applyNumberFormat="1" applyFont="1" applyFill="1" applyBorder="1" applyAlignment="1">
      <alignment horizontal="left" vertical="top" wrapText="1"/>
    </xf>
    <xf numFmtId="49" fontId="4" fillId="0" borderId="9" xfId="0" applyNumberFormat="1" applyFont="1" applyFill="1" applyBorder="1" applyAlignment="1">
      <alignment horizontal="left" vertical="top" wrapText="1"/>
    </xf>
    <xf numFmtId="49" fontId="4" fillId="0" borderId="10" xfId="0" applyNumberFormat="1" applyFont="1" applyFill="1" applyBorder="1" applyAlignment="1">
      <alignment horizontal="left" vertical="top" wrapText="1"/>
    </xf>
    <xf numFmtId="49" fontId="4" fillId="0" borderId="11"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20" xfId="0" applyFont="1" applyFill="1" applyBorder="1" applyAlignment="1">
      <alignment vertical="top" wrapText="1"/>
    </xf>
    <xf numFmtId="0" fontId="4" fillId="0" borderId="21" xfId="0" applyFont="1" applyFill="1" applyBorder="1" applyAlignment="1">
      <alignment vertical="top" wrapText="1"/>
    </xf>
    <xf numFmtId="0" fontId="4" fillId="0" borderId="22" xfId="0" applyFont="1" applyFill="1" applyBorder="1" applyAlignment="1">
      <alignment vertical="top" wrapText="1"/>
    </xf>
    <xf numFmtId="0" fontId="4" fillId="0" borderId="9" xfId="0" applyFont="1" applyFill="1" applyBorder="1" applyAlignment="1">
      <alignment vertical="top" wrapText="1"/>
    </xf>
    <xf numFmtId="0" fontId="4" fillId="0" borderId="10" xfId="0" applyFont="1" applyFill="1" applyBorder="1" applyAlignment="1">
      <alignment vertical="top" wrapText="1"/>
    </xf>
    <xf numFmtId="0" fontId="4" fillId="0" borderId="11" xfId="0" applyFont="1" applyFill="1" applyBorder="1" applyAlignment="1">
      <alignment vertical="top" wrapText="1"/>
    </xf>
    <xf numFmtId="0" fontId="15" fillId="0" borderId="5" xfId="0" applyFont="1" applyFill="1" applyBorder="1" applyAlignment="1">
      <alignment horizontal="center" vertical="top" wrapText="1"/>
    </xf>
    <xf numFmtId="0" fontId="15" fillId="0" borderId="4"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7"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8" xfId="0" applyFont="1" applyFill="1" applyBorder="1" applyAlignment="1">
      <alignment horizontal="center" vertical="top" wrapText="1"/>
    </xf>
    <xf numFmtId="0" fontId="15" fillId="0" borderId="10" xfId="0" applyFont="1" applyFill="1" applyBorder="1" applyAlignment="1">
      <alignment horizontal="center" vertical="top" wrapText="1"/>
    </xf>
    <xf numFmtId="0" fontId="15" fillId="0" borderId="11" xfId="0" applyFont="1" applyFill="1" applyBorder="1" applyAlignment="1">
      <alignment horizontal="center" vertical="top" wrapText="1"/>
    </xf>
    <xf numFmtId="0" fontId="4" fillId="0" borderId="20"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6" fillId="0" borderId="4"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15" xfId="0" applyFont="1" applyFill="1" applyBorder="1" applyAlignment="1">
      <alignment vertical="center"/>
    </xf>
    <xf numFmtId="0" fontId="6" fillId="0" borderId="23" xfId="0" applyFont="1" applyFill="1" applyBorder="1" applyAlignment="1">
      <alignment vertical="center"/>
    </xf>
    <xf numFmtId="0" fontId="6" fillId="0" borderId="31" xfId="0" applyFont="1" applyFill="1" applyBorder="1" applyAlignment="1">
      <alignment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3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3" xfId="0" applyFont="1" applyFill="1" applyBorder="1" applyAlignment="1">
      <alignment vertical="center"/>
    </xf>
    <xf numFmtId="0" fontId="5" fillId="0" borderId="14" xfId="0" applyFont="1" applyFill="1" applyBorder="1" applyAlignment="1">
      <alignment vertical="center"/>
    </xf>
    <xf numFmtId="0" fontId="5" fillId="0" borderId="12" xfId="0" applyFont="1" applyFill="1" applyBorder="1" applyAlignment="1">
      <alignment vertical="center"/>
    </xf>
    <xf numFmtId="0" fontId="15" fillId="0" borderId="9" xfId="0" applyFont="1" applyFill="1" applyBorder="1" applyAlignment="1">
      <alignment horizontal="center" vertical="top" wrapText="1"/>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2" xfId="0" applyFont="1" applyFill="1" applyBorder="1" applyAlignment="1">
      <alignment horizontal="center" vertical="center"/>
    </xf>
    <xf numFmtId="0" fontId="4" fillId="0" borderId="4"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0" xfId="0" applyFont="1" applyFill="1" applyBorder="1" applyAlignment="1">
      <alignment horizontal="left" vertical="center"/>
    </xf>
    <xf numFmtId="0" fontId="4" fillId="0" borderId="8" xfId="0" applyFont="1" applyFill="1" applyBorder="1" applyAlignment="1">
      <alignment horizontal="left" vertical="center"/>
    </xf>
    <xf numFmtId="0" fontId="4" fillId="0" borderId="30" xfId="0" applyFont="1" applyFill="1" applyBorder="1" applyAlignment="1">
      <alignment horizontal="center" vertical="center"/>
    </xf>
    <xf numFmtId="0" fontId="15" fillId="0" borderId="1" xfId="0" applyFont="1" applyFill="1" applyBorder="1" applyAlignment="1">
      <alignment horizontal="center" vertical="top" wrapText="1"/>
    </xf>
    <xf numFmtId="0" fontId="4" fillId="0" borderId="7" xfId="0" applyFont="1" applyFill="1" applyBorder="1" applyAlignment="1">
      <alignment horizontal="left" vertical="top"/>
    </xf>
    <xf numFmtId="0" fontId="4" fillId="0" borderId="0" xfId="0" applyFont="1" applyFill="1" applyBorder="1" applyAlignment="1">
      <alignment horizontal="left" vertical="top"/>
    </xf>
    <xf numFmtId="0" fontId="4" fillId="0" borderId="8" xfId="0" applyFont="1" applyFill="1" applyBorder="1" applyAlignment="1">
      <alignment horizontal="left" vertical="top"/>
    </xf>
    <xf numFmtId="0" fontId="6" fillId="0" borderId="15" xfId="0" applyFont="1" applyFill="1" applyBorder="1" applyAlignment="1">
      <alignment horizontal="center" vertical="center" wrapText="1"/>
    </xf>
    <xf numFmtId="0" fontId="41" fillId="0" borderId="30" xfId="0" applyFont="1" applyFill="1" applyBorder="1" applyAlignment="1">
      <alignment horizontal="center" vertical="center" wrapText="1"/>
    </xf>
    <xf numFmtId="0" fontId="41" fillId="0" borderId="31" xfId="0" applyFont="1" applyFill="1" applyBorder="1" applyAlignment="1">
      <alignment horizontal="center" vertical="center" wrapText="1"/>
    </xf>
    <xf numFmtId="49" fontId="4" fillId="0" borderId="5" xfId="0" applyNumberFormat="1" applyFont="1" applyFill="1" applyBorder="1" applyAlignment="1">
      <alignment vertical="top" wrapText="1"/>
    </xf>
    <xf numFmtId="49" fontId="4" fillId="0" borderId="4" xfId="0" applyNumberFormat="1" applyFont="1" applyFill="1" applyBorder="1" applyAlignment="1">
      <alignment vertical="top" wrapText="1"/>
    </xf>
    <xf numFmtId="49" fontId="4" fillId="0" borderId="6" xfId="0" applyNumberFormat="1" applyFont="1" applyFill="1" applyBorder="1" applyAlignment="1">
      <alignment vertical="top" wrapText="1"/>
    </xf>
    <xf numFmtId="49" fontId="4" fillId="0" borderId="7" xfId="0" applyNumberFormat="1" applyFont="1" applyFill="1" applyBorder="1" applyAlignment="1">
      <alignment vertical="top" wrapText="1"/>
    </xf>
    <xf numFmtId="49" fontId="4" fillId="0" borderId="0" xfId="0" applyNumberFormat="1" applyFont="1" applyFill="1" applyBorder="1" applyAlignment="1">
      <alignment vertical="top" wrapText="1"/>
    </xf>
    <xf numFmtId="49" fontId="4" fillId="0" borderId="8" xfId="0" applyNumberFormat="1" applyFont="1" applyFill="1" applyBorder="1" applyAlignment="1">
      <alignment vertical="top" wrapText="1"/>
    </xf>
    <xf numFmtId="49" fontId="4" fillId="0" borderId="9" xfId="0" applyNumberFormat="1" applyFont="1" applyFill="1" applyBorder="1" applyAlignment="1">
      <alignment vertical="top" wrapText="1"/>
    </xf>
    <xf numFmtId="49" fontId="4" fillId="0" borderId="10" xfId="0" applyNumberFormat="1" applyFont="1" applyFill="1" applyBorder="1" applyAlignment="1">
      <alignment vertical="top" wrapText="1"/>
    </xf>
    <xf numFmtId="49" fontId="4" fillId="0" borderId="11" xfId="0" applyNumberFormat="1" applyFont="1" applyFill="1" applyBorder="1" applyAlignment="1">
      <alignment vertical="top" wrapText="1"/>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3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center" vertical="center"/>
    </xf>
    <xf numFmtId="0" fontId="0" fillId="0" borderId="23" xfId="0" applyBorder="1" applyAlignment="1">
      <alignment horizontal="center" vertical="center"/>
    </xf>
    <xf numFmtId="0" fontId="5" fillId="0" borderId="13" xfId="0" applyFont="1" applyFill="1" applyBorder="1" applyAlignment="1">
      <alignment horizontal="center" vertical="center"/>
    </xf>
    <xf numFmtId="0" fontId="5" fillId="0" borderId="31" xfId="0" applyFont="1" applyFill="1" applyBorder="1" applyAlignment="1">
      <alignment horizontal="center" vertical="center"/>
    </xf>
    <xf numFmtId="0" fontId="15" fillId="0" borderId="1" xfId="0" applyFont="1" applyFill="1" applyBorder="1" applyAlignment="1">
      <alignment horizontal="center" vertical="center" wrapText="1"/>
    </xf>
    <xf numFmtId="0" fontId="4" fillId="0" borderId="20" xfId="0" applyFont="1" applyFill="1" applyBorder="1" applyAlignment="1">
      <alignment vertical="center" wrapText="1"/>
    </xf>
    <xf numFmtId="0" fontId="4" fillId="0" borderId="21" xfId="0" applyFont="1" applyFill="1" applyBorder="1" applyAlignment="1">
      <alignment vertical="center" wrapText="1"/>
    </xf>
    <xf numFmtId="0" fontId="4" fillId="0" borderId="22"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Fill="1" applyBorder="1" applyAlignment="1">
      <alignment vertical="center" wrapText="1"/>
    </xf>
    <xf numFmtId="0" fontId="4" fillId="0" borderId="8" xfId="0" applyFont="1" applyFill="1" applyBorder="1" applyAlignment="1">
      <alignment vertical="center" wrapText="1"/>
    </xf>
    <xf numFmtId="0" fontId="4" fillId="0" borderId="28" xfId="0" applyFont="1" applyFill="1" applyBorder="1" applyAlignment="1">
      <alignment horizontal="left" vertical="top" wrapText="1"/>
    </xf>
    <xf numFmtId="0" fontId="4" fillId="0" borderId="29" xfId="0" applyFont="1" applyFill="1" applyBorder="1" applyAlignment="1">
      <alignment horizontal="left" vertical="top" wrapTex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4" fillId="0" borderId="14" xfId="0" applyFont="1" applyFill="1" applyBorder="1" applyAlignment="1">
      <alignment horizontal="center" vertical="center" textRotation="255"/>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5" fillId="0" borderId="1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4" fillId="0" borderId="27" xfId="0" applyFont="1" applyFill="1" applyBorder="1" applyAlignment="1">
      <alignment vertical="center" wrapText="1"/>
    </xf>
    <xf numFmtId="0" fontId="4" fillId="0" borderId="28" xfId="0" applyFont="1" applyFill="1" applyBorder="1" applyAlignment="1">
      <alignment vertical="center" wrapText="1"/>
    </xf>
    <xf numFmtId="0" fontId="4" fillId="0" borderId="29" xfId="0" applyFont="1" applyFill="1" applyBorder="1" applyAlignment="1">
      <alignment vertical="center" wrapText="1"/>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31" xfId="0" applyFill="1" applyBorder="1" applyAlignment="1">
      <alignment horizontal="center" vertical="center"/>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 xfId="0" applyFont="1" applyFill="1" applyBorder="1" applyAlignment="1">
      <alignment horizontal="center" vertical="center"/>
    </xf>
    <xf numFmtId="0" fontId="14" fillId="0" borderId="13" xfId="0" applyFont="1" applyFill="1" applyBorder="1" applyAlignment="1">
      <alignment horizontal="center" vertical="center" textRotation="255"/>
    </xf>
    <xf numFmtId="0" fontId="14" fillId="0" borderId="12" xfId="0" applyFont="1" applyFill="1" applyBorder="1" applyAlignment="1">
      <alignment horizontal="center" vertical="center" textRotation="255"/>
    </xf>
    <xf numFmtId="0" fontId="6" fillId="0" borderId="19" xfId="0" applyFont="1" applyFill="1" applyBorder="1" applyAlignment="1">
      <alignment vertical="center"/>
    </xf>
    <xf numFmtId="0" fontId="0" fillId="0" borderId="0" xfId="0" applyFill="1" applyBorder="1" applyAlignment="1">
      <alignment horizontal="center" vertical="center"/>
    </xf>
    <xf numFmtId="0" fontId="0" fillId="0" borderId="28" xfId="0" applyFill="1" applyBorder="1" applyAlignment="1">
      <alignment horizontal="center" vertical="center"/>
    </xf>
    <xf numFmtId="0" fontId="6" fillId="0" borderId="23" xfId="0" applyFont="1" applyFill="1" applyBorder="1" applyAlignment="1">
      <alignment horizontal="center" vertical="center"/>
    </xf>
    <xf numFmtId="0" fontId="6" fillId="0" borderId="15" xfId="0" applyFont="1" applyFill="1" applyBorder="1" applyAlignment="1">
      <alignment horizontal="center" vertical="center"/>
    </xf>
    <xf numFmtId="0" fontId="4" fillId="0" borderId="12" xfId="0" applyFont="1" applyFill="1" applyBorder="1" applyAlignment="1">
      <alignment horizontal="center" vertical="center"/>
    </xf>
    <xf numFmtId="0" fontId="14" fillId="0" borderId="30" xfId="0" applyFont="1" applyFill="1" applyBorder="1" applyAlignment="1">
      <alignment horizontal="center" vertical="center" textRotation="255"/>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0"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0"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Fill="1" applyBorder="1" applyAlignment="1">
      <alignment horizontal="left" vertical="top" wrapText="1"/>
    </xf>
    <xf numFmtId="0" fontId="4" fillId="0" borderId="27" xfId="0" applyFont="1" applyFill="1" applyBorder="1" applyAlignment="1">
      <alignment horizontal="left" vertical="top" wrapText="1"/>
    </xf>
    <xf numFmtId="0" fontId="5" fillId="0" borderId="1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2" xfId="0" applyFont="1" applyFill="1" applyBorder="1" applyAlignment="1">
      <alignment horizontal="center" vertical="center"/>
    </xf>
    <xf numFmtId="0" fontId="24" fillId="0" borderId="5" xfId="0" applyFont="1" applyFill="1" applyBorder="1" applyAlignment="1">
      <alignment horizontal="center" vertical="top" wrapText="1"/>
    </xf>
    <xf numFmtId="0" fontId="24" fillId="0" borderId="4" xfId="0" applyFont="1" applyFill="1" applyBorder="1" applyAlignment="1">
      <alignment horizontal="center" vertical="top" wrapText="1"/>
    </xf>
    <xf numFmtId="0" fontId="24" fillId="0" borderId="6" xfId="0" applyFont="1" applyFill="1" applyBorder="1" applyAlignment="1">
      <alignment horizontal="center" vertical="top" wrapText="1"/>
    </xf>
    <xf numFmtId="0" fontId="24" fillId="0" borderId="7"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8" xfId="0" applyFont="1" applyFill="1" applyBorder="1" applyAlignment="1">
      <alignment horizontal="center" vertical="top" wrapText="1"/>
    </xf>
    <xf numFmtId="0" fontId="24" fillId="0" borderId="9" xfId="0" applyFont="1" applyFill="1" applyBorder="1" applyAlignment="1">
      <alignment horizontal="center" vertical="top" wrapText="1"/>
    </xf>
    <xf numFmtId="0" fontId="24" fillId="0" borderId="10" xfId="0" applyFont="1" applyFill="1" applyBorder="1" applyAlignment="1">
      <alignment horizontal="center" vertical="top" wrapText="1"/>
    </xf>
    <xf numFmtId="0" fontId="24" fillId="0" borderId="11" xfId="0" applyFont="1" applyFill="1" applyBorder="1" applyAlignment="1">
      <alignment horizontal="center" vertical="top" wrapText="1"/>
    </xf>
    <xf numFmtId="0" fontId="4" fillId="0" borderId="0" xfId="3" applyFont="1" applyFill="1" applyBorder="1" applyAlignment="1">
      <alignment horizontal="left" vertical="center" shrinkToFit="1"/>
    </xf>
    <xf numFmtId="0" fontId="15" fillId="0" borderId="1" xfId="0" applyFont="1" applyFill="1" applyBorder="1" applyAlignment="1">
      <alignment horizontal="center" vertical="top"/>
    </xf>
    <xf numFmtId="0" fontId="2" fillId="0" borderId="5" xfId="3" applyFont="1" applyBorder="1" applyAlignment="1">
      <alignment vertical="center"/>
    </xf>
    <xf numFmtId="0" fontId="2" fillId="0" borderId="4" xfId="3" applyFont="1" applyBorder="1" applyAlignment="1">
      <alignment vertical="center"/>
    </xf>
    <xf numFmtId="0" fontId="2" fillId="0" borderId="6" xfId="3" applyFont="1" applyBorder="1" applyAlignment="1">
      <alignment vertical="center"/>
    </xf>
    <xf numFmtId="0" fontId="2" fillId="0" borderId="27" xfId="3" applyFont="1" applyBorder="1" applyAlignment="1">
      <alignment vertical="center"/>
    </xf>
    <xf numFmtId="0" fontId="2" fillId="0" borderId="28" xfId="3" applyFont="1" applyBorder="1" applyAlignment="1">
      <alignment vertical="center"/>
    </xf>
    <xf numFmtId="0" fontId="2" fillId="0" borderId="29" xfId="3" applyFont="1" applyBorder="1" applyAlignment="1">
      <alignment vertical="center"/>
    </xf>
    <xf numFmtId="0" fontId="55" fillId="0" borderId="9"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11" xfId="0" applyFont="1" applyFill="1" applyBorder="1" applyAlignment="1">
      <alignment horizontal="center" vertical="center"/>
    </xf>
    <xf numFmtId="0" fontId="4" fillId="0" borderId="7" xfId="0" applyFont="1" applyFill="1" applyBorder="1" applyAlignment="1">
      <alignment vertical="top" wrapText="1"/>
    </xf>
    <xf numFmtId="0" fontId="4" fillId="0" borderId="0" xfId="0" applyFont="1" applyFill="1" applyBorder="1" applyAlignment="1">
      <alignment vertical="top" wrapText="1"/>
    </xf>
    <xf numFmtId="0" fontId="4" fillId="0" borderId="8" xfId="0" applyFont="1" applyFill="1" applyBorder="1" applyAlignment="1">
      <alignment vertical="top" wrapText="1"/>
    </xf>
    <xf numFmtId="0" fontId="4" fillId="0" borderId="27" xfId="0" applyFont="1" applyFill="1" applyBorder="1" applyAlignment="1">
      <alignment vertical="top" wrapText="1"/>
    </xf>
    <xf numFmtId="0" fontId="4" fillId="0" borderId="28" xfId="0" applyFont="1" applyFill="1" applyBorder="1" applyAlignment="1">
      <alignment vertical="top" wrapText="1"/>
    </xf>
    <xf numFmtId="0" fontId="4" fillId="0" borderId="29" xfId="0" applyFont="1" applyFill="1" applyBorder="1" applyAlignment="1">
      <alignment vertical="top" wrapText="1"/>
    </xf>
    <xf numFmtId="0" fontId="4" fillId="0" borderId="23" xfId="0" applyFont="1" applyFill="1" applyBorder="1" applyAlignment="1">
      <alignment horizontal="center" vertical="center"/>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15" fillId="0" borderId="4" xfId="0" applyFont="1" applyFill="1" applyBorder="1" applyAlignment="1">
      <alignment horizontal="center" vertical="top"/>
    </xf>
    <xf numFmtId="0" fontId="15" fillId="0" borderId="6" xfId="0" applyFont="1" applyFill="1" applyBorder="1" applyAlignment="1">
      <alignment horizontal="center" vertical="top"/>
    </xf>
    <xf numFmtId="0" fontId="15" fillId="0" borderId="7" xfId="0" applyFont="1" applyFill="1" applyBorder="1" applyAlignment="1">
      <alignment horizontal="center" vertical="top"/>
    </xf>
    <xf numFmtId="0" fontId="15" fillId="0" borderId="0" xfId="0" applyFont="1" applyFill="1" applyBorder="1" applyAlignment="1">
      <alignment horizontal="center" vertical="top"/>
    </xf>
    <xf numFmtId="0" fontId="15" fillId="0" borderId="8" xfId="0" applyFont="1" applyFill="1" applyBorder="1" applyAlignment="1">
      <alignment horizontal="center" vertical="top"/>
    </xf>
    <xf numFmtId="0" fontId="15" fillId="0" borderId="9" xfId="0" applyFont="1" applyFill="1" applyBorder="1" applyAlignment="1">
      <alignment horizontal="center" vertical="top"/>
    </xf>
    <xf numFmtId="0" fontId="15" fillId="0" borderId="10" xfId="0" applyFont="1" applyFill="1" applyBorder="1" applyAlignment="1">
      <alignment horizontal="center" vertical="top"/>
    </xf>
    <xf numFmtId="0" fontId="15" fillId="0" borderId="11" xfId="0" applyFont="1" applyFill="1" applyBorder="1" applyAlignment="1">
      <alignment horizontal="center" vertical="top"/>
    </xf>
    <xf numFmtId="0" fontId="20" fillId="0" borderId="5"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10" xfId="0" applyFont="1" applyFill="1" applyBorder="1" applyAlignment="1">
      <alignment horizontal="left" vertical="top" wrapText="1"/>
    </xf>
    <xf numFmtId="0" fontId="20" fillId="0" borderId="11" xfId="0" applyFont="1" applyFill="1" applyBorder="1" applyAlignment="1">
      <alignment horizontal="left" vertical="top" wrapText="1"/>
    </xf>
    <xf numFmtId="0" fontId="5" fillId="0" borderId="5" xfId="3" applyFont="1" applyBorder="1" applyAlignment="1">
      <alignment vertical="center"/>
    </xf>
    <xf numFmtId="0" fontId="5" fillId="0" borderId="4" xfId="3" applyFont="1" applyBorder="1" applyAlignment="1">
      <alignment vertical="center"/>
    </xf>
    <xf numFmtId="0" fontId="5" fillId="0" borderId="6" xfId="3" applyFont="1" applyBorder="1" applyAlignment="1">
      <alignment vertical="center"/>
    </xf>
    <xf numFmtId="0" fontId="5" fillId="0" borderId="7" xfId="3" applyFont="1" applyBorder="1" applyAlignment="1">
      <alignment vertical="center"/>
    </xf>
    <xf numFmtId="0" fontId="5" fillId="0" borderId="0" xfId="3" applyFont="1" applyBorder="1" applyAlignment="1">
      <alignment vertical="center"/>
    </xf>
    <xf numFmtId="0" fontId="5" fillId="0" borderId="8" xfId="3" applyFont="1" applyBorder="1" applyAlignment="1">
      <alignment vertical="center"/>
    </xf>
    <xf numFmtId="0" fontId="5" fillId="0" borderId="9" xfId="3" applyFont="1" applyBorder="1" applyAlignment="1">
      <alignment vertical="center"/>
    </xf>
    <xf numFmtId="0" fontId="5" fillId="0" borderId="10" xfId="3" applyFont="1" applyBorder="1" applyAlignment="1">
      <alignment vertical="center"/>
    </xf>
    <xf numFmtId="0" fontId="5" fillId="0" borderId="11" xfId="3" applyFont="1" applyBorder="1" applyAlignment="1">
      <alignment vertical="center"/>
    </xf>
    <xf numFmtId="0" fontId="5" fillId="0" borderId="1" xfId="3" applyFont="1" applyBorder="1" applyAlignment="1">
      <alignment vertical="center" wrapText="1"/>
    </xf>
    <xf numFmtId="0" fontId="5" fillId="0" borderId="5" xfId="3" applyFont="1" applyBorder="1" applyAlignment="1">
      <alignment vertical="center" wrapText="1"/>
    </xf>
    <xf numFmtId="0" fontId="5" fillId="0" borderId="4" xfId="3" applyFont="1" applyBorder="1" applyAlignment="1">
      <alignment vertical="center" wrapText="1"/>
    </xf>
    <xf numFmtId="0" fontId="5" fillId="0" borderId="6" xfId="3" applyFont="1" applyBorder="1" applyAlignment="1">
      <alignment vertical="center" wrapText="1"/>
    </xf>
    <xf numFmtId="0" fontId="5" fillId="0" borderId="9" xfId="3" applyFont="1" applyBorder="1" applyAlignment="1">
      <alignment vertical="center" wrapText="1"/>
    </xf>
    <xf numFmtId="0" fontId="5" fillId="0" borderId="10" xfId="3" applyFont="1" applyBorder="1" applyAlignment="1">
      <alignment vertical="center" wrapText="1"/>
    </xf>
    <xf numFmtId="0" fontId="5" fillId="0" borderId="11" xfId="3" applyFont="1" applyBorder="1" applyAlignment="1">
      <alignment vertical="center" wrapText="1"/>
    </xf>
    <xf numFmtId="0" fontId="5" fillId="0" borderId="0" xfId="0" applyFont="1" applyFill="1" applyAlignment="1">
      <alignment horizontal="left" vertical="center"/>
    </xf>
    <xf numFmtId="0" fontId="5" fillId="0" borderId="10" xfId="0" applyFont="1" applyFill="1" applyBorder="1" applyAlignment="1">
      <alignment horizontal="left" vertical="center"/>
    </xf>
    <xf numFmtId="0" fontId="4" fillId="0" borderId="8" xfId="3" applyFont="1" applyFill="1" applyBorder="1" applyAlignment="1">
      <alignment horizontal="left" vertical="center" shrinkToFit="1"/>
    </xf>
    <xf numFmtId="0" fontId="4" fillId="0" borderId="0"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28" xfId="3" applyFont="1" applyFill="1" applyBorder="1" applyAlignment="1">
      <alignment horizontal="center" vertical="center"/>
    </xf>
    <xf numFmtId="0" fontId="15" fillId="0" borderId="5" xfId="0" applyFont="1" applyBorder="1" applyAlignment="1">
      <alignment horizontal="center" vertical="top" wrapText="1"/>
    </xf>
    <xf numFmtId="0" fontId="15" fillId="0" borderId="4"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0" xfId="0" applyFont="1" applyBorder="1" applyAlignment="1">
      <alignment horizontal="center" vertical="top" wrapText="1"/>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0" fontId="4" fillId="0" borderId="7" xfId="0" applyFont="1" applyFill="1" applyBorder="1" applyAlignment="1">
      <alignment horizontal="left" vertical="center"/>
    </xf>
    <xf numFmtId="0" fontId="4" fillId="0" borderId="5" xfId="0" applyFont="1" applyFill="1" applyBorder="1" applyAlignment="1">
      <alignment vertical="top" wrapText="1"/>
    </xf>
    <xf numFmtId="0" fontId="4" fillId="0" borderId="4" xfId="0" applyFont="1" applyFill="1" applyBorder="1" applyAlignment="1">
      <alignment vertical="top" wrapText="1"/>
    </xf>
    <xf numFmtId="0" fontId="4" fillId="0" borderId="6" xfId="0" applyFont="1" applyFill="1" applyBorder="1" applyAlignment="1">
      <alignment vertical="top" wrapText="1"/>
    </xf>
    <xf numFmtId="0" fontId="4" fillId="0" borderId="47"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48"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0" xfId="3" applyFont="1" applyFill="1" applyBorder="1" applyAlignment="1">
      <alignment vertical="top" wrapText="1"/>
    </xf>
    <xf numFmtId="0" fontId="4" fillId="0" borderId="8" xfId="3" applyFont="1" applyFill="1" applyBorder="1" applyAlignment="1">
      <alignment vertical="top" wrapText="1"/>
    </xf>
    <xf numFmtId="0" fontId="17" fillId="0" borderId="0" xfId="0" applyFont="1" applyFill="1" applyBorder="1" applyAlignment="1">
      <alignment vertical="center" wrapText="1"/>
    </xf>
    <xf numFmtId="0" fontId="17" fillId="0" borderId="10" xfId="0" applyFont="1" applyFill="1" applyBorder="1" applyAlignment="1">
      <alignment vertical="center" wrapText="1"/>
    </xf>
    <xf numFmtId="0" fontId="4" fillId="0" borderId="0" xfId="3" applyFont="1" applyFill="1" applyBorder="1" applyAlignment="1">
      <alignment horizontal="left" vertical="top" wrapText="1"/>
    </xf>
    <xf numFmtId="0" fontId="4" fillId="0" borderId="10" xfId="3" applyFont="1" applyFill="1" applyBorder="1" applyAlignment="1">
      <alignment horizontal="left" vertical="top" wrapText="1"/>
    </xf>
    <xf numFmtId="0" fontId="21" fillId="0" borderId="0" xfId="3" applyFont="1" applyAlignment="1">
      <alignment horizontal="center" vertical="center"/>
    </xf>
    <xf numFmtId="0" fontId="9" fillId="0" borderId="1" xfId="3" applyFont="1" applyFill="1" applyBorder="1" applyAlignment="1">
      <alignment horizontal="center" vertical="center"/>
    </xf>
    <xf numFmtId="0" fontId="4" fillId="0" borderId="1" xfId="3" applyFont="1" applyFill="1" applyBorder="1" applyAlignment="1">
      <alignment horizontal="center" vertical="center"/>
    </xf>
    <xf numFmtId="0" fontId="8" fillId="0" borderId="0" xfId="3" applyFont="1" applyFill="1" applyAlignment="1">
      <alignment horizontal="left" vertical="center"/>
    </xf>
    <xf numFmtId="0" fontId="9" fillId="0" borderId="0" xfId="3" applyFont="1" applyAlignment="1">
      <alignment horizontal="left" vertical="center"/>
    </xf>
    <xf numFmtId="0" fontId="4" fillId="0" borderId="1" xfId="3" applyFont="1" applyBorder="1" applyAlignment="1">
      <alignment horizontal="center" vertical="center"/>
    </xf>
    <xf numFmtId="0" fontId="5" fillId="0" borderId="5" xfId="3" applyFont="1" applyBorder="1" applyAlignment="1">
      <alignment horizontal="left" vertical="center"/>
    </xf>
    <xf numFmtId="0" fontId="5" fillId="0" borderId="4" xfId="3" applyFont="1" applyBorder="1" applyAlignment="1">
      <alignment horizontal="left" vertical="center"/>
    </xf>
    <xf numFmtId="0" fontId="5" fillId="0" borderId="6" xfId="3" applyFont="1" applyBorder="1" applyAlignment="1">
      <alignment horizontal="left" vertical="center"/>
    </xf>
    <xf numFmtId="0" fontId="5" fillId="0" borderId="9" xfId="3" applyFont="1" applyBorder="1" applyAlignment="1">
      <alignment horizontal="left" vertical="center"/>
    </xf>
    <xf numFmtId="0" fontId="5" fillId="0" borderId="10" xfId="3" applyFont="1" applyBorder="1" applyAlignment="1">
      <alignment horizontal="left" vertical="center"/>
    </xf>
    <xf numFmtId="0" fontId="5" fillId="0" borderId="11" xfId="3" applyFont="1" applyBorder="1" applyAlignment="1">
      <alignment horizontal="left" vertical="center"/>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5" xfId="3" applyFont="1" applyFill="1" applyBorder="1" applyAlignment="1">
      <alignment vertical="top" wrapText="1"/>
    </xf>
    <xf numFmtId="0" fontId="4" fillId="0" borderId="4" xfId="3" applyFont="1" applyFill="1" applyBorder="1" applyAlignment="1">
      <alignment vertical="top" wrapText="1"/>
    </xf>
    <xf numFmtId="0" fontId="4" fillId="0" borderId="6" xfId="3" applyFont="1" applyFill="1" applyBorder="1" applyAlignment="1">
      <alignment vertical="top" wrapText="1"/>
    </xf>
    <xf numFmtId="0" fontId="4" fillId="0" borderId="7" xfId="3" applyFont="1" applyFill="1" applyBorder="1" applyAlignment="1">
      <alignment vertical="top" wrapText="1"/>
    </xf>
    <xf numFmtId="0" fontId="4" fillId="0" borderId="27" xfId="3" applyFont="1" applyFill="1" applyBorder="1" applyAlignment="1">
      <alignment vertical="top" wrapText="1"/>
    </xf>
    <xf numFmtId="0" fontId="4" fillId="0" borderId="28" xfId="3" applyFont="1" applyFill="1" applyBorder="1" applyAlignment="1">
      <alignment vertical="top" wrapText="1"/>
    </xf>
    <xf numFmtId="0" fontId="4" fillId="0" borderId="29" xfId="3" applyFont="1" applyFill="1" applyBorder="1" applyAlignment="1">
      <alignment vertical="top" wrapText="1"/>
    </xf>
    <xf numFmtId="0" fontId="4" fillId="0" borderId="20" xfId="3" applyFont="1" applyFill="1" applyBorder="1" applyAlignment="1">
      <alignment horizontal="left" vertical="top" wrapText="1"/>
    </xf>
    <xf numFmtId="0" fontId="4" fillId="0" borderId="21" xfId="3" applyFont="1" applyFill="1" applyBorder="1" applyAlignment="1">
      <alignment horizontal="left" vertical="top" wrapText="1"/>
    </xf>
    <xf numFmtId="0" fontId="4" fillId="0" borderId="22" xfId="3" applyFont="1" applyFill="1" applyBorder="1" applyAlignment="1">
      <alignment horizontal="left" vertical="top" wrapText="1"/>
    </xf>
    <xf numFmtId="0" fontId="4" fillId="0" borderId="7" xfId="3" applyFont="1" applyFill="1" applyBorder="1" applyAlignment="1">
      <alignment horizontal="left" vertical="top" wrapText="1"/>
    </xf>
    <xf numFmtId="0" fontId="4" fillId="0" borderId="8" xfId="3" applyFont="1" applyFill="1" applyBorder="1" applyAlignment="1">
      <alignment horizontal="left" vertical="top" wrapText="1"/>
    </xf>
    <xf numFmtId="0" fontId="4" fillId="0" borderId="9" xfId="3" applyFont="1" applyFill="1" applyBorder="1" applyAlignment="1">
      <alignment horizontal="left" vertical="top" wrapText="1"/>
    </xf>
    <xf numFmtId="0" fontId="4" fillId="0" borderId="11" xfId="3" applyFont="1" applyFill="1" applyBorder="1" applyAlignment="1">
      <alignment horizontal="left" vertical="top" wrapText="1"/>
    </xf>
    <xf numFmtId="0" fontId="5" fillId="0" borderId="30" xfId="0" applyFont="1" applyFill="1" applyBorder="1" applyAlignment="1">
      <alignment vertical="center"/>
    </xf>
    <xf numFmtId="0" fontId="4" fillId="0" borderId="4"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6" xfId="0" applyFont="1" applyFill="1" applyBorder="1" applyAlignment="1">
      <alignment horizontal="center" vertical="center"/>
    </xf>
    <xf numFmtId="0" fontId="4" fillId="0" borderId="32" xfId="0" applyFont="1" applyFill="1" applyBorder="1" applyAlignment="1">
      <alignment horizontal="center" vertical="center"/>
    </xf>
    <xf numFmtId="0" fontId="15" fillId="0" borderId="5" xfId="3" applyFont="1" applyFill="1" applyBorder="1" applyAlignment="1">
      <alignment horizontal="center" vertical="top" wrapText="1"/>
    </xf>
    <xf numFmtId="0" fontId="15" fillId="0" borderId="4" xfId="3" applyFont="1" applyFill="1" applyBorder="1" applyAlignment="1">
      <alignment horizontal="center" vertical="top" wrapText="1"/>
    </xf>
    <xf numFmtId="0" fontId="15" fillId="0" borderId="6" xfId="3" applyFont="1" applyFill="1" applyBorder="1" applyAlignment="1">
      <alignment horizontal="center" vertical="top" wrapText="1"/>
    </xf>
    <xf numFmtId="0" fontId="15" fillId="0" borderId="7" xfId="3" applyFont="1" applyFill="1" applyBorder="1" applyAlignment="1">
      <alignment horizontal="center" vertical="top" wrapText="1"/>
    </xf>
    <xf numFmtId="0" fontId="15" fillId="0" borderId="0" xfId="3" applyFont="1" applyFill="1" applyBorder="1" applyAlignment="1">
      <alignment horizontal="center" vertical="top" wrapText="1"/>
    </xf>
    <xf numFmtId="0" fontId="15" fillId="0" borderId="8" xfId="3" applyFont="1" applyFill="1" applyBorder="1" applyAlignment="1">
      <alignment horizontal="center" vertical="top" wrapText="1"/>
    </xf>
    <xf numFmtId="0" fontId="15" fillId="0" borderId="9" xfId="3" applyFont="1" applyFill="1" applyBorder="1" applyAlignment="1">
      <alignment horizontal="center" vertical="top" wrapText="1"/>
    </xf>
    <xf numFmtId="0" fontId="15" fillId="0" borderId="10" xfId="3" applyFont="1" applyFill="1" applyBorder="1" applyAlignment="1">
      <alignment horizontal="center" vertical="top" wrapText="1"/>
    </xf>
    <xf numFmtId="0" fontId="15" fillId="0" borderId="11" xfId="3" applyFont="1" applyFill="1" applyBorder="1" applyAlignment="1">
      <alignment horizontal="center" vertical="top" wrapText="1"/>
    </xf>
    <xf numFmtId="0" fontId="15" fillId="0" borderId="0" xfId="0" applyFont="1" applyFill="1" applyAlignment="1">
      <alignment horizontal="center" vertical="top" wrapText="1"/>
    </xf>
    <xf numFmtId="0" fontId="4" fillId="0" borderId="18"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7"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38" xfId="3" applyFont="1" applyFill="1" applyBorder="1" applyAlignment="1">
      <alignment horizontal="left" vertical="top" wrapText="1"/>
    </xf>
    <xf numFmtId="0" fontId="4" fillId="0" borderId="39" xfId="3" applyFont="1" applyFill="1" applyBorder="1" applyAlignment="1">
      <alignment horizontal="left" vertical="top" wrapText="1"/>
    </xf>
    <xf numFmtId="0" fontId="4" fillId="0" borderId="28" xfId="3" applyFont="1" applyFill="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15" fillId="0" borderId="0" xfId="0" applyFont="1" applyAlignment="1">
      <alignment horizontal="center" vertical="top" wrapText="1"/>
    </xf>
    <xf numFmtId="49" fontId="4" fillId="0" borderId="5"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49" fontId="4" fillId="0" borderId="0" xfId="0" applyNumberFormat="1" applyFont="1" applyAlignment="1">
      <alignment horizontal="left" vertical="top" wrapText="1"/>
    </xf>
    <xf numFmtId="49" fontId="4" fillId="0" borderId="8" xfId="0" applyNumberFormat="1" applyFont="1" applyBorder="1" applyAlignment="1">
      <alignment horizontal="left" vertical="top" wrapText="1"/>
    </xf>
    <xf numFmtId="0" fontId="4" fillId="0" borderId="37" xfId="3" applyFont="1" applyFill="1" applyBorder="1" applyAlignment="1">
      <alignment horizontal="left" vertical="top" wrapText="1"/>
    </xf>
    <xf numFmtId="0" fontId="4" fillId="0" borderId="0" xfId="0" applyFont="1" applyFill="1" applyAlignment="1">
      <alignment horizontal="left" vertical="top" wrapText="1"/>
    </xf>
    <xf numFmtId="0" fontId="6" fillId="0" borderId="14" xfId="0" applyFont="1" applyFill="1" applyBorder="1" applyAlignment="1">
      <alignment vertical="center"/>
    </xf>
    <xf numFmtId="0" fontId="6" fillId="0" borderId="2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34" xfId="0" applyFont="1" applyFill="1" applyBorder="1" applyAlignment="1">
      <alignment horizontal="center" vertical="center"/>
    </xf>
    <xf numFmtId="0" fontId="4" fillId="0" borderId="28" xfId="0" applyFont="1" applyFill="1" applyBorder="1" applyAlignment="1">
      <alignment horizontal="left" vertical="top"/>
    </xf>
    <xf numFmtId="0" fontId="4" fillId="0" borderId="29" xfId="0" applyFont="1" applyFill="1" applyBorder="1" applyAlignment="1">
      <alignment horizontal="left" vertical="top"/>
    </xf>
    <xf numFmtId="49" fontId="4" fillId="0" borderId="27" xfId="0" applyNumberFormat="1" applyFont="1" applyFill="1" applyBorder="1" applyAlignment="1">
      <alignment horizontal="left" vertical="top" wrapText="1"/>
    </xf>
    <xf numFmtId="49" fontId="4" fillId="0" borderId="28" xfId="0" applyNumberFormat="1" applyFont="1" applyFill="1" applyBorder="1" applyAlignment="1">
      <alignment horizontal="left" vertical="top" wrapText="1"/>
    </xf>
    <xf numFmtId="49" fontId="4" fillId="0" borderId="29" xfId="0" applyNumberFormat="1" applyFont="1" applyFill="1" applyBorder="1" applyAlignment="1">
      <alignment horizontal="left" vertical="top" wrapText="1"/>
    </xf>
    <xf numFmtId="49" fontId="4" fillId="0" borderId="20" xfId="0" applyNumberFormat="1" applyFont="1" applyFill="1" applyBorder="1" applyAlignment="1">
      <alignment horizontal="left" vertical="top" wrapText="1"/>
    </xf>
    <xf numFmtId="49" fontId="4" fillId="0" borderId="21" xfId="0" applyNumberFormat="1" applyFont="1" applyFill="1" applyBorder="1" applyAlignment="1">
      <alignment horizontal="left" vertical="top" wrapText="1"/>
    </xf>
    <xf numFmtId="49" fontId="4" fillId="0" borderId="22"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5" xfId="3" applyFont="1" applyFill="1" applyBorder="1" applyAlignment="1">
      <alignment horizontal="left" vertical="top" wrapText="1"/>
    </xf>
    <xf numFmtId="0" fontId="4" fillId="0" borderId="4" xfId="3" applyFont="1" applyFill="1" applyBorder="1" applyAlignment="1">
      <alignment horizontal="left" vertical="top" wrapText="1"/>
    </xf>
    <xf numFmtId="0" fontId="4" fillId="0" borderId="6" xfId="3" applyFont="1" applyFill="1" applyBorder="1" applyAlignment="1">
      <alignment horizontal="left" vertical="top" wrapText="1"/>
    </xf>
    <xf numFmtId="0" fontId="6" fillId="0" borderId="26" xfId="0" applyFont="1" applyFill="1" applyBorder="1" applyAlignment="1">
      <alignment vertical="center"/>
    </xf>
    <xf numFmtId="0" fontId="6" fillId="0" borderId="18" xfId="0" applyFont="1" applyFill="1" applyBorder="1" applyAlignment="1">
      <alignment vertical="center"/>
    </xf>
    <xf numFmtId="0" fontId="4" fillId="0" borderId="21" xfId="0" applyFont="1" applyFill="1" applyBorder="1" applyAlignment="1">
      <alignment horizontal="left" vertical="center"/>
    </xf>
    <xf numFmtId="0" fontId="4" fillId="0" borderId="22" xfId="0" applyFont="1" applyFill="1" applyBorder="1" applyAlignment="1">
      <alignment horizontal="left" vertical="center"/>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0" fontId="15" fillId="0" borderId="22" xfId="0"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5" fillId="0" borderId="30" xfId="3" applyFont="1" applyFill="1" applyBorder="1" applyAlignment="1">
      <alignment horizontal="center" vertical="center"/>
    </xf>
    <xf numFmtId="0" fontId="5" fillId="0" borderId="14" xfId="3" applyFont="1" applyFill="1" applyBorder="1" applyAlignment="1">
      <alignment horizontal="center" vertical="center"/>
    </xf>
    <xf numFmtId="0" fontId="6" fillId="0" borderId="28" xfId="0" applyFont="1" applyFill="1" applyBorder="1" applyAlignment="1">
      <alignment horizontal="center" vertical="center"/>
    </xf>
    <xf numFmtId="0" fontId="6" fillId="0" borderId="10" xfId="0" applyFont="1" applyFill="1" applyBorder="1" applyAlignment="1">
      <alignment horizontal="center" vertical="center"/>
    </xf>
    <xf numFmtId="0" fontId="0" fillId="0" borderId="12" xfId="0" applyFill="1" applyBorder="1" applyAlignment="1">
      <alignment horizontal="center" vertical="center"/>
    </xf>
    <xf numFmtId="0" fontId="0" fillId="0" borderId="1" xfId="0" applyFill="1" applyBorder="1" applyAlignment="1">
      <alignment horizontal="center" vertical="center"/>
    </xf>
    <xf numFmtId="0" fontId="4" fillId="0" borderId="27" xfId="0" applyFont="1" applyFill="1" applyBorder="1" applyAlignment="1">
      <alignment horizontal="center" vertical="center"/>
    </xf>
    <xf numFmtId="0" fontId="4" fillId="0" borderId="20" xfId="0" applyFont="1" applyFill="1" applyBorder="1" applyAlignment="1">
      <alignment horizontal="center" vertical="center"/>
    </xf>
    <xf numFmtId="0" fontId="5" fillId="0" borderId="31" xfId="3" applyFont="1" applyFill="1" applyBorder="1" applyAlignment="1">
      <alignment horizontal="center" vertical="center"/>
    </xf>
    <xf numFmtId="0" fontId="15" fillId="0" borderId="27" xfId="0" applyFont="1" applyFill="1" applyBorder="1" applyAlignment="1">
      <alignment horizontal="center" vertical="top" wrapText="1"/>
    </xf>
    <xf numFmtId="0" fontId="6" fillId="0" borderId="7" xfId="0" applyFont="1" applyFill="1" applyBorder="1" applyAlignment="1">
      <alignment horizontal="center" vertical="top"/>
    </xf>
    <xf numFmtId="0" fontId="6" fillId="0" borderId="0" xfId="0" applyFont="1" applyFill="1" applyBorder="1" applyAlignment="1">
      <alignment horizontal="center" vertical="top"/>
    </xf>
    <xf numFmtId="0" fontId="6" fillId="0" borderId="8"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9" xfId="0" applyFont="1" applyFill="1" applyBorder="1" applyAlignment="1">
      <alignment horizontal="center" vertical="top" wrapText="1"/>
    </xf>
    <xf numFmtId="0" fontId="5" fillId="0" borderId="31" xfId="0" applyFont="1" applyFill="1" applyBorder="1" applyAlignment="1">
      <alignment vertical="center"/>
    </xf>
    <xf numFmtId="0" fontId="6" fillId="0" borderId="4" xfId="0" applyFont="1" applyFill="1" applyBorder="1" applyAlignment="1">
      <alignment vertical="top" wrapText="1"/>
    </xf>
    <xf numFmtId="0" fontId="6" fillId="0" borderId="6" xfId="0" applyFont="1" applyFill="1" applyBorder="1" applyAlignment="1">
      <alignment vertical="top" wrapText="1"/>
    </xf>
    <xf numFmtId="0" fontId="6" fillId="0" borderId="7" xfId="0" applyFont="1" applyFill="1" applyBorder="1" applyAlignment="1">
      <alignment vertical="top" wrapText="1"/>
    </xf>
    <xf numFmtId="0" fontId="6" fillId="0" borderId="0" xfId="0" applyFont="1" applyFill="1" applyAlignment="1">
      <alignment vertical="top" wrapText="1"/>
    </xf>
    <xf numFmtId="0" fontId="6" fillId="0" borderId="8" xfId="0" applyFont="1" applyFill="1" applyBorder="1" applyAlignment="1">
      <alignment vertical="top" wrapText="1"/>
    </xf>
    <xf numFmtId="49" fontId="4" fillId="0" borderId="9" xfId="0" applyNumberFormat="1" applyFont="1" applyBorder="1" applyAlignment="1">
      <alignment horizontal="left" vertical="top" wrapText="1"/>
    </xf>
    <xf numFmtId="49" fontId="4" fillId="0" borderId="10"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20" xfId="3" applyFont="1" applyFill="1" applyBorder="1" applyAlignment="1">
      <alignment vertical="top" wrapText="1"/>
    </xf>
    <xf numFmtId="0" fontId="4" fillId="0" borderId="21" xfId="3" applyFont="1" applyFill="1" applyBorder="1" applyAlignment="1">
      <alignment vertical="top" wrapText="1"/>
    </xf>
    <xf numFmtId="0" fontId="4" fillId="0" borderId="22" xfId="3" applyFont="1" applyFill="1" applyBorder="1" applyAlignment="1">
      <alignment vertical="top" wrapText="1"/>
    </xf>
    <xf numFmtId="0" fontId="6" fillId="0" borderId="18" xfId="0" applyFont="1" applyFill="1" applyBorder="1" applyAlignment="1">
      <alignment horizontal="center" vertical="center" wrapText="1"/>
    </xf>
    <xf numFmtId="0" fontId="4" fillId="0" borderId="10" xfId="3" applyFont="1" applyFill="1" applyBorder="1" applyAlignment="1">
      <alignment vertical="top" wrapText="1"/>
    </xf>
    <xf numFmtId="0" fontId="4" fillId="0" borderId="11" xfId="3" applyFont="1" applyFill="1" applyBorder="1" applyAlignment="1">
      <alignment vertical="top" wrapText="1"/>
    </xf>
    <xf numFmtId="0" fontId="6" fillId="0" borderId="17" xfId="0" applyFont="1" applyFill="1" applyBorder="1" applyAlignment="1">
      <alignment horizontal="center" vertical="center"/>
    </xf>
    <xf numFmtId="0" fontId="4" fillId="0" borderId="20" xfId="3" applyFont="1" applyFill="1" applyBorder="1" applyAlignment="1">
      <alignment horizontal="left" vertical="center" wrapText="1"/>
    </xf>
    <xf numFmtId="0" fontId="4" fillId="0" borderId="21" xfId="3" applyFont="1" applyFill="1" applyBorder="1" applyAlignment="1">
      <alignment horizontal="left" vertical="center" wrapText="1"/>
    </xf>
    <xf numFmtId="0" fontId="4" fillId="0" borderId="22" xfId="3" applyFont="1" applyFill="1" applyBorder="1" applyAlignment="1">
      <alignment horizontal="left" vertical="center" wrapText="1"/>
    </xf>
    <xf numFmtId="0" fontId="4" fillId="0" borderId="7" xfId="3"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8" xfId="3" applyFont="1" applyFill="1" applyBorder="1" applyAlignment="1">
      <alignment horizontal="left" vertical="center" wrapText="1"/>
    </xf>
    <xf numFmtId="0" fontId="17" fillId="0" borderId="0" xfId="0" applyFont="1" applyFill="1" applyAlignment="1">
      <alignment horizontal="left" vertical="center"/>
    </xf>
    <xf numFmtId="0" fontId="17" fillId="0" borderId="10" xfId="0" applyFont="1" applyFill="1" applyBorder="1" applyAlignment="1">
      <alignment horizontal="left" vertical="center"/>
    </xf>
    <xf numFmtId="0" fontId="4" fillId="0" borderId="27" xfId="3" applyFont="1" applyFill="1" applyBorder="1" applyAlignment="1">
      <alignment horizontal="left" vertical="top" wrapText="1"/>
    </xf>
    <xf numFmtId="0" fontId="4" fillId="0" borderId="29" xfId="3" applyFont="1" applyFill="1" applyBorder="1" applyAlignment="1">
      <alignment horizontal="left" vertical="top" wrapText="1"/>
    </xf>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18" xfId="0" applyFont="1" applyFill="1" applyBorder="1" applyAlignment="1">
      <alignment vertical="center" wrapText="1"/>
    </xf>
    <xf numFmtId="0" fontId="6" fillId="0" borderId="30" xfId="0" applyFont="1" applyFill="1" applyBorder="1" applyAlignment="1">
      <alignment vertical="center"/>
    </xf>
    <xf numFmtId="0" fontId="15" fillId="0" borderId="0" xfId="3" applyFont="1" applyFill="1" applyBorder="1" applyAlignment="1">
      <alignment horizontal="left" vertical="top" wrapText="1"/>
    </xf>
    <xf numFmtId="0" fontId="15" fillId="0" borderId="8" xfId="3" applyFont="1" applyFill="1" applyBorder="1" applyAlignment="1">
      <alignment horizontal="left" vertical="top" wrapText="1"/>
    </xf>
    <xf numFmtId="0" fontId="4" fillId="0" borderId="9" xfId="3" applyFont="1" applyFill="1" applyBorder="1" applyAlignment="1">
      <alignment horizontal="left" vertical="center" wrapText="1"/>
    </xf>
    <xf numFmtId="0" fontId="4" fillId="0" borderId="10" xfId="3" applyFont="1" applyFill="1" applyBorder="1" applyAlignment="1">
      <alignment horizontal="left" vertical="center" wrapText="1"/>
    </xf>
    <xf numFmtId="0" fontId="4" fillId="0" borderId="11" xfId="3" applyFont="1" applyFill="1" applyBorder="1" applyAlignment="1">
      <alignment horizontal="left" vertical="center" wrapText="1"/>
    </xf>
    <xf numFmtId="0" fontId="4" fillId="0" borderId="27" xfId="3" applyFont="1" applyFill="1" applyBorder="1" applyAlignment="1">
      <alignment horizontal="left" vertical="center" wrapText="1"/>
    </xf>
    <xf numFmtId="0" fontId="4" fillId="0" borderId="28" xfId="3" applyFont="1" applyFill="1" applyBorder="1" applyAlignment="1">
      <alignment horizontal="left" vertical="center" wrapText="1"/>
    </xf>
    <xf numFmtId="0" fontId="4" fillId="0" borderId="29" xfId="3" applyFont="1" applyFill="1" applyBorder="1" applyAlignment="1">
      <alignment horizontal="left" vertical="center" wrapText="1"/>
    </xf>
    <xf numFmtId="0" fontId="4" fillId="0" borderId="20" xfId="3" applyFont="1" applyFill="1" applyBorder="1" applyAlignment="1">
      <alignment horizontal="center" vertical="top" wrapText="1"/>
    </xf>
    <xf numFmtId="0" fontId="4" fillId="0" borderId="7" xfId="3"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11" xfId="0" applyFont="1" applyFill="1" applyBorder="1" applyAlignment="1">
      <alignment horizontal="center" vertical="top" wrapText="1"/>
    </xf>
    <xf numFmtId="0" fontId="54" fillId="0" borderId="0" xfId="0" applyFont="1" applyFill="1" applyBorder="1" applyAlignment="1">
      <alignment horizontal="left" vertical="top" wrapText="1"/>
    </xf>
    <xf numFmtId="0" fontId="54" fillId="0" borderId="8" xfId="0" applyFont="1" applyFill="1" applyBorder="1" applyAlignment="1">
      <alignment horizontal="left" vertical="top" wrapText="1"/>
    </xf>
    <xf numFmtId="0" fontId="54" fillId="0" borderId="10" xfId="0" applyFont="1" applyFill="1" applyBorder="1" applyAlignment="1">
      <alignment horizontal="left" vertical="top" wrapText="1"/>
    </xf>
    <xf numFmtId="0" fontId="54" fillId="0" borderId="11" xfId="0" applyFont="1" applyFill="1" applyBorder="1" applyAlignment="1">
      <alignment horizontal="left" vertical="top" wrapText="1"/>
    </xf>
    <xf numFmtId="0" fontId="9" fillId="0" borderId="0" xfId="3" applyFont="1" applyAlignment="1">
      <alignment horizontal="left" vertical="center" wrapText="1"/>
    </xf>
    <xf numFmtId="0" fontId="6" fillId="0" borderId="0" xfId="0" applyFont="1" applyAlignment="1">
      <alignment vertical="center" wrapText="1"/>
    </xf>
    <xf numFmtId="0" fontId="6" fillId="0" borderId="10" xfId="0" applyFont="1" applyBorder="1" applyAlignment="1">
      <alignment vertical="center" wrapText="1"/>
    </xf>
    <xf numFmtId="0" fontId="10" fillId="0" borderId="30" xfId="0" applyFont="1" applyFill="1" applyBorder="1" applyAlignment="1">
      <alignment horizontal="center" vertical="center"/>
    </xf>
    <xf numFmtId="0" fontId="10" fillId="0" borderId="31" xfId="0" applyFont="1" applyFill="1" applyBorder="1" applyAlignment="1">
      <alignment horizontal="center"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4" fillId="0" borderId="5"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4" fillId="0" borderId="7" xfId="0" quotePrefix="1" applyFont="1" applyFill="1" applyBorder="1" applyAlignment="1">
      <alignment vertical="top" wrapText="1"/>
    </xf>
    <xf numFmtId="0" fontId="4" fillId="0" borderId="20" xfId="0" applyFont="1" applyFill="1" applyBorder="1" applyAlignment="1">
      <alignment vertical="center"/>
    </xf>
    <xf numFmtId="0" fontId="4" fillId="0" borderId="30" xfId="0" applyFont="1" applyFill="1" applyBorder="1" applyAlignment="1">
      <alignment vertical="center"/>
    </xf>
  </cellXfs>
  <cellStyles count="5">
    <cellStyle name="桁区切り 2" xfId="4" xr:uid="{00000000-0005-0000-0000-000000000000}"/>
    <cellStyle name="標準" xfId="0" builtinId="0"/>
    <cellStyle name="標準 2" xfId="3" xr:uid="{00000000-0005-0000-0000-000002000000}"/>
    <cellStyle name="標準 3" xfId="1" xr:uid="{00000000-0005-0000-0000-000003000000}"/>
    <cellStyle name="標準 4" xfId="2" xr:uid="{00000000-0005-0000-0000-000004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121708</xdr:colOff>
      <xdr:row>14</xdr:row>
      <xdr:rowOff>128058</xdr:rowOff>
    </xdr:from>
    <xdr:to>
      <xdr:col>25</xdr:col>
      <xdr:colOff>231909</xdr:colOff>
      <xdr:row>16</xdr:row>
      <xdr:rowOff>73158</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694208" y="4319058"/>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121708</xdr:colOff>
      <xdr:row>17</xdr:row>
      <xdr:rowOff>128058</xdr:rowOff>
    </xdr:from>
    <xdr:to>
      <xdr:col>25</xdr:col>
      <xdr:colOff>231909</xdr:colOff>
      <xdr:row>19</xdr:row>
      <xdr:rowOff>73158</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8694208" y="4776258"/>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121708</xdr:colOff>
      <xdr:row>20</xdr:row>
      <xdr:rowOff>128058</xdr:rowOff>
    </xdr:from>
    <xdr:to>
      <xdr:col>25</xdr:col>
      <xdr:colOff>231909</xdr:colOff>
      <xdr:row>22</xdr:row>
      <xdr:rowOff>73158</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8694208" y="5233458"/>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121708</xdr:colOff>
      <xdr:row>23</xdr:row>
      <xdr:rowOff>128058</xdr:rowOff>
    </xdr:from>
    <xdr:to>
      <xdr:col>25</xdr:col>
      <xdr:colOff>231909</xdr:colOff>
      <xdr:row>25</xdr:row>
      <xdr:rowOff>73158</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8694208" y="5690658"/>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150283</xdr:colOff>
      <xdr:row>26</xdr:row>
      <xdr:rowOff>137583</xdr:rowOff>
    </xdr:from>
    <xdr:to>
      <xdr:col>25</xdr:col>
      <xdr:colOff>260484</xdr:colOff>
      <xdr:row>28</xdr:row>
      <xdr:rowOff>82683</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8722783" y="6157383"/>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150283</xdr:colOff>
      <xdr:row>29</xdr:row>
      <xdr:rowOff>137583</xdr:rowOff>
    </xdr:from>
    <xdr:to>
      <xdr:col>25</xdr:col>
      <xdr:colOff>260484</xdr:colOff>
      <xdr:row>31</xdr:row>
      <xdr:rowOff>82683</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8722783" y="6614583"/>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150283</xdr:colOff>
      <xdr:row>32</xdr:row>
      <xdr:rowOff>137583</xdr:rowOff>
    </xdr:from>
    <xdr:to>
      <xdr:col>25</xdr:col>
      <xdr:colOff>260484</xdr:colOff>
      <xdr:row>34</xdr:row>
      <xdr:rowOff>82683</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8722783" y="7071783"/>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150283</xdr:colOff>
      <xdr:row>35</xdr:row>
      <xdr:rowOff>137583</xdr:rowOff>
    </xdr:from>
    <xdr:to>
      <xdr:col>25</xdr:col>
      <xdr:colOff>260484</xdr:colOff>
      <xdr:row>37</xdr:row>
      <xdr:rowOff>82683</xdr:rowOff>
    </xdr:to>
    <xdr:sp macro="" textlink="">
      <xdr:nvSpPr>
        <xdr:cNvPr id="11" name="円/楕円 10">
          <a:extLst>
            <a:ext uri="{FF2B5EF4-FFF2-40B4-BE49-F238E27FC236}">
              <a16:creationId xmlns:a16="http://schemas.microsoft.com/office/drawing/2014/main" id="{00000000-0008-0000-0000-00000B000000}"/>
            </a:ext>
          </a:extLst>
        </xdr:cNvPr>
        <xdr:cNvSpPr/>
      </xdr:nvSpPr>
      <xdr:spPr>
        <a:xfrm>
          <a:off x="8722783" y="7528983"/>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140758</xdr:colOff>
      <xdr:row>38</xdr:row>
      <xdr:rowOff>128058</xdr:rowOff>
    </xdr:from>
    <xdr:to>
      <xdr:col>25</xdr:col>
      <xdr:colOff>250959</xdr:colOff>
      <xdr:row>40</xdr:row>
      <xdr:rowOff>73158</xdr:rowOff>
    </xdr:to>
    <xdr:sp macro="" textlink="">
      <xdr:nvSpPr>
        <xdr:cNvPr id="12" name="円/楕円 11">
          <a:extLst>
            <a:ext uri="{FF2B5EF4-FFF2-40B4-BE49-F238E27FC236}">
              <a16:creationId xmlns:a16="http://schemas.microsoft.com/office/drawing/2014/main" id="{00000000-0008-0000-0000-00000C000000}"/>
            </a:ext>
          </a:extLst>
        </xdr:cNvPr>
        <xdr:cNvSpPr/>
      </xdr:nvSpPr>
      <xdr:spPr>
        <a:xfrm>
          <a:off x="8713258" y="7976658"/>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140758</xdr:colOff>
      <xdr:row>41</xdr:row>
      <xdr:rowOff>128058</xdr:rowOff>
    </xdr:from>
    <xdr:to>
      <xdr:col>25</xdr:col>
      <xdr:colOff>250959</xdr:colOff>
      <xdr:row>43</xdr:row>
      <xdr:rowOff>73158</xdr:rowOff>
    </xdr:to>
    <xdr:sp macro="" textlink="">
      <xdr:nvSpPr>
        <xdr:cNvPr id="13" name="円/楕円 12">
          <a:extLst>
            <a:ext uri="{FF2B5EF4-FFF2-40B4-BE49-F238E27FC236}">
              <a16:creationId xmlns:a16="http://schemas.microsoft.com/office/drawing/2014/main" id="{00000000-0008-0000-0000-00000D000000}"/>
            </a:ext>
          </a:extLst>
        </xdr:cNvPr>
        <xdr:cNvSpPr/>
      </xdr:nvSpPr>
      <xdr:spPr>
        <a:xfrm>
          <a:off x="8713258" y="8433858"/>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123825</xdr:colOff>
      <xdr:row>44</xdr:row>
      <xdr:rowOff>123825</xdr:rowOff>
    </xdr:from>
    <xdr:to>
      <xdr:col>25</xdr:col>
      <xdr:colOff>234026</xdr:colOff>
      <xdr:row>46</xdr:row>
      <xdr:rowOff>68925</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8696325" y="8886825"/>
          <a:ext cx="443576" cy="249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190497</xdr:colOff>
      <xdr:row>13</xdr:row>
      <xdr:rowOff>309562</xdr:rowOff>
    </xdr:from>
    <xdr:to>
      <xdr:col>12</xdr:col>
      <xdr:colOff>297656</xdr:colOff>
      <xdr:row>19</xdr:row>
      <xdr:rowOff>11906</xdr:rowOff>
    </xdr:to>
    <xdr:sp macro="" textlink="">
      <xdr:nvSpPr>
        <xdr:cNvPr id="3" name="角丸四角形吹き出し 35">
          <a:extLst>
            <a:ext uri="{FF2B5EF4-FFF2-40B4-BE49-F238E27FC236}">
              <a16:creationId xmlns:a16="http://schemas.microsoft.com/office/drawing/2014/main" id="{C48A3CA4-092E-4E65-990E-C55F2FA6C546}"/>
            </a:ext>
          </a:extLst>
        </xdr:cNvPr>
        <xdr:cNvSpPr/>
      </xdr:nvSpPr>
      <xdr:spPr>
        <a:xfrm>
          <a:off x="3095622" y="3810000"/>
          <a:ext cx="1774034" cy="833437"/>
        </a:xfrm>
        <a:prstGeom prst="wedgeRoundRectCallout">
          <a:avLst>
            <a:gd name="adj1" fmla="val -130101"/>
            <a:gd name="adj2" fmla="val 9957"/>
            <a:gd name="adj3" fmla="val 16667"/>
          </a:avLst>
        </a:prstGeom>
        <a:solidFill>
          <a:srgbClr val="4F81BD"/>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兼務している場合は、それぞれ行を分けて記載してください。</a:t>
          </a:r>
        </a:p>
      </xdr:txBody>
    </xdr:sp>
    <xdr:clientData/>
  </xdr:twoCellAnchor>
  <xdr:twoCellAnchor>
    <xdr:from>
      <xdr:col>5</xdr:col>
      <xdr:colOff>42596</xdr:colOff>
      <xdr:row>1</xdr:row>
      <xdr:rowOff>22724</xdr:rowOff>
    </xdr:from>
    <xdr:to>
      <xdr:col>15</xdr:col>
      <xdr:colOff>233096</xdr:colOff>
      <xdr:row>4</xdr:row>
      <xdr:rowOff>168246</xdr:rowOff>
    </xdr:to>
    <xdr:sp macro="" textlink="">
      <xdr:nvSpPr>
        <xdr:cNvPr id="20" name="角丸四角形吹き出し 34">
          <a:extLst>
            <a:ext uri="{FF2B5EF4-FFF2-40B4-BE49-F238E27FC236}">
              <a16:creationId xmlns:a16="http://schemas.microsoft.com/office/drawing/2014/main" id="{D4EFD166-01F4-4A78-9B28-54521C15C7EE}"/>
            </a:ext>
          </a:extLst>
        </xdr:cNvPr>
        <xdr:cNvSpPr/>
      </xdr:nvSpPr>
      <xdr:spPr>
        <a:xfrm>
          <a:off x="2280971" y="284662"/>
          <a:ext cx="3524250" cy="931334"/>
        </a:xfrm>
        <a:prstGeom prst="wedgeRoundRectCallout">
          <a:avLst>
            <a:gd name="adj1" fmla="val 41311"/>
            <a:gd name="adj2" fmla="val -39974"/>
            <a:gd name="adj3" fmla="val 16667"/>
          </a:avLst>
        </a:prstGeom>
        <a:solidFill>
          <a:srgbClr val="4F81BD"/>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緑色のセルは入力が必要です。</a:t>
          </a:r>
          <a:endParaRPr kumimoji="1" lang="en-US" altLang="ja-JP" sz="12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青色のセルはプルダウンから選択してください。</a:t>
          </a:r>
          <a:endParaRPr kumimoji="1" lang="en-US" altLang="ja-JP" sz="12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24</xdr:col>
      <xdr:colOff>123825</xdr:colOff>
      <xdr:row>47</xdr:row>
      <xdr:rowOff>123825</xdr:rowOff>
    </xdr:from>
    <xdr:to>
      <xdr:col>25</xdr:col>
      <xdr:colOff>234026</xdr:colOff>
      <xdr:row>49</xdr:row>
      <xdr:rowOff>68925</xdr:rowOff>
    </xdr:to>
    <xdr:sp macro="" textlink="">
      <xdr:nvSpPr>
        <xdr:cNvPr id="2" name="円/楕円 13">
          <a:extLst>
            <a:ext uri="{FF2B5EF4-FFF2-40B4-BE49-F238E27FC236}">
              <a16:creationId xmlns:a16="http://schemas.microsoft.com/office/drawing/2014/main" id="{EBB2C82D-0ED8-40E6-B670-EDEB9359C35B}"/>
            </a:ext>
          </a:extLst>
        </xdr:cNvPr>
        <xdr:cNvSpPr/>
      </xdr:nvSpPr>
      <xdr:spPr>
        <a:xfrm>
          <a:off x="8696325" y="8624888"/>
          <a:ext cx="443576" cy="25466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5</xdr:row>
      <xdr:rowOff>37042</xdr:rowOff>
    </xdr:from>
    <xdr:to>
      <xdr:col>16</xdr:col>
      <xdr:colOff>47625</xdr:colOff>
      <xdr:row>8</xdr:row>
      <xdr:rowOff>9525</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152400" y="1370542"/>
          <a:ext cx="2562225" cy="772583"/>
        </a:xfrm>
        <a:custGeom>
          <a:avLst/>
          <a:gdLst>
            <a:gd name="connsiteX0" fmla="*/ 0 w 3400425"/>
            <a:gd name="connsiteY0" fmla="*/ 80964 h 485775"/>
            <a:gd name="connsiteX1" fmla="*/ 80964 w 3400425"/>
            <a:gd name="connsiteY1" fmla="*/ 0 h 485775"/>
            <a:gd name="connsiteX2" fmla="*/ 566738 w 3400425"/>
            <a:gd name="connsiteY2" fmla="*/ 0 h 485775"/>
            <a:gd name="connsiteX3" fmla="*/ 467830 w 3400425"/>
            <a:gd name="connsiteY3" fmla="*/ -596308 h 485775"/>
            <a:gd name="connsiteX4" fmla="*/ 1416844 w 3400425"/>
            <a:gd name="connsiteY4" fmla="*/ 0 h 485775"/>
            <a:gd name="connsiteX5" fmla="*/ 3319461 w 3400425"/>
            <a:gd name="connsiteY5" fmla="*/ 0 h 485775"/>
            <a:gd name="connsiteX6" fmla="*/ 3400425 w 3400425"/>
            <a:gd name="connsiteY6" fmla="*/ 80964 h 485775"/>
            <a:gd name="connsiteX7" fmla="*/ 3400425 w 3400425"/>
            <a:gd name="connsiteY7" fmla="*/ 80963 h 485775"/>
            <a:gd name="connsiteX8" fmla="*/ 3400425 w 3400425"/>
            <a:gd name="connsiteY8" fmla="*/ 80963 h 485775"/>
            <a:gd name="connsiteX9" fmla="*/ 3400425 w 3400425"/>
            <a:gd name="connsiteY9" fmla="*/ 202406 h 485775"/>
            <a:gd name="connsiteX10" fmla="*/ 3400425 w 3400425"/>
            <a:gd name="connsiteY10" fmla="*/ 404811 h 485775"/>
            <a:gd name="connsiteX11" fmla="*/ 3319461 w 3400425"/>
            <a:gd name="connsiteY11" fmla="*/ 485775 h 485775"/>
            <a:gd name="connsiteX12" fmla="*/ 1416844 w 3400425"/>
            <a:gd name="connsiteY12" fmla="*/ 485775 h 485775"/>
            <a:gd name="connsiteX13" fmla="*/ 566738 w 3400425"/>
            <a:gd name="connsiteY13" fmla="*/ 485775 h 485775"/>
            <a:gd name="connsiteX14" fmla="*/ 566738 w 3400425"/>
            <a:gd name="connsiteY14" fmla="*/ 485775 h 485775"/>
            <a:gd name="connsiteX15" fmla="*/ 80964 w 3400425"/>
            <a:gd name="connsiteY15" fmla="*/ 485775 h 485775"/>
            <a:gd name="connsiteX16" fmla="*/ 0 w 3400425"/>
            <a:gd name="connsiteY16" fmla="*/ 404811 h 485775"/>
            <a:gd name="connsiteX17" fmla="*/ 0 w 3400425"/>
            <a:gd name="connsiteY17" fmla="*/ 202406 h 485775"/>
            <a:gd name="connsiteX18" fmla="*/ 0 w 3400425"/>
            <a:gd name="connsiteY18" fmla="*/ 80963 h 485775"/>
            <a:gd name="connsiteX19" fmla="*/ 0 w 3400425"/>
            <a:gd name="connsiteY19" fmla="*/ 80963 h 485775"/>
            <a:gd name="connsiteX20" fmla="*/ 0 w 3400425"/>
            <a:gd name="connsiteY20" fmla="*/ 80964 h 485775"/>
            <a:gd name="connsiteX0" fmla="*/ 0 w 3400425"/>
            <a:gd name="connsiteY0" fmla="*/ 80964 h 485775"/>
            <a:gd name="connsiteX1" fmla="*/ 80964 w 3400425"/>
            <a:gd name="connsiteY1" fmla="*/ 0 h 485775"/>
            <a:gd name="connsiteX2" fmla="*/ 566738 w 3400425"/>
            <a:gd name="connsiteY2" fmla="*/ 0 h 485775"/>
            <a:gd name="connsiteX3" fmla="*/ 1416844 w 3400425"/>
            <a:gd name="connsiteY3" fmla="*/ 0 h 485775"/>
            <a:gd name="connsiteX4" fmla="*/ 3319461 w 3400425"/>
            <a:gd name="connsiteY4" fmla="*/ 0 h 485775"/>
            <a:gd name="connsiteX5" fmla="*/ 3400425 w 3400425"/>
            <a:gd name="connsiteY5" fmla="*/ 80964 h 485775"/>
            <a:gd name="connsiteX6" fmla="*/ 3400425 w 3400425"/>
            <a:gd name="connsiteY6" fmla="*/ 80963 h 485775"/>
            <a:gd name="connsiteX7" fmla="*/ 3400425 w 3400425"/>
            <a:gd name="connsiteY7" fmla="*/ 80963 h 485775"/>
            <a:gd name="connsiteX8" fmla="*/ 3400425 w 3400425"/>
            <a:gd name="connsiteY8" fmla="*/ 202406 h 485775"/>
            <a:gd name="connsiteX9" fmla="*/ 3400425 w 3400425"/>
            <a:gd name="connsiteY9" fmla="*/ 404811 h 485775"/>
            <a:gd name="connsiteX10" fmla="*/ 3319461 w 3400425"/>
            <a:gd name="connsiteY10" fmla="*/ 485775 h 485775"/>
            <a:gd name="connsiteX11" fmla="*/ 1416844 w 3400425"/>
            <a:gd name="connsiteY11" fmla="*/ 485775 h 485775"/>
            <a:gd name="connsiteX12" fmla="*/ 566738 w 3400425"/>
            <a:gd name="connsiteY12" fmla="*/ 485775 h 485775"/>
            <a:gd name="connsiteX13" fmla="*/ 566738 w 3400425"/>
            <a:gd name="connsiteY13" fmla="*/ 485775 h 485775"/>
            <a:gd name="connsiteX14" fmla="*/ 80964 w 3400425"/>
            <a:gd name="connsiteY14" fmla="*/ 485775 h 485775"/>
            <a:gd name="connsiteX15" fmla="*/ 0 w 3400425"/>
            <a:gd name="connsiteY15" fmla="*/ 404811 h 485775"/>
            <a:gd name="connsiteX16" fmla="*/ 0 w 3400425"/>
            <a:gd name="connsiteY16" fmla="*/ 202406 h 485775"/>
            <a:gd name="connsiteX17" fmla="*/ 0 w 3400425"/>
            <a:gd name="connsiteY17" fmla="*/ 80963 h 485775"/>
            <a:gd name="connsiteX18" fmla="*/ 0 w 3400425"/>
            <a:gd name="connsiteY18" fmla="*/ 80963 h 485775"/>
            <a:gd name="connsiteX19" fmla="*/ 0 w 3400425"/>
            <a:gd name="connsiteY19" fmla="*/ 80964 h 485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3400425" h="485775">
              <a:moveTo>
                <a:pt x="0" y="80964"/>
              </a:moveTo>
              <a:cubicBezTo>
                <a:pt x="0" y="36249"/>
                <a:pt x="36249" y="0"/>
                <a:pt x="80964" y="0"/>
              </a:cubicBezTo>
              <a:lnTo>
                <a:pt x="566738" y="0"/>
              </a:lnTo>
              <a:lnTo>
                <a:pt x="1416844" y="0"/>
              </a:lnTo>
              <a:lnTo>
                <a:pt x="3319461" y="0"/>
              </a:lnTo>
              <a:cubicBezTo>
                <a:pt x="3364176" y="0"/>
                <a:pt x="3400425" y="36249"/>
                <a:pt x="3400425" y="80964"/>
              </a:cubicBezTo>
              <a:lnTo>
                <a:pt x="3400425" y="80963"/>
              </a:lnTo>
              <a:lnTo>
                <a:pt x="3400425" y="80963"/>
              </a:lnTo>
              <a:lnTo>
                <a:pt x="3400425" y="202406"/>
              </a:lnTo>
              <a:lnTo>
                <a:pt x="3400425" y="404811"/>
              </a:lnTo>
              <a:cubicBezTo>
                <a:pt x="3400425" y="449526"/>
                <a:pt x="3364176" y="485775"/>
                <a:pt x="3319461" y="485775"/>
              </a:cubicBezTo>
              <a:lnTo>
                <a:pt x="1416844" y="485775"/>
              </a:lnTo>
              <a:lnTo>
                <a:pt x="566738" y="485775"/>
              </a:lnTo>
              <a:lnTo>
                <a:pt x="566738" y="485775"/>
              </a:lnTo>
              <a:lnTo>
                <a:pt x="80964" y="485775"/>
              </a:lnTo>
              <a:cubicBezTo>
                <a:pt x="36249" y="485775"/>
                <a:pt x="0" y="449526"/>
                <a:pt x="0" y="404811"/>
              </a:cubicBezTo>
              <a:lnTo>
                <a:pt x="0" y="202406"/>
              </a:lnTo>
              <a:lnTo>
                <a:pt x="0" y="80963"/>
              </a:lnTo>
              <a:lnTo>
                <a:pt x="0" y="80963"/>
              </a:lnTo>
              <a:lnTo>
                <a:pt x="0" y="80964"/>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緑色のセルは入力が必要です。</a:t>
          </a:r>
          <a:endParaRPr kumimoji="1" lang="en-US" altLang="ja-JP" sz="1200"/>
        </a:p>
        <a:p>
          <a:pPr algn="l"/>
          <a:r>
            <a:rPr kumimoji="1" lang="ja-JP" altLang="en-US" sz="1200"/>
            <a:t>青色のセルはプルダウンから選択してください。</a:t>
          </a:r>
          <a:endParaRPr kumimoji="1" lang="en-US" altLang="ja-JP" sz="1200"/>
        </a:p>
      </xdr:txBody>
    </xdr:sp>
    <xdr:clientData/>
  </xdr:twoCellAnchor>
  <xdr:twoCellAnchor>
    <xdr:from>
      <xdr:col>2</xdr:col>
      <xdr:colOff>76200</xdr:colOff>
      <xdr:row>20</xdr:row>
      <xdr:rowOff>285750</xdr:rowOff>
    </xdr:from>
    <xdr:to>
      <xdr:col>22</xdr:col>
      <xdr:colOff>276225</xdr:colOff>
      <xdr:row>24</xdr:row>
      <xdr:rowOff>228600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742950" y="6334125"/>
          <a:ext cx="6200775" cy="1581150"/>
        </a:xfrm>
        <a:prstGeom prst="rect">
          <a:avLst/>
        </a:prstGeom>
        <a:solidFill>
          <a:schemeClr val="lt1"/>
        </a:solidFill>
        <a:ln w="38100"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p>
        <a:p>
          <a:r>
            <a:rPr kumimoji="1" lang="en-US" altLang="ja-JP" sz="1600"/>
            <a:t>※</a:t>
          </a:r>
          <a:r>
            <a:rPr kumimoji="1" lang="ja-JP" altLang="en-US" sz="1600"/>
            <a:t>事業所の既存の書類に所定の事項（利用者の名前、被保険者番号、要介護度等）が記載されているものがある場合は、この「登録者名簿」にかえて提出できます。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158750</xdr:colOff>
      <xdr:row>1</xdr:row>
      <xdr:rowOff>74083</xdr:rowOff>
    </xdr:from>
    <xdr:to>
      <xdr:col>31</xdr:col>
      <xdr:colOff>149048</xdr:colOff>
      <xdr:row>3</xdr:row>
      <xdr:rowOff>232833</xdr:rowOff>
    </xdr:to>
    <xdr:sp macro="" textlink="">
      <xdr:nvSpPr>
        <xdr:cNvPr id="2" name="角丸四角形吹き出し 3">
          <a:extLst>
            <a:ext uri="{FF2B5EF4-FFF2-40B4-BE49-F238E27FC236}">
              <a16:creationId xmlns:a16="http://schemas.microsoft.com/office/drawing/2014/main" id="{469FCC0B-A641-4C4A-8121-9A80D1C6B9B4}"/>
            </a:ext>
          </a:extLst>
        </xdr:cNvPr>
        <xdr:cNvSpPr/>
      </xdr:nvSpPr>
      <xdr:spPr>
        <a:xfrm>
          <a:off x="6550025" y="340783"/>
          <a:ext cx="3228798" cy="692150"/>
        </a:xfrm>
        <a:prstGeom prst="wedgeRoundRectCallout">
          <a:avLst>
            <a:gd name="adj1" fmla="val 60393"/>
            <a:gd name="adj2" fmla="val -39003"/>
            <a:gd name="adj3" fmla="val 16667"/>
          </a:avLst>
        </a:prstGeom>
        <a:solidFill>
          <a:schemeClr val="accent1">
            <a:lumMod val="75000"/>
          </a:schemeClr>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BIZ UDPゴシック" panose="020B0400000000000000" pitchFamily="50" charset="-128"/>
              <a:ea typeface="BIZ UDPゴシック" panose="020B0400000000000000" pitchFamily="50" charset="-128"/>
              <a:cs typeface="+mn-cs"/>
            </a:rPr>
            <a:t>年・月を入力すると日付と曜日が自動で入力されます。</a:t>
          </a:r>
        </a:p>
      </xdr:txBody>
    </xdr:sp>
    <xdr:clientData/>
  </xdr:twoCellAnchor>
  <xdr:twoCellAnchor>
    <xdr:from>
      <xdr:col>52</xdr:col>
      <xdr:colOff>264583</xdr:colOff>
      <xdr:row>7</xdr:row>
      <xdr:rowOff>211667</xdr:rowOff>
    </xdr:from>
    <xdr:to>
      <xdr:col>58</xdr:col>
      <xdr:colOff>107070</xdr:colOff>
      <xdr:row>11</xdr:row>
      <xdr:rowOff>254000</xdr:rowOff>
    </xdr:to>
    <xdr:sp macro="" textlink="">
      <xdr:nvSpPr>
        <xdr:cNvPr id="3" name="角丸四角形吹き出し 9">
          <a:extLst>
            <a:ext uri="{FF2B5EF4-FFF2-40B4-BE49-F238E27FC236}">
              <a16:creationId xmlns:a16="http://schemas.microsoft.com/office/drawing/2014/main" id="{94BCDA3E-FDDE-4EAD-9D9E-936B86EB544F}"/>
            </a:ext>
          </a:extLst>
        </xdr:cNvPr>
        <xdr:cNvSpPr/>
      </xdr:nvSpPr>
      <xdr:spPr>
        <a:xfrm>
          <a:off x="16695208" y="2078567"/>
          <a:ext cx="1785587" cy="1109133"/>
        </a:xfrm>
        <a:prstGeom prst="wedgeRoundRectCallout">
          <a:avLst>
            <a:gd name="adj1" fmla="val -36777"/>
            <a:gd name="adj2" fmla="val -85328"/>
            <a:gd name="adj3" fmla="val 16667"/>
          </a:avLst>
        </a:prstGeom>
        <a:solidFill>
          <a:schemeClr val="accent1">
            <a:lumMod val="75000"/>
          </a:schemeClr>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就業規則で定められた時間数を入力してください。</a:t>
          </a:r>
        </a:p>
      </xdr:txBody>
    </xdr:sp>
    <xdr:clientData/>
  </xdr:twoCellAnchor>
  <xdr:twoCellAnchor>
    <xdr:from>
      <xdr:col>17</xdr:col>
      <xdr:colOff>84668</xdr:colOff>
      <xdr:row>6</xdr:row>
      <xdr:rowOff>105833</xdr:rowOff>
    </xdr:from>
    <xdr:to>
      <xdr:col>27</xdr:col>
      <xdr:colOff>61548</xdr:colOff>
      <xdr:row>9</xdr:row>
      <xdr:rowOff>104700</xdr:rowOff>
    </xdr:to>
    <xdr:sp macro="" textlink="">
      <xdr:nvSpPr>
        <xdr:cNvPr id="4" name="角丸四角形吹き出し 5">
          <a:extLst>
            <a:ext uri="{FF2B5EF4-FFF2-40B4-BE49-F238E27FC236}">
              <a16:creationId xmlns:a16="http://schemas.microsoft.com/office/drawing/2014/main" id="{92F2354B-D5E2-4A39-BA1E-7F4823CE2495}"/>
            </a:ext>
          </a:extLst>
        </xdr:cNvPr>
        <xdr:cNvSpPr/>
      </xdr:nvSpPr>
      <xdr:spPr>
        <a:xfrm>
          <a:off x="5180543" y="1706033"/>
          <a:ext cx="3215380" cy="798967"/>
        </a:xfrm>
        <a:prstGeom prst="wedgeRoundRectCallout">
          <a:avLst>
            <a:gd name="adj1" fmla="val 69681"/>
            <a:gd name="adj2" fmla="val 40235"/>
            <a:gd name="adj3" fmla="val 16667"/>
          </a:avLst>
        </a:prstGeom>
        <a:solidFill>
          <a:schemeClr val="accent1">
            <a:lumMod val="75000"/>
          </a:schemeClr>
        </a:solidFill>
        <a:ln w="25400" cap="flat" cmpd="sng" algn="ctr">
          <a:solidFill>
            <a:schemeClr val="accent1">
              <a:lumMod val="50000"/>
            </a:scheme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事業所で設定している勤務時間（シフト）を入力してください。</a:t>
          </a:r>
        </a:p>
      </xdr:txBody>
    </xdr:sp>
    <xdr:clientData/>
  </xdr:twoCellAnchor>
  <xdr:twoCellAnchor>
    <xdr:from>
      <xdr:col>0</xdr:col>
      <xdr:colOff>222250</xdr:colOff>
      <xdr:row>4</xdr:row>
      <xdr:rowOff>2</xdr:rowOff>
    </xdr:from>
    <xdr:to>
      <xdr:col>13</xdr:col>
      <xdr:colOff>169560</xdr:colOff>
      <xdr:row>6</xdr:row>
      <xdr:rowOff>202407</xdr:rowOff>
    </xdr:to>
    <xdr:sp macro="" textlink="">
      <xdr:nvSpPr>
        <xdr:cNvPr id="5" name="角丸四角形吹き出し 8">
          <a:extLst>
            <a:ext uri="{FF2B5EF4-FFF2-40B4-BE49-F238E27FC236}">
              <a16:creationId xmlns:a16="http://schemas.microsoft.com/office/drawing/2014/main" id="{2A8C88E7-9663-4268-9684-D7F87E346411}"/>
            </a:ext>
          </a:extLst>
        </xdr:cNvPr>
        <xdr:cNvSpPr/>
      </xdr:nvSpPr>
      <xdr:spPr>
        <a:xfrm>
          <a:off x="222250" y="1066802"/>
          <a:ext cx="4290710" cy="735805"/>
        </a:xfrm>
        <a:prstGeom prst="wedgeRoundRectCallout">
          <a:avLst>
            <a:gd name="adj1" fmla="val 41311"/>
            <a:gd name="adj2" fmla="val -39974"/>
            <a:gd name="adj3" fmla="val 16667"/>
          </a:avLst>
        </a:prstGeom>
        <a:solidFill>
          <a:schemeClr val="accent1">
            <a:lumMod val="75000"/>
          </a:schemeClr>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緑色・白色のセルは入力が必要です。</a:t>
          </a:r>
          <a:endParaRPr kumimoji="1" lang="en-US" altLang="ja-JP"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青色のセルはプルダウンから選択してください。</a:t>
          </a:r>
          <a:endParaRPr kumimoji="1" lang="en-US" altLang="ja-JP"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22</xdr:col>
      <xdr:colOff>87313</xdr:colOff>
      <xdr:row>10</xdr:row>
      <xdr:rowOff>100544</xdr:rowOff>
    </xdr:from>
    <xdr:to>
      <xdr:col>29</xdr:col>
      <xdr:colOff>87313</xdr:colOff>
      <xdr:row>15</xdr:row>
      <xdr:rowOff>26460</xdr:rowOff>
    </xdr:to>
    <xdr:sp macro="" textlink="">
      <xdr:nvSpPr>
        <xdr:cNvPr id="6" name="角丸四角形吹き出し 7">
          <a:extLst>
            <a:ext uri="{FF2B5EF4-FFF2-40B4-BE49-F238E27FC236}">
              <a16:creationId xmlns:a16="http://schemas.microsoft.com/office/drawing/2014/main" id="{BDF8CD56-6F04-4876-8821-DDD79DB641C3}"/>
            </a:ext>
          </a:extLst>
        </xdr:cNvPr>
        <xdr:cNvSpPr/>
      </xdr:nvSpPr>
      <xdr:spPr>
        <a:xfrm>
          <a:off x="6863670" y="2821973"/>
          <a:ext cx="2286000" cy="1286630"/>
        </a:xfrm>
        <a:prstGeom prst="wedgeRoundRectCallout">
          <a:avLst>
            <a:gd name="adj1" fmla="val 16469"/>
            <a:gd name="adj2" fmla="val 236774"/>
            <a:gd name="adj3" fmla="val 16667"/>
          </a:avLst>
        </a:prstGeom>
        <a:solidFill>
          <a:schemeClr val="accent1">
            <a:lumMod val="75000"/>
          </a:schemeClr>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従事した時間数及び記号について、「日勤」と「夜勤」の時間帯に分けて入力してください。</a:t>
          </a:r>
        </a:p>
      </xdr:txBody>
    </xdr:sp>
    <xdr:clientData/>
  </xdr:twoCellAnchor>
  <xdr:twoCellAnchor>
    <xdr:from>
      <xdr:col>52</xdr:col>
      <xdr:colOff>71437</xdr:colOff>
      <xdr:row>14</xdr:row>
      <xdr:rowOff>37420</xdr:rowOff>
    </xdr:from>
    <xdr:to>
      <xdr:col>59</xdr:col>
      <xdr:colOff>178595</xdr:colOff>
      <xdr:row>19</xdr:row>
      <xdr:rowOff>40822</xdr:rowOff>
    </xdr:to>
    <xdr:sp macro="" textlink="">
      <xdr:nvSpPr>
        <xdr:cNvPr id="8" name="角丸四角形吹き出し 7">
          <a:extLst>
            <a:ext uri="{FF2B5EF4-FFF2-40B4-BE49-F238E27FC236}">
              <a16:creationId xmlns:a16="http://schemas.microsoft.com/office/drawing/2014/main" id="{B0DC282B-E40A-4E43-86F1-160F021610EC}"/>
            </a:ext>
          </a:extLst>
        </xdr:cNvPr>
        <xdr:cNvSpPr/>
      </xdr:nvSpPr>
      <xdr:spPr>
        <a:xfrm>
          <a:off x="16644937" y="3847420"/>
          <a:ext cx="2393158" cy="1364116"/>
        </a:xfrm>
        <a:prstGeom prst="wedgeRoundRectCallout">
          <a:avLst>
            <a:gd name="adj1" fmla="val -116656"/>
            <a:gd name="adj2" fmla="val 94545"/>
            <a:gd name="adj3" fmla="val 16667"/>
          </a:avLst>
        </a:prstGeom>
        <a:solidFill>
          <a:schemeClr val="accent1">
            <a:lumMod val="75000"/>
          </a:schemeClr>
        </a:solidFill>
        <a:ln w="25400" cap="flat" cmpd="sng" algn="ctr">
          <a:solidFill>
            <a:srgbClr val="00206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勤務時間数合計には含まれませんが、</a:t>
          </a:r>
          <a:r>
            <a:rPr kumimoji="1" lang="en-US" altLang="ja-JP"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5</a:t>
          </a: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週目（</a:t>
          </a:r>
          <a:r>
            <a:rPr kumimoji="1" lang="en-US" altLang="ja-JP"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29</a:t>
          </a: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a:t>
          </a:r>
          <a:r>
            <a:rPr kumimoji="1" lang="en-US" altLang="ja-JP"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31</a:t>
          </a:r>
          <a:r>
            <a:rPr kumimoji="1" lang="ja-JP" altLang="en-US" sz="1400" b="0" i="0" u="none" strike="noStrike" kern="0" cap="none" spc="0" normalizeH="0" baseline="0" noProof="0">
              <a:ln>
                <a:noFill/>
              </a:ln>
              <a:solidFill>
                <a:schemeClr val="bg1"/>
              </a:solidFill>
              <a:effectLst/>
              <a:uLnTx/>
              <a:uFillTx/>
              <a:latin typeface="BIZ UDPゴシック" panose="020B0400000000000000" pitchFamily="50" charset="-128"/>
              <a:ea typeface="BIZ UDPゴシック" panose="020B0400000000000000" pitchFamily="50" charset="-128"/>
              <a:cs typeface="+mn-cs"/>
            </a:rPr>
            <a:t>日）も記載してください。</a:t>
          </a:r>
        </a:p>
      </xdr:txBody>
    </xdr:sp>
    <xdr:clientData/>
  </xdr:twoCellAnchor>
  <xdr:twoCellAnchor>
    <xdr:from>
      <xdr:col>17</xdr:col>
      <xdr:colOff>131535</xdr:colOff>
      <xdr:row>26</xdr:row>
      <xdr:rowOff>174623</xdr:rowOff>
    </xdr:from>
    <xdr:to>
      <xdr:col>25</xdr:col>
      <xdr:colOff>299356</xdr:colOff>
      <xdr:row>31</xdr:row>
      <xdr:rowOff>20409</xdr:rowOff>
    </xdr:to>
    <xdr:sp macro="" textlink="">
      <xdr:nvSpPr>
        <xdr:cNvPr id="9" name="吹き出し: 角を丸めた四角形 8">
          <a:extLst>
            <a:ext uri="{FF2B5EF4-FFF2-40B4-BE49-F238E27FC236}">
              <a16:creationId xmlns:a16="http://schemas.microsoft.com/office/drawing/2014/main" id="{C3916083-9D3F-FBEF-9A84-CA9E3489AA95}"/>
            </a:ext>
          </a:extLst>
        </xdr:cNvPr>
        <xdr:cNvSpPr/>
      </xdr:nvSpPr>
      <xdr:spPr>
        <a:xfrm>
          <a:off x="5275035" y="6923766"/>
          <a:ext cx="2780392" cy="934357"/>
        </a:xfrm>
        <a:prstGeom prst="wedgeRoundRectCallout">
          <a:avLst>
            <a:gd name="adj1" fmla="val -75467"/>
            <a:gd name="adj2" fmla="val 92935"/>
            <a:gd name="adj3" fmla="val 16667"/>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102053</xdr:colOff>
      <xdr:row>26</xdr:row>
      <xdr:rowOff>11339</xdr:rowOff>
    </xdr:from>
    <xdr:to>
      <xdr:col>26</xdr:col>
      <xdr:colOff>258535</xdr:colOff>
      <xdr:row>31</xdr:row>
      <xdr:rowOff>122464</xdr:rowOff>
    </xdr:to>
    <xdr:sp macro="" textlink="">
      <xdr:nvSpPr>
        <xdr:cNvPr id="10" name="吹き出し: 角を丸めた四角形 9">
          <a:extLst>
            <a:ext uri="{FF2B5EF4-FFF2-40B4-BE49-F238E27FC236}">
              <a16:creationId xmlns:a16="http://schemas.microsoft.com/office/drawing/2014/main" id="{D46F8F95-10AC-E23A-D1FB-B90AD2DBA164}"/>
            </a:ext>
          </a:extLst>
        </xdr:cNvPr>
        <xdr:cNvSpPr/>
      </xdr:nvSpPr>
      <xdr:spPr>
        <a:xfrm>
          <a:off x="5245553" y="6760482"/>
          <a:ext cx="3095625" cy="1199696"/>
        </a:xfrm>
        <a:prstGeom prst="wedgeRoundRectCallout">
          <a:avLst>
            <a:gd name="adj1" fmla="val -78804"/>
            <a:gd name="adj2" fmla="val -34722"/>
            <a:gd name="adj3" fmla="val 16667"/>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latin typeface="BIZ UDPゴシック" panose="020B0400000000000000" pitchFamily="50" charset="-128"/>
              <a:ea typeface="BIZ UDPゴシック" panose="020B0400000000000000" pitchFamily="50" charset="-128"/>
            </a:rPr>
            <a:t>兼務している場合は、それぞれに従事する勤務時間がわかるように行をわけて記載してください。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47625</xdr:colOff>
          <xdr:row>121</xdr:row>
          <xdr:rowOff>95250</xdr:rowOff>
        </xdr:from>
        <xdr:to>
          <xdr:col>23</xdr:col>
          <xdr:colOff>257175</xdr:colOff>
          <xdr:row>122</xdr:row>
          <xdr:rowOff>123825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6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121</xdr:row>
          <xdr:rowOff>95250</xdr:rowOff>
        </xdr:from>
        <xdr:to>
          <xdr:col>24</xdr:col>
          <xdr:colOff>257175</xdr:colOff>
          <xdr:row>122</xdr:row>
          <xdr:rowOff>123825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6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759</xdr:row>
          <xdr:rowOff>85725</xdr:rowOff>
        </xdr:from>
        <xdr:to>
          <xdr:col>23</xdr:col>
          <xdr:colOff>257175</xdr:colOff>
          <xdr:row>760</xdr:row>
          <xdr:rowOff>114300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6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791</xdr:row>
          <xdr:rowOff>66675</xdr:rowOff>
        </xdr:from>
        <xdr:to>
          <xdr:col>23</xdr:col>
          <xdr:colOff>257175</xdr:colOff>
          <xdr:row>792</xdr:row>
          <xdr:rowOff>95250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6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755</xdr:row>
          <xdr:rowOff>85725</xdr:rowOff>
        </xdr:from>
        <xdr:to>
          <xdr:col>23</xdr:col>
          <xdr:colOff>257175</xdr:colOff>
          <xdr:row>756</xdr:row>
          <xdr:rowOff>114300</xdr:rowOff>
        </xdr:to>
        <xdr:sp macro="" textlink="">
          <xdr:nvSpPr>
            <xdr:cNvPr id="2595" name="Check Box 547" hidden="1">
              <a:extLst>
                <a:ext uri="{63B3BB69-23CF-44E3-9099-C40C66FF867C}">
                  <a14:compatExt spid="_x0000_s2595"/>
                </a:ext>
                <a:ext uri="{FF2B5EF4-FFF2-40B4-BE49-F238E27FC236}">
                  <a16:creationId xmlns:a16="http://schemas.microsoft.com/office/drawing/2014/main" id="{00000000-0008-0000-06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763</xdr:row>
          <xdr:rowOff>95250</xdr:rowOff>
        </xdr:from>
        <xdr:to>
          <xdr:col>23</xdr:col>
          <xdr:colOff>257175</xdr:colOff>
          <xdr:row>764</xdr:row>
          <xdr:rowOff>123824</xdr:rowOff>
        </xdr:to>
        <xdr:sp macro="" textlink="">
          <xdr:nvSpPr>
            <xdr:cNvPr id="2599" name="Check Box 551" hidden="1">
              <a:extLst>
                <a:ext uri="{63B3BB69-23CF-44E3-9099-C40C66FF867C}">
                  <a14:compatExt spid="_x0000_s2599"/>
                </a:ext>
                <a:ext uri="{FF2B5EF4-FFF2-40B4-BE49-F238E27FC236}">
                  <a16:creationId xmlns:a16="http://schemas.microsoft.com/office/drawing/2014/main" id="{00000000-0008-0000-06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472</xdr:row>
          <xdr:rowOff>152400</xdr:rowOff>
        </xdr:from>
        <xdr:to>
          <xdr:col>23</xdr:col>
          <xdr:colOff>257175</xdr:colOff>
          <xdr:row>473</xdr:row>
          <xdr:rowOff>190500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6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472</xdr:row>
          <xdr:rowOff>152400</xdr:rowOff>
        </xdr:from>
        <xdr:to>
          <xdr:col>24</xdr:col>
          <xdr:colOff>257175</xdr:colOff>
          <xdr:row>473</xdr:row>
          <xdr:rowOff>190500</xdr:rowOff>
        </xdr:to>
        <xdr:sp macro="" textlink="">
          <xdr:nvSpPr>
            <xdr:cNvPr id="2680" name="Check Box 632" hidden="1">
              <a:extLst>
                <a:ext uri="{63B3BB69-23CF-44E3-9099-C40C66FF867C}">
                  <a14:compatExt spid="_x0000_s2680"/>
                </a:ext>
                <a:ext uri="{FF2B5EF4-FFF2-40B4-BE49-F238E27FC236}">
                  <a16:creationId xmlns:a16="http://schemas.microsoft.com/office/drawing/2014/main" id="{00000000-0008-0000-06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472</xdr:row>
          <xdr:rowOff>152400</xdr:rowOff>
        </xdr:from>
        <xdr:to>
          <xdr:col>25</xdr:col>
          <xdr:colOff>257175</xdr:colOff>
          <xdr:row>473</xdr:row>
          <xdr:rowOff>190500</xdr:rowOff>
        </xdr:to>
        <xdr:sp macro="" textlink="">
          <xdr:nvSpPr>
            <xdr:cNvPr id="2684" name="Check Box 636" hidden="1">
              <a:extLst>
                <a:ext uri="{63B3BB69-23CF-44E3-9099-C40C66FF867C}">
                  <a14:compatExt spid="_x0000_s2684"/>
                </a:ext>
                <a:ext uri="{FF2B5EF4-FFF2-40B4-BE49-F238E27FC236}">
                  <a16:creationId xmlns:a16="http://schemas.microsoft.com/office/drawing/2014/main" id="{00000000-0008-0000-06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113</xdr:row>
          <xdr:rowOff>200025</xdr:rowOff>
        </xdr:from>
        <xdr:to>
          <xdr:col>23</xdr:col>
          <xdr:colOff>266700</xdr:colOff>
          <xdr:row>115</xdr:row>
          <xdr:rowOff>19050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6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627</xdr:row>
          <xdr:rowOff>95250</xdr:rowOff>
        </xdr:from>
        <xdr:to>
          <xdr:col>23</xdr:col>
          <xdr:colOff>257175</xdr:colOff>
          <xdr:row>628</xdr:row>
          <xdr:rowOff>123825</xdr:rowOff>
        </xdr:to>
        <xdr:sp macro="" textlink="">
          <xdr:nvSpPr>
            <xdr:cNvPr id="2730" name="Check Box 682" hidden="1">
              <a:extLst>
                <a:ext uri="{63B3BB69-23CF-44E3-9099-C40C66FF867C}">
                  <a14:compatExt spid="_x0000_s2730"/>
                </a:ext>
                <a:ext uri="{FF2B5EF4-FFF2-40B4-BE49-F238E27FC236}">
                  <a16:creationId xmlns:a16="http://schemas.microsoft.com/office/drawing/2014/main" id="{00000000-0008-0000-06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763</xdr:row>
          <xdr:rowOff>95250</xdr:rowOff>
        </xdr:from>
        <xdr:to>
          <xdr:col>24</xdr:col>
          <xdr:colOff>257175</xdr:colOff>
          <xdr:row>764</xdr:row>
          <xdr:rowOff>123824</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6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763</xdr:row>
          <xdr:rowOff>95250</xdr:rowOff>
        </xdr:from>
        <xdr:to>
          <xdr:col>25</xdr:col>
          <xdr:colOff>257175</xdr:colOff>
          <xdr:row>764</xdr:row>
          <xdr:rowOff>123824</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6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88</xdr:row>
          <xdr:rowOff>95250</xdr:rowOff>
        </xdr:from>
        <xdr:to>
          <xdr:col>23</xdr:col>
          <xdr:colOff>266700</xdr:colOff>
          <xdr:row>89</xdr:row>
          <xdr:rowOff>123825</xdr:rowOff>
        </xdr:to>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6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88</xdr:row>
          <xdr:rowOff>95250</xdr:rowOff>
        </xdr:from>
        <xdr:to>
          <xdr:col>24</xdr:col>
          <xdr:colOff>257175</xdr:colOff>
          <xdr:row>89</xdr:row>
          <xdr:rowOff>123825</xdr:rowOff>
        </xdr:to>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6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132</xdr:row>
          <xdr:rowOff>95250</xdr:rowOff>
        </xdr:from>
        <xdr:to>
          <xdr:col>23</xdr:col>
          <xdr:colOff>266700</xdr:colOff>
          <xdr:row>133</xdr:row>
          <xdr:rowOff>123825</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6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132</xdr:row>
          <xdr:rowOff>95250</xdr:rowOff>
        </xdr:from>
        <xdr:to>
          <xdr:col>24</xdr:col>
          <xdr:colOff>266700</xdr:colOff>
          <xdr:row>133</xdr:row>
          <xdr:rowOff>123825</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6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140</xdr:row>
          <xdr:rowOff>200025</xdr:rowOff>
        </xdr:from>
        <xdr:to>
          <xdr:col>23</xdr:col>
          <xdr:colOff>266700</xdr:colOff>
          <xdr:row>142</xdr:row>
          <xdr:rowOff>19050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6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140</xdr:row>
          <xdr:rowOff>200025</xdr:rowOff>
        </xdr:from>
        <xdr:to>
          <xdr:col>24</xdr:col>
          <xdr:colOff>266700</xdr:colOff>
          <xdr:row>142</xdr:row>
          <xdr:rowOff>19050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6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113</xdr:row>
          <xdr:rowOff>200025</xdr:rowOff>
        </xdr:from>
        <xdr:to>
          <xdr:col>24</xdr:col>
          <xdr:colOff>266700</xdr:colOff>
          <xdr:row>115</xdr:row>
          <xdr:rowOff>19050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6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334</xdr:row>
          <xdr:rowOff>200025</xdr:rowOff>
        </xdr:from>
        <xdr:to>
          <xdr:col>23</xdr:col>
          <xdr:colOff>266700</xdr:colOff>
          <xdr:row>336</xdr:row>
          <xdr:rowOff>0</xdr:rowOff>
        </xdr:to>
        <xdr:sp macro="" textlink="">
          <xdr:nvSpPr>
            <xdr:cNvPr id="2791" name="Check Box 743" hidden="1">
              <a:extLst>
                <a:ext uri="{63B3BB69-23CF-44E3-9099-C40C66FF867C}">
                  <a14:compatExt spid="_x0000_s2791"/>
                </a:ext>
                <a:ext uri="{FF2B5EF4-FFF2-40B4-BE49-F238E27FC236}">
                  <a16:creationId xmlns:a16="http://schemas.microsoft.com/office/drawing/2014/main" id="{00000000-0008-0000-06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334</xdr:row>
          <xdr:rowOff>190500</xdr:rowOff>
        </xdr:from>
        <xdr:to>
          <xdr:col>24</xdr:col>
          <xdr:colOff>257175</xdr:colOff>
          <xdr:row>336</xdr:row>
          <xdr:rowOff>0</xdr:rowOff>
        </xdr:to>
        <xdr:sp macro="" textlink="">
          <xdr:nvSpPr>
            <xdr:cNvPr id="2792" name="Check Box 744" hidden="1">
              <a:extLst>
                <a:ext uri="{63B3BB69-23CF-44E3-9099-C40C66FF867C}">
                  <a14:compatExt spid="_x0000_s2792"/>
                </a:ext>
                <a:ext uri="{FF2B5EF4-FFF2-40B4-BE49-F238E27FC236}">
                  <a16:creationId xmlns:a16="http://schemas.microsoft.com/office/drawing/2014/main" id="{00000000-0008-0000-06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346</xdr:row>
          <xdr:rowOff>190500</xdr:rowOff>
        </xdr:from>
        <xdr:to>
          <xdr:col>23</xdr:col>
          <xdr:colOff>257175</xdr:colOff>
          <xdr:row>348</xdr:row>
          <xdr:rowOff>19050</xdr:rowOff>
        </xdr:to>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6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346</xdr:row>
          <xdr:rowOff>190500</xdr:rowOff>
        </xdr:from>
        <xdr:to>
          <xdr:col>24</xdr:col>
          <xdr:colOff>257175</xdr:colOff>
          <xdr:row>348</xdr:row>
          <xdr:rowOff>19050</xdr:rowOff>
        </xdr:to>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6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627</xdr:row>
          <xdr:rowOff>95250</xdr:rowOff>
        </xdr:from>
        <xdr:to>
          <xdr:col>24</xdr:col>
          <xdr:colOff>257175</xdr:colOff>
          <xdr:row>628</xdr:row>
          <xdr:rowOff>123825</xdr:rowOff>
        </xdr:to>
        <xdr:sp macro="" textlink="">
          <xdr:nvSpPr>
            <xdr:cNvPr id="2878" name="Check Box 830" hidden="1">
              <a:extLst>
                <a:ext uri="{63B3BB69-23CF-44E3-9099-C40C66FF867C}">
                  <a14:compatExt spid="_x0000_s2878"/>
                </a:ext>
                <a:ext uri="{FF2B5EF4-FFF2-40B4-BE49-F238E27FC236}">
                  <a16:creationId xmlns:a16="http://schemas.microsoft.com/office/drawing/2014/main" id="{00000000-0008-0000-06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627</xdr:row>
          <xdr:rowOff>95250</xdr:rowOff>
        </xdr:from>
        <xdr:to>
          <xdr:col>25</xdr:col>
          <xdr:colOff>257175</xdr:colOff>
          <xdr:row>628</xdr:row>
          <xdr:rowOff>123825</xdr:rowOff>
        </xdr:to>
        <xdr:sp macro="" textlink="">
          <xdr:nvSpPr>
            <xdr:cNvPr id="2879" name="Check Box 831" hidden="1">
              <a:extLst>
                <a:ext uri="{63B3BB69-23CF-44E3-9099-C40C66FF867C}">
                  <a14:compatExt spid="_x0000_s2879"/>
                </a:ext>
                <a:ext uri="{FF2B5EF4-FFF2-40B4-BE49-F238E27FC236}">
                  <a16:creationId xmlns:a16="http://schemas.microsoft.com/office/drawing/2014/main" id="{00000000-0008-0000-06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755</xdr:row>
          <xdr:rowOff>85725</xdr:rowOff>
        </xdr:from>
        <xdr:to>
          <xdr:col>24</xdr:col>
          <xdr:colOff>257175</xdr:colOff>
          <xdr:row>756</xdr:row>
          <xdr:rowOff>114300</xdr:rowOff>
        </xdr:to>
        <xdr:sp macro="" textlink="">
          <xdr:nvSpPr>
            <xdr:cNvPr id="2894" name="Check Box 846" hidden="1">
              <a:extLst>
                <a:ext uri="{63B3BB69-23CF-44E3-9099-C40C66FF867C}">
                  <a14:compatExt spid="_x0000_s2894"/>
                </a:ext>
                <a:ext uri="{FF2B5EF4-FFF2-40B4-BE49-F238E27FC236}">
                  <a16:creationId xmlns:a16="http://schemas.microsoft.com/office/drawing/2014/main" id="{00000000-0008-0000-06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755</xdr:row>
          <xdr:rowOff>85725</xdr:rowOff>
        </xdr:from>
        <xdr:to>
          <xdr:col>25</xdr:col>
          <xdr:colOff>257175</xdr:colOff>
          <xdr:row>756</xdr:row>
          <xdr:rowOff>114300</xdr:rowOff>
        </xdr:to>
        <xdr:sp macro="" textlink="">
          <xdr:nvSpPr>
            <xdr:cNvPr id="2895" name="Check Box 847" hidden="1">
              <a:extLst>
                <a:ext uri="{63B3BB69-23CF-44E3-9099-C40C66FF867C}">
                  <a14:compatExt spid="_x0000_s2895"/>
                </a:ext>
                <a:ext uri="{FF2B5EF4-FFF2-40B4-BE49-F238E27FC236}">
                  <a16:creationId xmlns:a16="http://schemas.microsoft.com/office/drawing/2014/main" id="{00000000-0008-0000-06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759</xdr:row>
          <xdr:rowOff>85725</xdr:rowOff>
        </xdr:from>
        <xdr:to>
          <xdr:col>24</xdr:col>
          <xdr:colOff>257175</xdr:colOff>
          <xdr:row>760</xdr:row>
          <xdr:rowOff>114300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6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759</xdr:row>
          <xdr:rowOff>85725</xdr:rowOff>
        </xdr:from>
        <xdr:to>
          <xdr:col>25</xdr:col>
          <xdr:colOff>257175</xdr:colOff>
          <xdr:row>760</xdr:row>
          <xdr:rowOff>114300</xdr:rowOff>
        </xdr:to>
        <xdr:sp macro="" textlink="">
          <xdr:nvSpPr>
            <xdr:cNvPr id="2897" name="Check Box 849" hidden="1">
              <a:extLst>
                <a:ext uri="{63B3BB69-23CF-44E3-9099-C40C66FF867C}">
                  <a14:compatExt spid="_x0000_s2897"/>
                </a:ext>
                <a:ext uri="{FF2B5EF4-FFF2-40B4-BE49-F238E27FC236}">
                  <a16:creationId xmlns:a16="http://schemas.microsoft.com/office/drawing/2014/main" id="{00000000-0008-0000-06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791</xdr:row>
          <xdr:rowOff>66675</xdr:rowOff>
        </xdr:from>
        <xdr:to>
          <xdr:col>24</xdr:col>
          <xdr:colOff>257175</xdr:colOff>
          <xdr:row>792</xdr:row>
          <xdr:rowOff>95250</xdr:rowOff>
        </xdr:to>
        <xdr:sp macro="" textlink="">
          <xdr:nvSpPr>
            <xdr:cNvPr id="2898" name="Check Box 850" hidden="1">
              <a:extLst>
                <a:ext uri="{63B3BB69-23CF-44E3-9099-C40C66FF867C}">
                  <a14:compatExt spid="_x0000_s2898"/>
                </a:ext>
                <a:ext uri="{FF2B5EF4-FFF2-40B4-BE49-F238E27FC236}">
                  <a16:creationId xmlns:a16="http://schemas.microsoft.com/office/drawing/2014/main" id="{00000000-0008-0000-06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791</xdr:row>
          <xdr:rowOff>66675</xdr:rowOff>
        </xdr:from>
        <xdr:to>
          <xdr:col>25</xdr:col>
          <xdr:colOff>257175</xdr:colOff>
          <xdr:row>792</xdr:row>
          <xdr:rowOff>95250</xdr:rowOff>
        </xdr:to>
        <xdr:sp macro="" textlink="">
          <xdr:nvSpPr>
            <xdr:cNvPr id="2899" name="Check Box 851" hidden="1">
              <a:extLst>
                <a:ext uri="{63B3BB69-23CF-44E3-9099-C40C66FF867C}">
                  <a14:compatExt spid="_x0000_s2899"/>
                </a:ext>
                <a:ext uri="{FF2B5EF4-FFF2-40B4-BE49-F238E27FC236}">
                  <a16:creationId xmlns:a16="http://schemas.microsoft.com/office/drawing/2014/main" id="{00000000-0008-0000-06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804</xdr:row>
          <xdr:rowOff>123825</xdr:rowOff>
        </xdr:from>
        <xdr:to>
          <xdr:col>23</xdr:col>
          <xdr:colOff>257175</xdr:colOff>
          <xdr:row>805</xdr:row>
          <xdr:rowOff>161927</xdr:rowOff>
        </xdr:to>
        <xdr:sp macro="" textlink="">
          <xdr:nvSpPr>
            <xdr:cNvPr id="2900" name="Check Box 852" hidden="1">
              <a:extLst>
                <a:ext uri="{63B3BB69-23CF-44E3-9099-C40C66FF867C}">
                  <a14:compatExt spid="_x0000_s2900"/>
                </a:ext>
                <a:ext uri="{FF2B5EF4-FFF2-40B4-BE49-F238E27FC236}">
                  <a16:creationId xmlns:a16="http://schemas.microsoft.com/office/drawing/2014/main" id="{00000000-0008-0000-06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804</xdr:row>
          <xdr:rowOff>123825</xdr:rowOff>
        </xdr:from>
        <xdr:to>
          <xdr:col>24</xdr:col>
          <xdr:colOff>257175</xdr:colOff>
          <xdr:row>805</xdr:row>
          <xdr:rowOff>161927</xdr:rowOff>
        </xdr:to>
        <xdr:sp macro="" textlink="">
          <xdr:nvSpPr>
            <xdr:cNvPr id="2901" name="Check Box 853" hidden="1">
              <a:extLst>
                <a:ext uri="{63B3BB69-23CF-44E3-9099-C40C66FF867C}">
                  <a14:compatExt spid="_x0000_s2901"/>
                </a:ext>
                <a:ext uri="{FF2B5EF4-FFF2-40B4-BE49-F238E27FC236}">
                  <a16:creationId xmlns:a16="http://schemas.microsoft.com/office/drawing/2014/main" id="{00000000-0008-0000-06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804</xdr:row>
          <xdr:rowOff>123825</xdr:rowOff>
        </xdr:from>
        <xdr:to>
          <xdr:col>25</xdr:col>
          <xdr:colOff>257175</xdr:colOff>
          <xdr:row>805</xdr:row>
          <xdr:rowOff>161927</xdr:rowOff>
        </xdr:to>
        <xdr:sp macro="" textlink="">
          <xdr:nvSpPr>
            <xdr:cNvPr id="2902" name="Check Box 854" hidden="1">
              <a:extLst>
                <a:ext uri="{63B3BB69-23CF-44E3-9099-C40C66FF867C}">
                  <a14:compatExt spid="_x0000_s2902"/>
                </a:ext>
                <a:ext uri="{FF2B5EF4-FFF2-40B4-BE49-F238E27FC236}">
                  <a16:creationId xmlns:a16="http://schemas.microsoft.com/office/drawing/2014/main" id="{00000000-0008-0000-06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151</xdr:row>
          <xdr:rowOff>85725</xdr:rowOff>
        </xdr:from>
        <xdr:to>
          <xdr:col>23</xdr:col>
          <xdr:colOff>266700</xdr:colOff>
          <xdr:row>152</xdr:row>
          <xdr:rowOff>114300</xdr:rowOff>
        </xdr:to>
        <xdr:sp macro="" textlink="">
          <xdr:nvSpPr>
            <xdr:cNvPr id="2976" name="Check Box 928" hidden="1">
              <a:extLst>
                <a:ext uri="{63B3BB69-23CF-44E3-9099-C40C66FF867C}">
                  <a14:compatExt spid="_x0000_s2976"/>
                </a:ext>
                <a:ext uri="{FF2B5EF4-FFF2-40B4-BE49-F238E27FC236}">
                  <a16:creationId xmlns:a16="http://schemas.microsoft.com/office/drawing/2014/main" id="{00000000-0008-0000-06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151</xdr:row>
          <xdr:rowOff>85725</xdr:rowOff>
        </xdr:from>
        <xdr:to>
          <xdr:col>24</xdr:col>
          <xdr:colOff>266700</xdr:colOff>
          <xdr:row>152</xdr:row>
          <xdr:rowOff>114300</xdr:rowOff>
        </xdr:to>
        <xdr:sp macro="" textlink="">
          <xdr:nvSpPr>
            <xdr:cNvPr id="2977" name="Check Box 929" hidden="1">
              <a:extLst>
                <a:ext uri="{63B3BB69-23CF-44E3-9099-C40C66FF867C}">
                  <a14:compatExt spid="_x0000_s2977"/>
                </a:ext>
                <a:ext uri="{FF2B5EF4-FFF2-40B4-BE49-F238E27FC236}">
                  <a16:creationId xmlns:a16="http://schemas.microsoft.com/office/drawing/2014/main" id="{00000000-0008-0000-06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161</xdr:row>
          <xdr:rowOff>0</xdr:rowOff>
        </xdr:from>
        <xdr:to>
          <xdr:col>23</xdr:col>
          <xdr:colOff>238125</xdr:colOff>
          <xdr:row>162</xdr:row>
          <xdr:rowOff>28575</xdr:rowOff>
        </xdr:to>
        <xdr:sp macro="" textlink="">
          <xdr:nvSpPr>
            <xdr:cNvPr id="2979" name="Check Box 931" hidden="1">
              <a:extLst>
                <a:ext uri="{63B3BB69-23CF-44E3-9099-C40C66FF867C}">
                  <a14:compatExt spid="_x0000_s2979"/>
                </a:ext>
                <a:ext uri="{FF2B5EF4-FFF2-40B4-BE49-F238E27FC236}">
                  <a16:creationId xmlns:a16="http://schemas.microsoft.com/office/drawing/2014/main" id="{00000000-0008-0000-06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161</xdr:row>
          <xdr:rowOff>0</xdr:rowOff>
        </xdr:from>
        <xdr:to>
          <xdr:col>24</xdr:col>
          <xdr:colOff>247650</xdr:colOff>
          <xdr:row>162</xdr:row>
          <xdr:rowOff>28575</xdr:rowOff>
        </xdr:to>
        <xdr:sp macro="" textlink="">
          <xdr:nvSpPr>
            <xdr:cNvPr id="2980" name="Check Box 932" hidden="1">
              <a:extLst>
                <a:ext uri="{63B3BB69-23CF-44E3-9099-C40C66FF867C}">
                  <a14:compatExt spid="_x0000_s2980"/>
                </a:ext>
                <a:ext uri="{FF2B5EF4-FFF2-40B4-BE49-F238E27FC236}">
                  <a16:creationId xmlns:a16="http://schemas.microsoft.com/office/drawing/2014/main" id="{00000000-0008-0000-06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136</xdr:row>
          <xdr:rowOff>104775</xdr:rowOff>
        </xdr:from>
        <xdr:to>
          <xdr:col>23</xdr:col>
          <xdr:colOff>257175</xdr:colOff>
          <xdr:row>137</xdr:row>
          <xdr:rowOff>133350</xdr:rowOff>
        </xdr:to>
        <xdr:sp macro="" textlink="">
          <xdr:nvSpPr>
            <xdr:cNvPr id="2988" name="Check Box 940" hidden="1">
              <a:extLst>
                <a:ext uri="{63B3BB69-23CF-44E3-9099-C40C66FF867C}">
                  <a14:compatExt spid="_x0000_s2988"/>
                </a:ext>
                <a:ext uri="{FF2B5EF4-FFF2-40B4-BE49-F238E27FC236}">
                  <a16:creationId xmlns:a16="http://schemas.microsoft.com/office/drawing/2014/main" id="{00000000-0008-0000-06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136</xdr:row>
          <xdr:rowOff>104775</xdr:rowOff>
        </xdr:from>
        <xdr:to>
          <xdr:col>24</xdr:col>
          <xdr:colOff>257175</xdr:colOff>
          <xdr:row>137</xdr:row>
          <xdr:rowOff>133350</xdr:rowOff>
        </xdr:to>
        <xdr:sp macro="" textlink="">
          <xdr:nvSpPr>
            <xdr:cNvPr id="2989" name="Check Box 941" hidden="1">
              <a:extLst>
                <a:ext uri="{63B3BB69-23CF-44E3-9099-C40C66FF867C}">
                  <a14:compatExt spid="_x0000_s2989"/>
                </a:ext>
                <a:ext uri="{FF2B5EF4-FFF2-40B4-BE49-F238E27FC236}">
                  <a16:creationId xmlns:a16="http://schemas.microsoft.com/office/drawing/2014/main" id="{00000000-0008-0000-06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145</xdr:row>
          <xdr:rowOff>123825</xdr:rowOff>
        </xdr:from>
        <xdr:to>
          <xdr:col>23</xdr:col>
          <xdr:colOff>266700</xdr:colOff>
          <xdr:row>146</xdr:row>
          <xdr:rowOff>152400</xdr:rowOff>
        </xdr:to>
        <xdr:sp macro="" textlink="">
          <xdr:nvSpPr>
            <xdr:cNvPr id="2990" name="Check Box 942" hidden="1">
              <a:extLst>
                <a:ext uri="{63B3BB69-23CF-44E3-9099-C40C66FF867C}">
                  <a14:compatExt spid="_x0000_s2990"/>
                </a:ext>
                <a:ext uri="{FF2B5EF4-FFF2-40B4-BE49-F238E27FC236}">
                  <a16:creationId xmlns:a16="http://schemas.microsoft.com/office/drawing/2014/main" id="{00000000-0008-0000-06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145</xdr:row>
          <xdr:rowOff>123825</xdr:rowOff>
        </xdr:from>
        <xdr:to>
          <xdr:col>24</xdr:col>
          <xdr:colOff>266700</xdr:colOff>
          <xdr:row>146</xdr:row>
          <xdr:rowOff>152400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6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445</xdr:row>
          <xdr:rowOff>85725</xdr:rowOff>
        </xdr:from>
        <xdr:to>
          <xdr:col>23</xdr:col>
          <xdr:colOff>257175</xdr:colOff>
          <xdr:row>446</xdr:row>
          <xdr:rowOff>123825</xdr:rowOff>
        </xdr:to>
        <xdr:sp macro="" textlink="">
          <xdr:nvSpPr>
            <xdr:cNvPr id="3051" name="Check Box 1003" hidden="1">
              <a:extLst>
                <a:ext uri="{63B3BB69-23CF-44E3-9099-C40C66FF867C}">
                  <a14:compatExt spid="_x0000_s3051"/>
                </a:ext>
                <a:ext uri="{FF2B5EF4-FFF2-40B4-BE49-F238E27FC236}">
                  <a16:creationId xmlns:a16="http://schemas.microsoft.com/office/drawing/2014/main" id="{00000000-0008-0000-0600-0000E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445</xdr:row>
          <xdr:rowOff>85725</xdr:rowOff>
        </xdr:from>
        <xdr:to>
          <xdr:col>24</xdr:col>
          <xdr:colOff>257175</xdr:colOff>
          <xdr:row>446</xdr:row>
          <xdr:rowOff>123825</xdr:rowOff>
        </xdr:to>
        <xdr:sp macro="" textlink="">
          <xdr:nvSpPr>
            <xdr:cNvPr id="3052" name="Check Box 1004" hidden="1">
              <a:extLst>
                <a:ext uri="{63B3BB69-23CF-44E3-9099-C40C66FF867C}">
                  <a14:compatExt spid="_x0000_s3052"/>
                </a:ext>
                <a:ext uri="{FF2B5EF4-FFF2-40B4-BE49-F238E27FC236}">
                  <a16:creationId xmlns:a16="http://schemas.microsoft.com/office/drawing/2014/main" id="{00000000-0008-0000-0600-0000E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445</xdr:row>
          <xdr:rowOff>85725</xdr:rowOff>
        </xdr:from>
        <xdr:to>
          <xdr:col>25</xdr:col>
          <xdr:colOff>257175</xdr:colOff>
          <xdr:row>446</xdr:row>
          <xdr:rowOff>123825</xdr:rowOff>
        </xdr:to>
        <xdr:sp macro="" textlink="">
          <xdr:nvSpPr>
            <xdr:cNvPr id="3053" name="Check Box 1005" hidden="1">
              <a:extLst>
                <a:ext uri="{63B3BB69-23CF-44E3-9099-C40C66FF867C}">
                  <a14:compatExt spid="_x0000_s3053"/>
                </a:ext>
                <a:ext uri="{FF2B5EF4-FFF2-40B4-BE49-F238E27FC236}">
                  <a16:creationId xmlns:a16="http://schemas.microsoft.com/office/drawing/2014/main" id="{00000000-0008-0000-06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672</xdr:row>
          <xdr:rowOff>200025</xdr:rowOff>
        </xdr:from>
        <xdr:to>
          <xdr:col>4</xdr:col>
          <xdr:colOff>238125</xdr:colOff>
          <xdr:row>674</xdr:row>
          <xdr:rowOff>19050</xdr:rowOff>
        </xdr:to>
        <xdr:sp macro="" textlink="">
          <xdr:nvSpPr>
            <xdr:cNvPr id="4107" name="Check Box 1035" hidden="1">
              <a:extLst>
                <a:ext uri="{63B3BB69-23CF-44E3-9099-C40C66FF867C}">
                  <a14:compatExt spid="_x0000_s4107"/>
                </a:ext>
                <a:ext uri="{FF2B5EF4-FFF2-40B4-BE49-F238E27FC236}">
                  <a16:creationId xmlns:a16="http://schemas.microsoft.com/office/drawing/2014/main" id="{00000000-0008-0000-06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674</xdr:row>
          <xdr:rowOff>200025</xdr:rowOff>
        </xdr:from>
        <xdr:to>
          <xdr:col>4</xdr:col>
          <xdr:colOff>238125</xdr:colOff>
          <xdr:row>676</xdr:row>
          <xdr:rowOff>19050</xdr:rowOff>
        </xdr:to>
        <xdr:sp macro="" textlink="">
          <xdr:nvSpPr>
            <xdr:cNvPr id="4108" name="Check Box 1036" hidden="1">
              <a:extLst>
                <a:ext uri="{63B3BB69-23CF-44E3-9099-C40C66FF867C}">
                  <a14:compatExt spid="_x0000_s4108"/>
                </a:ext>
                <a:ext uri="{FF2B5EF4-FFF2-40B4-BE49-F238E27FC236}">
                  <a16:creationId xmlns:a16="http://schemas.microsoft.com/office/drawing/2014/main" id="{00000000-0008-0000-06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675</xdr:row>
          <xdr:rowOff>200025</xdr:rowOff>
        </xdr:from>
        <xdr:to>
          <xdr:col>4</xdr:col>
          <xdr:colOff>238125</xdr:colOff>
          <xdr:row>677</xdr:row>
          <xdr:rowOff>19050</xdr:rowOff>
        </xdr:to>
        <xdr:sp macro="" textlink="">
          <xdr:nvSpPr>
            <xdr:cNvPr id="4109" name="Check Box 1037" hidden="1">
              <a:extLst>
                <a:ext uri="{63B3BB69-23CF-44E3-9099-C40C66FF867C}">
                  <a14:compatExt spid="_x0000_s4109"/>
                </a:ext>
                <a:ext uri="{FF2B5EF4-FFF2-40B4-BE49-F238E27FC236}">
                  <a16:creationId xmlns:a16="http://schemas.microsoft.com/office/drawing/2014/main" id="{00000000-0008-0000-06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678</xdr:row>
          <xdr:rowOff>200025</xdr:rowOff>
        </xdr:from>
        <xdr:to>
          <xdr:col>4</xdr:col>
          <xdr:colOff>238125</xdr:colOff>
          <xdr:row>680</xdr:row>
          <xdr:rowOff>19050</xdr:rowOff>
        </xdr:to>
        <xdr:sp macro="" textlink="">
          <xdr:nvSpPr>
            <xdr:cNvPr id="4110" name="Check Box 1038" hidden="1">
              <a:extLst>
                <a:ext uri="{63B3BB69-23CF-44E3-9099-C40C66FF867C}">
                  <a14:compatExt spid="_x0000_s4110"/>
                </a:ext>
                <a:ext uri="{FF2B5EF4-FFF2-40B4-BE49-F238E27FC236}">
                  <a16:creationId xmlns:a16="http://schemas.microsoft.com/office/drawing/2014/main" id="{00000000-0008-0000-06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679</xdr:row>
          <xdr:rowOff>200025</xdr:rowOff>
        </xdr:from>
        <xdr:to>
          <xdr:col>4</xdr:col>
          <xdr:colOff>238125</xdr:colOff>
          <xdr:row>681</xdr:row>
          <xdr:rowOff>19050</xdr:rowOff>
        </xdr:to>
        <xdr:sp macro="" textlink="">
          <xdr:nvSpPr>
            <xdr:cNvPr id="4111" name="Check Box 1039" hidden="1">
              <a:extLst>
                <a:ext uri="{63B3BB69-23CF-44E3-9099-C40C66FF867C}">
                  <a14:compatExt spid="_x0000_s4111"/>
                </a:ext>
                <a:ext uri="{FF2B5EF4-FFF2-40B4-BE49-F238E27FC236}">
                  <a16:creationId xmlns:a16="http://schemas.microsoft.com/office/drawing/2014/main" id="{00000000-0008-0000-06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680</xdr:row>
          <xdr:rowOff>200025</xdr:rowOff>
        </xdr:from>
        <xdr:to>
          <xdr:col>4</xdr:col>
          <xdr:colOff>238125</xdr:colOff>
          <xdr:row>682</xdr:row>
          <xdr:rowOff>19050</xdr:rowOff>
        </xdr:to>
        <xdr:sp macro="" textlink="">
          <xdr:nvSpPr>
            <xdr:cNvPr id="4112" name="Check Box 1040" hidden="1">
              <a:extLst>
                <a:ext uri="{63B3BB69-23CF-44E3-9099-C40C66FF867C}">
                  <a14:compatExt spid="_x0000_s4112"/>
                </a:ext>
                <a:ext uri="{FF2B5EF4-FFF2-40B4-BE49-F238E27FC236}">
                  <a16:creationId xmlns:a16="http://schemas.microsoft.com/office/drawing/2014/main" id="{00000000-0008-0000-06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673</xdr:row>
          <xdr:rowOff>200025</xdr:rowOff>
        </xdr:from>
        <xdr:to>
          <xdr:col>4</xdr:col>
          <xdr:colOff>238125</xdr:colOff>
          <xdr:row>675</xdr:row>
          <xdr:rowOff>19050</xdr:rowOff>
        </xdr:to>
        <xdr:sp macro="" textlink="">
          <xdr:nvSpPr>
            <xdr:cNvPr id="4113" name="Check Box 1041" hidden="1">
              <a:extLst>
                <a:ext uri="{63B3BB69-23CF-44E3-9099-C40C66FF867C}">
                  <a14:compatExt spid="_x0000_s4113"/>
                </a:ext>
                <a:ext uri="{FF2B5EF4-FFF2-40B4-BE49-F238E27FC236}">
                  <a16:creationId xmlns:a16="http://schemas.microsoft.com/office/drawing/2014/main" id="{00000000-0008-0000-06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677</xdr:row>
          <xdr:rowOff>200025</xdr:rowOff>
        </xdr:from>
        <xdr:to>
          <xdr:col>4</xdr:col>
          <xdr:colOff>238125</xdr:colOff>
          <xdr:row>679</xdr:row>
          <xdr:rowOff>19050</xdr:rowOff>
        </xdr:to>
        <xdr:sp macro="" textlink="">
          <xdr:nvSpPr>
            <xdr:cNvPr id="4114" name="Check Box 1042" hidden="1">
              <a:extLst>
                <a:ext uri="{63B3BB69-23CF-44E3-9099-C40C66FF867C}">
                  <a14:compatExt spid="_x0000_s4114"/>
                </a:ext>
                <a:ext uri="{FF2B5EF4-FFF2-40B4-BE49-F238E27FC236}">
                  <a16:creationId xmlns:a16="http://schemas.microsoft.com/office/drawing/2014/main" id="{00000000-0008-0000-06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702</xdr:row>
          <xdr:rowOff>200025</xdr:rowOff>
        </xdr:from>
        <xdr:to>
          <xdr:col>23</xdr:col>
          <xdr:colOff>257175</xdr:colOff>
          <xdr:row>704</xdr:row>
          <xdr:rowOff>19050</xdr:rowOff>
        </xdr:to>
        <xdr:sp macro="" textlink="">
          <xdr:nvSpPr>
            <xdr:cNvPr id="4116" name="Check Box 1044" hidden="1">
              <a:extLst>
                <a:ext uri="{63B3BB69-23CF-44E3-9099-C40C66FF867C}">
                  <a14:compatExt spid="_x0000_s4116"/>
                </a:ext>
                <a:ext uri="{FF2B5EF4-FFF2-40B4-BE49-F238E27FC236}">
                  <a16:creationId xmlns:a16="http://schemas.microsoft.com/office/drawing/2014/main" id="{00000000-0008-0000-06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702</xdr:row>
          <xdr:rowOff>200025</xdr:rowOff>
        </xdr:from>
        <xdr:to>
          <xdr:col>24</xdr:col>
          <xdr:colOff>257175</xdr:colOff>
          <xdr:row>704</xdr:row>
          <xdr:rowOff>28575</xdr:rowOff>
        </xdr:to>
        <xdr:sp macro="" textlink="">
          <xdr:nvSpPr>
            <xdr:cNvPr id="4118" name="Check Box 1046" hidden="1">
              <a:extLst>
                <a:ext uri="{63B3BB69-23CF-44E3-9099-C40C66FF867C}">
                  <a14:compatExt spid="_x0000_s4118"/>
                </a:ext>
                <a:ext uri="{FF2B5EF4-FFF2-40B4-BE49-F238E27FC236}">
                  <a16:creationId xmlns:a16="http://schemas.microsoft.com/office/drawing/2014/main" id="{00000000-0008-0000-06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767</xdr:row>
          <xdr:rowOff>85725</xdr:rowOff>
        </xdr:from>
        <xdr:to>
          <xdr:col>23</xdr:col>
          <xdr:colOff>257175</xdr:colOff>
          <xdr:row>768</xdr:row>
          <xdr:rowOff>114300</xdr:rowOff>
        </xdr:to>
        <xdr:sp macro="" textlink="">
          <xdr:nvSpPr>
            <xdr:cNvPr id="4119" name="Check Box 1047" hidden="1">
              <a:extLst>
                <a:ext uri="{63B3BB69-23CF-44E3-9099-C40C66FF867C}">
                  <a14:compatExt spid="_x0000_s4119"/>
                </a:ext>
                <a:ext uri="{FF2B5EF4-FFF2-40B4-BE49-F238E27FC236}">
                  <a16:creationId xmlns:a16="http://schemas.microsoft.com/office/drawing/2014/main" id="{00000000-0008-0000-06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767</xdr:row>
          <xdr:rowOff>85725</xdr:rowOff>
        </xdr:from>
        <xdr:to>
          <xdr:col>24</xdr:col>
          <xdr:colOff>257175</xdr:colOff>
          <xdr:row>768</xdr:row>
          <xdr:rowOff>114300</xdr:rowOff>
        </xdr:to>
        <xdr:sp macro="" textlink="">
          <xdr:nvSpPr>
            <xdr:cNvPr id="4120" name="Check Box 1048" hidden="1">
              <a:extLst>
                <a:ext uri="{63B3BB69-23CF-44E3-9099-C40C66FF867C}">
                  <a14:compatExt spid="_x0000_s4120"/>
                </a:ext>
                <a:ext uri="{FF2B5EF4-FFF2-40B4-BE49-F238E27FC236}">
                  <a16:creationId xmlns:a16="http://schemas.microsoft.com/office/drawing/2014/main" id="{00000000-0008-0000-06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767</xdr:row>
          <xdr:rowOff>85725</xdr:rowOff>
        </xdr:from>
        <xdr:to>
          <xdr:col>25</xdr:col>
          <xdr:colOff>257175</xdr:colOff>
          <xdr:row>768</xdr:row>
          <xdr:rowOff>114300</xdr:rowOff>
        </xdr:to>
        <xdr:sp macro="" textlink="">
          <xdr:nvSpPr>
            <xdr:cNvPr id="4121" name="Check Box 1049" hidden="1">
              <a:extLst>
                <a:ext uri="{63B3BB69-23CF-44E3-9099-C40C66FF867C}">
                  <a14:compatExt spid="_x0000_s4121"/>
                </a:ext>
                <a:ext uri="{FF2B5EF4-FFF2-40B4-BE49-F238E27FC236}">
                  <a16:creationId xmlns:a16="http://schemas.microsoft.com/office/drawing/2014/main" id="{00000000-0008-0000-06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861</xdr:row>
          <xdr:rowOff>142875</xdr:rowOff>
        </xdr:from>
        <xdr:to>
          <xdr:col>23</xdr:col>
          <xdr:colOff>266700</xdr:colOff>
          <xdr:row>862</xdr:row>
          <xdr:rowOff>161926</xdr:rowOff>
        </xdr:to>
        <xdr:sp macro="" textlink="">
          <xdr:nvSpPr>
            <xdr:cNvPr id="4126" name="Check Box 1054" hidden="1">
              <a:extLst>
                <a:ext uri="{63B3BB69-23CF-44E3-9099-C40C66FF867C}">
                  <a14:compatExt spid="_x0000_s4126"/>
                </a:ext>
                <a:ext uri="{FF2B5EF4-FFF2-40B4-BE49-F238E27FC236}">
                  <a16:creationId xmlns:a16="http://schemas.microsoft.com/office/drawing/2014/main" id="{00000000-0008-0000-06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861</xdr:row>
          <xdr:rowOff>142875</xdr:rowOff>
        </xdr:from>
        <xdr:to>
          <xdr:col>24</xdr:col>
          <xdr:colOff>266700</xdr:colOff>
          <xdr:row>862</xdr:row>
          <xdr:rowOff>161926</xdr:rowOff>
        </xdr:to>
        <xdr:sp macro="" textlink="">
          <xdr:nvSpPr>
            <xdr:cNvPr id="4128" name="Check Box 1056" hidden="1">
              <a:extLst>
                <a:ext uri="{63B3BB69-23CF-44E3-9099-C40C66FF867C}">
                  <a14:compatExt spid="_x0000_s4128"/>
                </a:ext>
                <a:ext uri="{FF2B5EF4-FFF2-40B4-BE49-F238E27FC236}">
                  <a16:creationId xmlns:a16="http://schemas.microsoft.com/office/drawing/2014/main" id="{00000000-0008-0000-06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876</xdr:row>
          <xdr:rowOff>0</xdr:rowOff>
        </xdr:from>
        <xdr:to>
          <xdr:col>23</xdr:col>
          <xdr:colOff>257175</xdr:colOff>
          <xdr:row>877</xdr:row>
          <xdr:rowOff>38101</xdr:rowOff>
        </xdr:to>
        <xdr:sp macro="" textlink="">
          <xdr:nvSpPr>
            <xdr:cNvPr id="4131" name="Check Box 1059" hidden="1">
              <a:extLst>
                <a:ext uri="{63B3BB69-23CF-44E3-9099-C40C66FF867C}">
                  <a14:compatExt spid="_x0000_s4131"/>
                </a:ext>
                <a:ext uri="{FF2B5EF4-FFF2-40B4-BE49-F238E27FC236}">
                  <a16:creationId xmlns:a16="http://schemas.microsoft.com/office/drawing/2014/main" id="{00000000-0008-0000-06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876</xdr:row>
          <xdr:rowOff>0</xdr:rowOff>
        </xdr:from>
        <xdr:to>
          <xdr:col>24</xdr:col>
          <xdr:colOff>257175</xdr:colOff>
          <xdr:row>877</xdr:row>
          <xdr:rowOff>38101</xdr:rowOff>
        </xdr:to>
        <xdr:sp macro="" textlink="">
          <xdr:nvSpPr>
            <xdr:cNvPr id="4132" name="Check Box 1060" hidden="1">
              <a:extLst>
                <a:ext uri="{63B3BB69-23CF-44E3-9099-C40C66FF867C}">
                  <a14:compatExt spid="_x0000_s4132"/>
                </a:ext>
                <a:ext uri="{FF2B5EF4-FFF2-40B4-BE49-F238E27FC236}">
                  <a16:creationId xmlns:a16="http://schemas.microsoft.com/office/drawing/2014/main" id="{00000000-0008-0000-06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861</xdr:row>
          <xdr:rowOff>142875</xdr:rowOff>
        </xdr:from>
        <xdr:to>
          <xdr:col>25</xdr:col>
          <xdr:colOff>266700</xdr:colOff>
          <xdr:row>862</xdr:row>
          <xdr:rowOff>161926</xdr:rowOff>
        </xdr:to>
        <xdr:sp macro="" textlink="">
          <xdr:nvSpPr>
            <xdr:cNvPr id="4139" name="Check Box 1067" hidden="1">
              <a:extLst>
                <a:ext uri="{63B3BB69-23CF-44E3-9099-C40C66FF867C}">
                  <a14:compatExt spid="_x0000_s4139"/>
                </a:ext>
                <a:ext uri="{FF2B5EF4-FFF2-40B4-BE49-F238E27FC236}">
                  <a16:creationId xmlns:a16="http://schemas.microsoft.com/office/drawing/2014/main" id="{00000000-0008-0000-06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876</xdr:row>
          <xdr:rowOff>0</xdr:rowOff>
        </xdr:from>
        <xdr:to>
          <xdr:col>25</xdr:col>
          <xdr:colOff>257175</xdr:colOff>
          <xdr:row>877</xdr:row>
          <xdr:rowOff>38101</xdr:rowOff>
        </xdr:to>
        <xdr:sp macro="" textlink="">
          <xdr:nvSpPr>
            <xdr:cNvPr id="4140" name="Check Box 1068" hidden="1">
              <a:extLst>
                <a:ext uri="{63B3BB69-23CF-44E3-9099-C40C66FF867C}">
                  <a14:compatExt spid="_x0000_s4140"/>
                </a:ext>
                <a:ext uri="{FF2B5EF4-FFF2-40B4-BE49-F238E27FC236}">
                  <a16:creationId xmlns:a16="http://schemas.microsoft.com/office/drawing/2014/main" id="{00000000-0008-0000-06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938</xdr:row>
          <xdr:rowOff>95250</xdr:rowOff>
        </xdr:from>
        <xdr:to>
          <xdr:col>23</xdr:col>
          <xdr:colOff>266700</xdr:colOff>
          <xdr:row>939</xdr:row>
          <xdr:rowOff>123825</xdr:rowOff>
        </xdr:to>
        <xdr:sp macro="" textlink="">
          <xdr:nvSpPr>
            <xdr:cNvPr id="4147" name="Check Box 1075" hidden="1">
              <a:extLst>
                <a:ext uri="{63B3BB69-23CF-44E3-9099-C40C66FF867C}">
                  <a14:compatExt spid="_x0000_s4147"/>
                </a:ext>
                <a:ext uri="{FF2B5EF4-FFF2-40B4-BE49-F238E27FC236}">
                  <a16:creationId xmlns:a16="http://schemas.microsoft.com/office/drawing/2014/main" id="{00000000-0008-0000-06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938</xdr:row>
          <xdr:rowOff>95250</xdr:rowOff>
        </xdr:from>
        <xdr:to>
          <xdr:col>25</xdr:col>
          <xdr:colOff>266700</xdr:colOff>
          <xdr:row>939</xdr:row>
          <xdr:rowOff>123825</xdr:rowOff>
        </xdr:to>
        <xdr:sp macro="" textlink="">
          <xdr:nvSpPr>
            <xdr:cNvPr id="4149" name="Check Box 1077" hidden="1">
              <a:extLst>
                <a:ext uri="{63B3BB69-23CF-44E3-9099-C40C66FF867C}">
                  <a14:compatExt spid="_x0000_s4149"/>
                </a:ext>
                <a:ext uri="{FF2B5EF4-FFF2-40B4-BE49-F238E27FC236}">
                  <a16:creationId xmlns:a16="http://schemas.microsoft.com/office/drawing/2014/main" id="{00000000-0008-0000-06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938</xdr:row>
          <xdr:rowOff>95250</xdr:rowOff>
        </xdr:from>
        <xdr:to>
          <xdr:col>24</xdr:col>
          <xdr:colOff>266700</xdr:colOff>
          <xdr:row>939</xdr:row>
          <xdr:rowOff>123825</xdr:rowOff>
        </xdr:to>
        <xdr:sp macro="" textlink="">
          <xdr:nvSpPr>
            <xdr:cNvPr id="4154" name="Check Box 1082" hidden="1">
              <a:extLst>
                <a:ext uri="{63B3BB69-23CF-44E3-9099-C40C66FF867C}">
                  <a14:compatExt spid="_x0000_s4154"/>
                </a:ext>
                <a:ext uri="{FF2B5EF4-FFF2-40B4-BE49-F238E27FC236}">
                  <a16:creationId xmlns:a16="http://schemas.microsoft.com/office/drawing/2014/main" id="{00000000-0008-0000-06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65</xdr:row>
          <xdr:rowOff>95250</xdr:rowOff>
        </xdr:from>
        <xdr:to>
          <xdr:col>23</xdr:col>
          <xdr:colOff>266700</xdr:colOff>
          <xdr:row>66</xdr:row>
          <xdr:rowOff>123825</xdr:rowOff>
        </xdr:to>
        <xdr:sp macro="" textlink="">
          <xdr:nvSpPr>
            <xdr:cNvPr id="4188" name="Check Box 1116" hidden="1">
              <a:extLst>
                <a:ext uri="{63B3BB69-23CF-44E3-9099-C40C66FF867C}">
                  <a14:compatExt spid="_x0000_s4188"/>
                </a:ext>
                <a:ext uri="{FF2B5EF4-FFF2-40B4-BE49-F238E27FC236}">
                  <a16:creationId xmlns:a16="http://schemas.microsoft.com/office/drawing/2014/main" id="{00000000-0008-0000-06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65</xdr:row>
          <xdr:rowOff>95250</xdr:rowOff>
        </xdr:from>
        <xdr:to>
          <xdr:col>24</xdr:col>
          <xdr:colOff>257175</xdr:colOff>
          <xdr:row>66</xdr:row>
          <xdr:rowOff>123825</xdr:rowOff>
        </xdr:to>
        <xdr:sp macro="" textlink="">
          <xdr:nvSpPr>
            <xdr:cNvPr id="4189" name="Check Box 1117" hidden="1">
              <a:extLst>
                <a:ext uri="{63B3BB69-23CF-44E3-9099-C40C66FF867C}">
                  <a14:compatExt spid="_x0000_s4189"/>
                </a:ext>
                <a:ext uri="{FF2B5EF4-FFF2-40B4-BE49-F238E27FC236}">
                  <a16:creationId xmlns:a16="http://schemas.microsoft.com/office/drawing/2014/main" id="{00000000-0008-0000-06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68</xdr:row>
          <xdr:rowOff>38100</xdr:rowOff>
        </xdr:from>
        <xdr:to>
          <xdr:col>23</xdr:col>
          <xdr:colOff>257175</xdr:colOff>
          <xdr:row>69</xdr:row>
          <xdr:rowOff>66675</xdr:rowOff>
        </xdr:to>
        <xdr:sp macro="" textlink="">
          <xdr:nvSpPr>
            <xdr:cNvPr id="4190" name="Check Box 1118" hidden="1">
              <a:extLst>
                <a:ext uri="{63B3BB69-23CF-44E3-9099-C40C66FF867C}">
                  <a14:compatExt spid="_x0000_s4190"/>
                </a:ext>
                <a:ext uri="{FF2B5EF4-FFF2-40B4-BE49-F238E27FC236}">
                  <a16:creationId xmlns:a16="http://schemas.microsoft.com/office/drawing/2014/main" id="{00000000-0008-0000-06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68</xdr:row>
          <xdr:rowOff>38100</xdr:rowOff>
        </xdr:from>
        <xdr:to>
          <xdr:col>24</xdr:col>
          <xdr:colOff>257175</xdr:colOff>
          <xdr:row>69</xdr:row>
          <xdr:rowOff>66675</xdr:rowOff>
        </xdr:to>
        <xdr:sp macro="" textlink="">
          <xdr:nvSpPr>
            <xdr:cNvPr id="4191" name="Check Box 1119" hidden="1">
              <a:extLst>
                <a:ext uri="{63B3BB69-23CF-44E3-9099-C40C66FF867C}">
                  <a14:compatExt spid="_x0000_s4191"/>
                </a:ext>
                <a:ext uri="{FF2B5EF4-FFF2-40B4-BE49-F238E27FC236}">
                  <a16:creationId xmlns:a16="http://schemas.microsoft.com/office/drawing/2014/main" id="{00000000-0008-0000-06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72</xdr:row>
          <xdr:rowOff>95250</xdr:rowOff>
        </xdr:from>
        <xdr:to>
          <xdr:col>23</xdr:col>
          <xdr:colOff>266700</xdr:colOff>
          <xdr:row>73</xdr:row>
          <xdr:rowOff>123825</xdr:rowOff>
        </xdr:to>
        <xdr:sp macro="" textlink="">
          <xdr:nvSpPr>
            <xdr:cNvPr id="4192" name="Check Box 1120" hidden="1">
              <a:extLst>
                <a:ext uri="{63B3BB69-23CF-44E3-9099-C40C66FF867C}">
                  <a14:compatExt spid="_x0000_s4192"/>
                </a:ext>
                <a:ext uri="{FF2B5EF4-FFF2-40B4-BE49-F238E27FC236}">
                  <a16:creationId xmlns:a16="http://schemas.microsoft.com/office/drawing/2014/main" id="{00000000-0008-0000-06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72</xdr:row>
          <xdr:rowOff>95250</xdr:rowOff>
        </xdr:from>
        <xdr:to>
          <xdr:col>24</xdr:col>
          <xdr:colOff>257175</xdr:colOff>
          <xdr:row>73</xdr:row>
          <xdr:rowOff>123825</xdr:rowOff>
        </xdr:to>
        <xdr:sp macro="" textlink="">
          <xdr:nvSpPr>
            <xdr:cNvPr id="4193" name="Check Box 1121" hidden="1">
              <a:extLst>
                <a:ext uri="{63B3BB69-23CF-44E3-9099-C40C66FF867C}">
                  <a14:compatExt spid="_x0000_s4193"/>
                </a:ext>
                <a:ext uri="{FF2B5EF4-FFF2-40B4-BE49-F238E27FC236}">
                  <a16:creationId xmlns:a16="http://schemas.microsoft.com/office/drawing/2014/main" id="{00000000-0008-0000-06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90</xdr:row>
          <xdr:rowOff>95250</xdr:rowOff>
        </xdr:from>
        <xdr:to>
          <xdr:col>23</xdr:col>
          <xdr:colOff>266700</xdr:colOff>
          <xdr:row>91</xdr:row>
          <xdr:rowOff>123825</xdr:rowOff>
        </xdr:to>
        <xdr:sp macro="" textlink="">
          <xdr:nvSpPr>
            <xdr:cNvPr id="4194" name="Check Box 1122" hidden="1">
              <a:extLst>
                <a:ext uri="{63B3BB69-23CF-44E3-9099-C40C66FF867C}">
                  <a14:compatExt spid="_x0000_s4194"/>
                </a:ext>
                <a:ext uri="{FF2B5EF4-FFF2-40B4-BE49-F238E27FC236}">
                  <a16:creationId xmlns:a16="http://schemas.microsoft.com/office/drawing/2014/main" id="{00000000-0008-0000-06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90</xdr:row>
          <xdr:rowOff>95250</xdr:rowOff>
        </xdr:from>
        <xdr:to>
          <xdr:col>24</xdr:col>
          <xdr:colOff>257175</xdr:colOff>
          <xdr:row>91</xdr:row>
          <xdr:rowOff>123825</xdr:rowOff>
        </xdr:to>
        <xdr:sp macro="" textlink="">
          <xdr:nvSpPr>
            <xdr:cNvPr id="4195" name="Check Box 1123" hidden="1">
              <a:extLst>
                <a:ext uri="{63B3BB69-23CF-44E3-9099-C40C66FF867C}">
                  <a14:compatExt spid="_x0000_s4195"/>
                </a:ext>
                <a:ext uri="{FF2B5EF4-FFF2-40B4-BE49-F238E27FC236}">
                  <a16:creationId xmlns:a16="http://schemas.microsoft.com/office/drawing/2014/main" id="{00000000-0008-0000-06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118</xdr:row>
          <xdr:rowOff>200025</xdr:rowOff>
        </xdr:from>
        <xdr:to>
          <xdr:col>23</xdr:col>
          <xdr:colOff>257175</xdr:colOff>
          <xdr:row>120</xdr:row>
          <xdr:rowOff>19050</xdr:rowOff>
        </xdr:to>
        <xdr:sp macro="" textlink="">
          <xdr:nvSpPr>
            <xdr:cNvPr id="4196" name="Check Box 1124" hidden="1">
              <a:extLst>
                <a:ext uri="{63B3BB69-23CF-44E3-9099-C40C66FF867C}">
                  <a14:compatExt spid="_x0000_s4196"/>
                </a:ext>
                <a:ext uri="{FF2B5EF4-FFF2-40B4-BE49-F238E27FC236}">
                  <a16:creationId xmlns:a16="http://schemas.microsoft.com/office/drawing/2014/main" id="{00000000-0008-0000-06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118</xdr:row>
          <xdr:rowOff>200025</xdr:rowOff>
        </xdr:from>
        <xdr:to>
          <xdr:col>24</xdr:col>
          <xdr:colOff>257175</xdr:colOff>
          <xdr:row>120</xdr:row>
          <xdr:rowOff>19050</xdr:rowOff>
        </xdr:to>
        <xdr:sp macro="" textlink="">
          <xdr:nvSpPr>
            <xdr:cNvPr id="4197" name="Check Box 1125" hidden="1">
              <a:extLst>
                <a:ext uri="{63B3BB69-23CF-44E3-9099-C40C66FF867C}">
                  <a14:compatExt spid="_x0000_s4197"/>
                </a:ext>
                <a:ext uri="{FF2B5EF4-FFF2-40B4-BE49-F238E27FC236}">
                  <a16:creationId xmlns:a16="http://schemas.microsoft.com/office/drawing/2014/main" id="{00000000-0008-0000-06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210</xdr:row>
          <xdr:rowOff>190500</xdr:rowOff>
        </xdr:from>
        <xdr:to>
          <xdr:col>23</xdr:col>
          <xdr:colOff>257175</xdr:colOff>
          <xdr:row>212</xdr:row>
          <xdr:rowOff>19050</xdr:rowOff>
        </xdr:to>
        <xdr:sp macro="" textlink="">
          <xdr:nvSpPr>
            <xdr:cNvPr id="4200" name="Check Box 1128" hidden="1">
              <a:extLst>
                <a:ext uri="{63B3BB69-23CF-44E3-9099-C40C66FF867C}">
                  <a14:compatExt spid="_x0000_s4200"/>
                </a:ext>
                <a:ext uri="{FF2B5EF4-FFF2-40B4-BE49-F238E27FC236}">
                  <a16:creationId xmlns:a16="http://schemas.microsoft.com/office/drawing/2014/main" id="{00000000-0008-0000-06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210</xdr:row>
          <xdr:rowOff>190500</xdr:rowOff>
        </xdr:from>
        <xdr:to>
          <xdr:col>24</xdr:col>
          <xdr:colOff>257175</xdr:colOff>
          <xdr:row>212</xdr:row>
          <xdr:rowOff>19050</xdr:rowOff>
        </xdr:to>
        <xdr:sp macro="" textlink="">
          <xdr:nvSpPr>
            <xdr:cNvPr id="4201" name="Check Box 1129" hidden="1">
              <a:extLst>
                <a:ext uri="{63B3BB69-23CF-44E3-9099-C40C66FF867C}">
                  <a14:compatExt spid="_x0000_s4201"/>
                </a:ext>
                <a:ext uri="{FF2B5EF4-FFF2-40B4-BE49-F238E27FC236}">
                  <a16:creationId xmlns:a16="http://schemas.microsoft.com/office/drawing/2014/main" id="{00000000-0008-0000-06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210</xdr:row>
          <xdr:rowOff>190500</xdr:rowOff>
        </xdr:from>
        <xdr:to>
          <xdr:col>25</xdr:col>
          <xdr:colOff>257175</xdr:colOff>
          <xdr:row>212</xdr:row>
          <xdr:rowOff>19050</xdr:rowOff>
        </xdr:to>
        <xdr:sp macro="" textlink="">
          <xdr:nvSpPr>
            <xdr:cNvPr id="4202" name="Check Box 1130" hidden="1">
              <a:extLst>
                <a:ext uri="{63B3BB69-23CF-44E3-9099-C40C66FF867C}">
                  <a14:compatExt spid="_x0000_s4202"/>
                </a:ext>
                <a:ext uri="{FF2B5EF4-FFF2-40B4-BE49-F238E27FC236}">
                  <a16:creationId xmlns:a16="http://schemas.microsoft.com/office/drawing/2014/main" id="{00000000-0008-0000-06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213</xdr:row>
          <xdr:rowOff>95250</xdr:rowOff>
        </xdr:from>
        <xdr:to>
          <xdr:col>25</xdr:col>
          <xdr:colOff>257175</xdr:colOff>
          <xdr:row>214</xdr:row>
          <xdr:rowOff>123825</xdr:rowOff>
        </xdr:to>
        <xdr:sp macro="" textlink="">
          <xdr:nvSpPr>
            <xdr:cNvPr id="4203" name="Check Box 1131" hidden="1">
              <a:extLst>
                <a:ext uri="{63B3BB69-23CF-44E3-9099-C40C66FF867C}">
                  <a14:compatExt spid="_x0000_s4203"/>
                </a:ext>
                <a:ext uri="{FF2B5EF4-FFF2-40B4-BE49-F238E27FC236}">
                  <a16:creationId xmlns:a16="http://schemas.microsoft.com/office/drawing/2014/main" id="{00000000-0008-0000-06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213</xdr:row>
          <xdr:rowOff>95250</xdr:rowOff>
        </xdr:from>
        <xdr:to>
          <xdr:col>23</xdr:col>
          <xdr:colOff>257175</xdr:colOff>
          <xdr:row>214</xdr:row>
          <xdr:rowOff>123825</xdr:rowOff>
        </xdr:to>
        <xdr:sp macro="" textlink="">
          <xdr:nvSpPr>
            <xdr:cNvPr id="4204" name="Check Box 1132" hidden="1">
              <a:extLst>
                <a:ext uri="{63B3BB69-23CF-44E3-9099-C40C66FF867C}">
                  <a14:compatExt spid="_x0000_s4204"/>
                </a:ext>
                <a:ext uri="{FF2B5EF4-FFF2-40B4-BE49-F238E27FC236}">
                  <a16:creationId xmlns:a16="http://schemas.microsoft.com/office/drawing/2014/main" id="{00000000-0008-0000-06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213</xdr:row>
          <xdr:rowOff>95250</xdr:rowOff>
        </xdr:from>
        <xdr:to>
          <xdr:col>24</xdr:col>
          <xdr:colOff>257175</xdr:colOff>
          <xdr:row>214</xdr:row>
          <xdr:rowOff>123825</xdr:rowOff>
        </xdr:to>
        <xdr:sp macro="" textlink="">
          <xdr:nvSpPr>
            <xdr:cNvPr id="4205" name="Check Box 1133" hidden="1">
              <a:extLst>
                <a:ext uri="{63B3BB69-23CF-44E3-9099-C40C66FF867C}">
                  <a14:compatExt spid="_x0000_s4205"/>
                </a:ext>
                <a:ext uri="{FF2B5EF4-FFF2-40B4-BE49-F238E27FC236}">
                  <a16:creationId xmlns:a16="http://schemas.microsoft.com/office/drawing/2014/main" id="{00000000-0008-0000-06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217</xdr:row>
          <xdr:rowOff>0</xdr:rowOff>
        </xdr:from>
        <xdr:to>
          <xdr:col>5</xdr:col>
          <xdr:colOff>0</xdr:colOff>
          <xdr:row>218</xdr:row>
          <xdr:rowOff>0</xdr:rowOff>
        </xdr:to>
        <xdr:sp macro="" textlink="">
          <xdr:nvSpPr>
            <xdr:cNvPr id="4206" name="Check Box 1134" hidden="1">
              <a:extLst>
                <a:ext uri="{63B3BB69-23CF-44E3-9099-C40C66FF867C}">
                  <a14:compatExt spid="_x0000_s4206"/>
                </a:ext>
                <a:ext uri="{FF2B5EF4-FFF2-40B4-BE49-F238E27FC236}">
                  <a16:creationId xmlns:a16="http://schemas.microsoft.com/office/drawing/2014/main" id="{00000000-0008-0000-06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217</xdr:row>
          <xdr:rowOff>0</xdr:rowOff>
        </xdr:from>
        <xdr:to>
          <xdr:col>15</xdr:col>
          <xdr:colOff>0</xdr:colOff>
          <xdr:row>218</xdr:row>
          <xdr:rowOff>0</xdr:rowOff>
        </xdr:to>
        <xdr:sp macro="" textlink="">
          <xdr:nvSpPr>
            <xdr:cNvPr id="4207" name="Check Box 1135" hidden="1">
              <a:extLst>
                <a:ext uri="{63B3BB69-23CF-44E3-9099-C40C66FF867C}">
                  <a14:compatExt spid="_x0000_s4207"/>
                </a:ext>
                <a:ext uri="{FF2B5EF4-FFF2-40B4-BE49-F238E27FC236}">
                  <a16:creationId xmlns:a16="http://schemas.microsoft.com/office/drawing/2014/main" id="{00000000-0008-0000-06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217</xdr:row>
          <xdr:rowOff>0</xdr:rowOff>
        </xdr:from>
        <xdr:to>
          <xdr:col>10</xdr:col>
          <xdr:colOff>0</xdr:colOff>
          <xdr:row>218</xdr:row>
          <xdr:rowOff>0</xdr:rowOff>
        </xdr:to>
        <xdr:sp macro="" textlink="">
          <xdr:nvSpPr>
            <xdr:cNvPr id="4208" name="Check Box 1136" hidden="1">
              <a:extLst>
                <a:ext uri="{63B3BB69-23CF-44E3-9099-C40C66FF867C}">
                  <a14:compatExt spid="_x0000_s4208"/>
                </a:ext>
                <a:ext uri="{FF2B5EF4-FFF2-40B4-BE49-F238E27FC236}">
                  <a16:creationId xmlns:a16="http://schemas.microsoft.com/office/drawing/2014/main" id="{00000000-0008-0000-06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217</xdr:row>
          <xdr:rowOff>0</xdr:rowOff>
        </xdr:from>
        <xdr:to>
          <xdr:col>5</xdr:col>
          <xdr:colOff>0</xdr:colOff>
          <xdr:row>218</xdr:row>
          <xdr:rowOff>0</xdr:rowOff>
        </xdr:to>
        <xdr:sp macro="" textlink="">
          <xdr:nvSpPr>
            <xdr:cNvPr id="4209" name="Check Box 1137" hidden="1">
              <a:extLst>
                <a:ext uri="{63B3BB69-23CF-44E3-9099-C40C66FF867C}">
                  <a14:compatExt spid="_x0000_s4209"/>
                </a:ext>
                <a:ext uri="{FF2B5EF4-FFF2-40B4-BE49-F238E27FC236}">
                  <a16:creationId xmlns:a16="http://schemas.microsoft.com/office/drawing/2014/main" id="{00000000-0008-0000-06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218</xdr:row>
          <xdr:rowOff>0</xdr:rowOff>
        </xdr:from>
        <xdr:to>
          <xdr:col>5</xdr:col>
          <xdr:colOff>0</xdr:colOff>
          <xdr:row>219</xdr:row>
          <xdr:rowOff>0</xdr:rowOff>
        </xdr:to>
        <xdr:sp macro="" textlink="">
          <xdr:nvSpPr>
            <xdr:cNvPr id="4210" name="Check Box 1138" hidden="1">
              <a:extLst>
                <a:ext uri="{63B3BB69-23CF-44E3-9099-C40C66FF867C}">
                  <a14:compatExt spid="_x0000_s4210"/>
                </a:ext>
                <a:ext uri="{FF2B5EF4-FFF2-40B4-BE49-F238E27FC236}">
                  <a16:creationId xmlns:a16="http://schemas.microsoft.com/office/drawing/2014/main" id="{00000000-0008-0000-06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218</xdr:row>
          <xdr:rowOff>0</xdr:rowOff>
        </xdr:from>
        <xdr:to>
          <xdr:col>5</xdr:col>
          <xdr:colOff>0</xdr:colOff>
          <xdr:row>219</xdr:row>
          <xdr:rowOff>0</xdr:rowOff>
        </xdr:to>
        <xdr:sp macro="" textlink="">
          <xdr:nvSpPr>
            <xdr:cNvPr id="4211" name="Check Box 1139" hidden="1">
              <a:extLst>
                <a:ext uri="{63B3BB69-23CF-44E3-9099-C40C66FF867C}">
                  <a14:compatExt spid="_x0000_s4211"/>
                </a:ext>
                <a:ext uri="{FF2B5EF4-FFF2-40B4-BE49-F238E27FC236}">
                  <a16:creationId xmlns:a16="http://schemas.microsoft.com/office/drawing/2014/main" id="{00000000-0008-0000-06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222</xdr:row>
          <xdr:rowOff>0</xdr:rowOff>
        </xdr:from>
        <xdr:to>
          <xdr:col>5</xdr:col>
          <xdr:colOff>0</xdr:colOff>
          <xdr:row>223</xdr:row>
          <xdr:rowOff>0</xdr:rowOff>
        </xdr:to>
        <xdr:sp macro="" textlink="">
          <xdr:nvSpPr>
            <xdr:cNvPr id="4213" name="Check Box 1141" hidden="1">
              <a:extLst>
                <a:ext uri="{63B3BB69-23CF-44E3-9099-C40C66FF867C}">
                  <a14:compatExt spid="_x0000_s4213"/>
                </a:ext>
                <a:ext uri="{FF2B5EF4-FFF2-40B4-BE49-F238E27FC236}">
                  <a16:creationId xmlns:a16="http://schemas.microsoft.com/office/drawing/2014/main" id="{00000000-0008-0000-06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223</xdr:row>
          <xdr:rowOff>0</xdr:rowOff>
        </xdr:from>
        <xdr:to>
          <xdr:col>5</xdr:col>
          <xdr:colOff>0</xdr:colOff>
          <xdr:row>224</xdr:row>
          <xdr:rowOff>0</xdr:rowOff>
        </xdr:to>
        <xdr:sp macro="" textlink="">
          <xdr:nvSpPr>
            <xdr:cNvPr id="4214" name="Check Box 1142" hidden="1">
              <a:extLst>
                <a:ext uri="{63B3BB69-23CF-44E3-9099-C40C66FF867C}">
                  <a14:compatExt spid="_x0000_s4214"/>
                </a:ext>
                <a:ext uri="{FF2B5EF4-FFF2-40B4-BE49-F238E27FC236}">
                  <a16:creationId xmlns:a16="http://schemas.microsoft.com/office/drawing/2014/main" id="{00000000-0008-0000-06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224</xdr:row>
          <xdr:rowOff>0</xdr:rowOff>
        </xdr:from>
        <xdr:to>
          <xdr:col>5</xdr:col>
          <xdr:colOff>0</xdr:colOff>
          <xdr:row>225</xdr:row>
          <xdr:rowOff>0</xdr:rowOff>
        </xdr:to>
        <xdr:sp macro="" textlink="">
          <xdr:nvSpPr>
            <xdr:cNvPr id="4215" name="Check Box 1143" hidden="1">
              <a:extLst>
                <a:ext uri="{63B3BB69-23CF-44E3-9099-C40C66FF867C}">
                  <a14:compatExt spid="_x0000_s4215"/>
                </a:ext>
                <a:ext uri="{FF2B5EF4-FFF2-40B4-BE49-F238E27FC236}">
                  <a16:creationId xmlns:a16="http://schemas.microsoft.com/office/drawing/2014/main" id="{00000000-0008-0000-06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224</xdr:row>
          <xdr:rowOff>0</xdr:rowOff>
        </xdr:from>
        <xdr:to>
          <xdr:col>5</xdr:col>
          <xdr:colOff>0</xdr:colOff>
          <xdr:row>225</xdr:row>
          <xdr:rowOff>0</xdr:rowOff>
        </xdr:to>
        <xdr:sp macro="" textlink="">
          <xdr:nvSpPr>
            <xdr:cNvPr id="4216" name="Check Box 1144" hidden="1">
              <a:extLst>
                <a:ext uri="{63B3BB69-23CF-44E3-9099-C40C66FF867C}">
                  <a14:compatExt spid="_x0000_s4216"/>
                </a:ext>
                <a:ext uri="{FF2B5EF4-FFF2-40B4-BE49-F238E27FC236}">
                  <a16:creationId xmlns:a16="http://schemas.microsoft.com/office/drawing/2014/main" id="{00000000-0008-0000-06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224</xdr:row>
          <xdr:rowOff>0</xdr:rowOff>
        </xdr:from>
        <xdr:to>
          <xdr:col>5</xdr:col>
          <xdr:colOff>0</xdr:colOff>
          <xdr:row>225</xdr:row>
          <xdr:rowOff>0</xdr:rowOff>
        </xdr:to>
        <xdr:sp macro="" textlink="">
          <xdr:nvSpPr>
            <xdr:cNvPr id="4217" name="Check Box 1145" hidden="1">
              <a:extLst>
                <a:ext uri="{63B3BB69-23CF-44E3-9099-C40C66FF867C}">
                  <a14:compatExt spid="_x0000_s4217"/>
                </a:ext>
                <a:ext uri="{FF2B5EF4-FFF2-40B4-BE49-F238E27FC236}">
                  <a16:creationId xmlns:a16="http://schemas.microsoft.com/office/drawing/2014/main" id="{00000000-0008-0000-06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224</xdr:row>
          <xdr:rowOff>0</xdr:rowOff>
        </xdr:from>
        <xdr:to>
          <xdr:col>9</xdr:col>
          <xdr:colOff>0</xdr:colOff>
          <xdr:row>225</xdr:row>
          <xdr:rowOff>0</xdr:rowOff>
        </xdr:to>
        <xdr:sp macro="" textlink="">
          <xdr:nvSpPr>
            <xdr:cNvPr id="4218" name="Check Box 1146" hidden="1">
              <a:extLst>
                <a:ext uri="{63B3BB69-23CF-44E3-9099-C40C66FF867C}">
                  <a14:compatExt spid="_x0000_s4218"/>
                </a:ext>
                <a:ext uri="{FF2B5EF4-FFF2-40B4-BE49-F238E27FC236}">
                  <a16:creationId xmlns:a16="http://schemas.microsoft.com/office/drawing/2014/main" id="{00000000-0008-0000-06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225</xdr:row>
          <xdr:rowOff>0</xdr:rowOff>
        </xdr:from>
        <xdr:to>
          <xdr:col>5</xdr:col>
          <xdr:colOff>0</xdr:colOff>
          <xdr:row>226</xdr:row>
          <xdr:rowOff>0</xdr:rowOff>
        </xdr:to>
        <xdr:sp macro="" textlink="">
          <xdr:nvSpPr>
            <xdr:cNvPr id="4219" name="Check Box 1147" hidden="1">
              <a:extLst>
                <a:ext uri="{63B3BB69-23CF-44E3-9099-C40C66FF867C}">
                  <a14:compatExt spid="_x0000_s4219"/>
                </a:ext>
                <a:ext uri="{FF2B5EF4-FFF2-40B4-BE49-F238E27FC236}">
                  <a16:creationId xmlns:a16="http://schemas.microsoft.com/office/drawing/2014/main" id="{00000000-0008-0000-06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225</xdr:row>
          <xdr:rowOff>0</xdr:rowOff>
        </xdr:from>
        <xdr:to>
          <xdr:col>5</xdr:col>
          <xdr:colOff>0</xdr:colOff>
          <xdr:row>226</xdr:row>
          <xdr:rowOff>0</xdr:rowOff>
        </xdr:to>
        <xdr:sp macro="" textlink="">
          <xdr:nvSpPr>
            <xdr:cNvPr id="4220" name="Check Box 1148" hidden="1">
              <a:extLst>
                <a:ext uri="{63B3BB69-23CF-44E3-9099-C40C66FF867C}">
                  <a14:compatExt spid="_x0000_s4220"/>
                </a:ext>
                <a:ext uri="{FF2B5EF4-FFF2-40B4-BE49-F238E27FC236}">
                  <a16:creationId xmlns:a16="http://schemas.microsoft.com/office/drawing/2014/main" id="{00000000-0008-0000-06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224</xdr:row>
          <xdr:rowOff>0</xdr:rowOff>
        </xdr:from>
        <xdr:to>
          <xdr:col>15</xdr:col>
          <xdr:colOff>0</xdr:colOff>
          <xdr:row>225</xdr:row>
          <xdr:rowOff>0</xdr:rowOff>
        </xdr:to>
        <xdr:sp macro="" textlink="">
          <xdr:nvSpPr>
            <xdr:cNvPr id="4221" name="Check Box 1149" hidden="1">
              <a:extLst>
                <a:ext uri="{63B3BB69-23CF-44E3-9099-C40C66FF867C}">
                  <a14:compatExt spid="_x0000_s4221"/>
                </a:ext>
                <a:ext uri="{FF2B5EF4-FFF2-40B4-BE49-F238E27FC236}">
                  <a16:creationId xmlns:a16="http://schemas.microsoft.com/office/drawing/2014/main" id="{00000000-0008-0000-06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224</xdr:row>
          <xdr:rowOff>0</xdr:rowOff>
        </xdr:from>
        <xdr:to>
          <xdr:col>15</xdr:col>
          <xdr:colOff>0</xdr:colOff>
          <xdr:row>225</xdr:row>
          <xdr:rowOff>0</xdr:rowOff>
        </xdr:to>
        <xdr:sp macro="" textlink="">
          <xdr:nvSpPr>
            <xdr:cNvPr id="4222" name="Check Box 1150" hidden="1">
              <a:extLst>
                <a:ext uri="{63B3BB69-23CF-44E3-9099-C40C66FF867C}">
                  <a14:compatExt spid="_x0000_s4222"/>
                </a:ext>
                <a:ext uri="{FF2B5EF4-FFF2-40B4-BE49-F238E27FC236}">
                  <a16:creationId xmlns:a16="http://schemas.microsoft.com/office/drawing/2014/main" id="{00000000-0008-0000-06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224</xdr:row>
          <xdr:rowOff>0</xdr:rowOff>
        </xdr:from>
        <xdr:to>
          <xdr:col>15</xdr:col>
          <xdr:colOff>0</xdr:colOff>
          <xdr:row>225</xdr:row>
          <xdr:rowOff>0</xdr:rowOff>
        </xdr:to>
        <xdr:sp macro="" textlink="">
          <xdr:nvSpPr>
            <xdr:cNvPr id="4223" name="Check Box 1151" hidden="1">
              <a:extLst>
                <a:ext uri="{63B3BB69-23CF-44E3-9099-C40C66FF867C}">
                  <a14:compatExt spid="_x0000_s4223"/>
                </a:ext>
                <a:ext uri="{FF2B5EF4-FFF2-40B4-BE49-F238E27FC236}">
                  <a16:creationId xmlns:a16="http://schemas.microsoft.com/office/drawing/2014/main" id="{00000000-0008-0000-06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227</xdr:row>
          <xdr:rowOff>0</xdr:rowOff>
        </xdr:from>
        <xdr:to>
          <xdr:col>5</xdr:col>
          <xdr:colOff>0</xdr:colOff>
          <xdr:row>228</xdr:row>
          <xdr:rowOff>0</xdr:rowOff>
        </xdr:to>
        <xdr:sp macro="" textlink="">
          <xdr:nvSpPr>
            <xdr:cNvPr id="4224" name="Check Box 1152" hidden="1">
              <a:extLst>
                <a:ext uri="{63B3BB69-23CF-44E3-9099-C40C66FF867C}">
                  <a14:compatExt spid="_x0000_s4224"/>
                </a:ext>
                <a:ext uri="{FF2B5EF4-FFF2-40B4-BE49-F238E27FC236}">
                  <a16:creationId xmlns:a16="http://schemas.microsoft.com/office/drawing/2014/main" id="{00000000-0008-0000-06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227</xdr:row>
          <xdr:rowOff>0</xdr:rowOff>
        </xdr:from>
        <xdr:to>
          <xdr:col>5</xdr:col>
          <xdr:colOff>0</xdr:colOff>
          <xdr:row>228</xdr:row>
          <xdr:rowOff>0</xdr:rowOff>
        </xdr:to>
        <xdr:sp macro="" textlink="">
          <xdr:nvSpPr>
            <xdr:cNvPr id="4225" name="Check Box 1153" hidden="1">
              <a:extLst>
                <a:ext uri="{63B3BB69-23CF-44E3-9099-C40C66FF867C}">
                  <a14:compatExt spid="_x0000_s4225"/>
                </a:ext>
                <a:ext uri="{FF2B5EF4-FFF2-40B4-BE49-F238E27FC236}">
                  <a16:creationId xmlns:a16="http://schemas.microsoft.com/office/drawing/2014/main" id="{00000000-0008-0000-06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228</xdr:row>
          <xdr:rowOff>0</xdr:rowOff>
        </xdr:from>
        <xdr:to>
          <xdr:col>5</xdr:col>
          <xdr:colOff>0</xdr:colOff>
          <xdr:row>229</xdr:row>
          <xdr:rowOff>813</xdr:rowOff>
        </xdr:to>
        <xdr:sp macro="" textlink="">
          <xdr:nvSpPr>
            <xdr:cNvPr id="4226" name="Check Box 1154" hidden="1">
              <a:extLst>
                <a:ext uri="{63B3BB69-23CF-44E3-9099-C40C66FF867C}">
                  <a14:compatExt spid="_x0000_s4226"/>
                </a:ext>
                <a:ext uri="{FF2B5EF4-FFF2-40B4-BE49-F238E27FC236}">
                  <a16:creationId xmlns:a16="http://schemas.microsoft.com/office/drawing/2014/main" id="{00000000-0008-0000-06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228</xdr:row>
          <xdr:rowOff>0</xdr:rowOff>
        </xdr:from>
        <xdr:to>
          <xdr:col>5</xdr:col>
          <xdr:colOff>0</xdr:colOff>
          <xdr:row>229</xdr:row>
          <xdr:rowOff>813</xdr:rowOff>
        </xdr:to>
        <xdr:sp macro="" textlink="">
          <xdr:nvSpPr>
            <xdr:cNvPr id="4227" name="Check Box 1155" hidden="1">
              <a:extLst>
                <a:ext uri="{63B3BB69-23CF-44E3-9099-C40C66FF867C}">
                  <a14:compatExt spid="_x0000_s4227"/>
                </a:ext>
                <a:ext uri="{FF2B5EF4-FFF2-40B4-BE49-F238E27FC236}">
                  <a16:creationId xmlns:a16="http://schemas.microsoft.com/office/drawing/2014/main" id="{00000000-0008-0000-06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228</xdr:row>
          <xdr:rowOff>0</xdr:rowOff>
        </xdr:from>
        <xdr:to>
          <xdr:col>5</xdr:col>
          <xdr:colOff>0</xdr:colOff>
          <xdr:row>229</xdr:row>
          <xdr:rowOff>813</xdr:rowOff>
        </xdr:to>
        <xdr:sp macro="" textlink="">
          <xdr:nvSpPr>
            <xdr:cNvPr id="4228" name="Check Box 1156" hidden="1">
              <a:extLst>
                <a:ext uri="{63B3BB69-23CF-44E3-9099-C40C66FF867C}">
                  <a14:compatExt spid="_x0000_s4228"/>
                </a:ext>
                <a:ext uri="{FF2B5EF4-FFF2-40B4-BE49-F238E27FC236}">
                  <a16:creationId xmlns:a16="http://schemas.microsoft.com/office/drawing/2014/main" id="{00000000-0008-0000-06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227</xdr:row>
          <xdr:rowOff>0</xdr:rowOff>
        </xdr:from>
        <xdr:to>
          <xdr:col>13</xdr:col>
          <xdr:colOff>0</xdr:colOff>
          <xdr:row>228</xdr:row>
          <xdr:rowOff>0</xdr:rowOff>
        </xdr:to>
        <xdr:sp macro="" textlink="">
          <xdr:nvSpPr>
            <xdr:cNvPr id="4229" name="Check Box 1157" hidden="1">
              <a:extLst>
                <a:ext uri="{63B3BB69-23CF-44E3-9099-C40C66FF867C}">
                  <a14:compatExt spid="_x0000_s4229"/>
                </a:ext>
                <a:ext uri="{FF2B5EF4-FFF2-40B4-BE49-F238E27FC236}">
                  <a16:creationId xmlns:a16="http://schemas.microsoft.com/office/drawing/2014/main" id="{00000000-0008-0000-06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227</xdr:row>
          <xdr:rowOff>0</xdr:rowOff>
        </xdr:from>
        <xdr:to>
          <xdr:col>13</xdr:col>
          <xdr:colOff>0</xdr:colOff>
          <xdr:row>228</xdr:row>
          <xdr:rowOff>0</xdr:rowOff>
        </xdr:to>
        <xdr:sp macro="" textlink="">
          <xdr:nvSpPr>
            <xdr:cNvPr id="4230" name="Check Box 1158" hidden="1">
              <a:extLst>
                <a:ext uri="{63B3BB69-23CF-44E3-9099-C40C66FF867C}">
                  <a14:compatExt spid="_x0000_s4230"/>
                </a:ext>
                <a:ext uri="{FF2B5EF4-FFF2-40B4-BE49-F238E27FC236}">
                  <a16:creationId xmlns:a16="http://schemas.microsoft.com/office/drawing/2014/main" id="{00000000-0008-0000-06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291</xdr:row>
          <xdr:rowOff>190500</xdr:rowOff>
        </xdr:from>
        <xdr:to>
          <xdr:col>23</xdr:col>
          <xdr:colOff>257175</xdr:colOff>
          <xdr:row>293</xdr:row>
          <xdr:rowOff>19050</xdr:rowOff>
        </xdr:to>
        <xdr:sp macro="" textlink="">
          <xdr:nvSpPr>
            <xdr:cNvPr id="4231" name="Check Box 1159" hidden="1">
              <a:extLst>
                <a:ext uri="{63B3BB69-23CF-44E3-9099-C40C66FF867C}">
                  <a14:compatExt spid="_x0000_s4231"/>
                </a:ext>
                <a:ext uri="{FF2B5EF4-FFF2-40B4-BE49-F238E27FC236}">
                  <a16:creationId xmlns:a16="http://schemas.microsoft.com/office/drawing/2014/main" id="{00000000-0008-0000-06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291</xdr:row>
          <xdr:rowOff>190500</xdr:rowOff>
        </xdr:from>
        <xdr:to>
          <xdr:col>24</xdr:col>
          <xdr:colOff>257175</xdr:colOff>
          <xdr:row>293</xdr:row>
          <xdr:rowOff>19050</xdr:rowOff>
        </xdr:to>
        <xdr:sp macro="" textlink="">
          <xdr:nvSpPr>
            <xdr:cNvPr id="4232" name="Check Box 1160" hidden="1">
              <a:extLst>
                <a:ext uri="{63B3BB69-23CF-44E3-9099-C40C66FF867C}">
                  <a14:compatExt spid="_x0000_s4232"/>
                </a:ext>
                <a:ext uri="{FF2B5EF4-FFF2-40B4-BE49-F238E27FC236}">
                  <a16:creationId xmlns:a16="http://schemas.microsoft.com/office/drawing/2014/main" id="{00000000-0008-0000-06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291</xdr:row>
          <xdr:rowOff>190500</xdr:rowOff>
        </xdr:from>
        <xdr:to>
          <xdr:col>25</xdr:col>
          <xdr:colOff>257175</xdr:colOff>
          <xdr:row>293</xdr:row>
          <xdr:rowOff>19050</xdr:rowOff>
        </xdr:to>
        <xdr:sp macro="" textlink="">
          <xdr:nvSpPr>
            <xdr:cNvPr id="4233" name="Check Box 1161" hidden="1">
              <a:extLst>
                <a:ext uri="{63B3BB69-23CF-44E3-9099-C40C66FF867C}">
                  <a14:compatExt spid="_x0000_s4233"/>
                </a:ext>
                <a:ext uri="{FF2B5EF4-FFF2-40B4-BE49-F238E27FC236}">
                  <a16:creationId xmlns:a16="http://schemas.microsoft.com/office/drawing/2014/main" id="{00000000-0008-0000-06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297</xdr:row>
          <xdr:rowOff>0</xdr:rowOff>
        </xdr:from>
        <xdr:to>
          <xdr:col>5</xdr:col>
          <xdr:colOff>0</xdr:colOff>
          <xdr:row>298</xdr:row>
          <xdr:rowOff>0</xdr:rowOff>
        </xdr:to>
        <xdr:sp macro="" textlink="">
          <xdr:nvSpPr>
            <xdr:cNvPr id="4249" name="Check Box 1177" hidden="1">
              <a:extLst>
                <a:ext uri="{63B3BB69-23CF-44E3-9099-C40C66FF867C}">
                  <a14:compatExt spid="_x0000_s4249"/>
                </a:ext>
                <a:ext uri="{FF2B5EF4-FFF2-40B4-BE49-F238E27FC236}">
                  <a16:creationId xmlns:a16="http://schemas.microsoft.com/office/drawing/2014/main" id="{00000000-0008-0000-06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297</xdr:row>
          <xdr:rowOff>0</xdr:rowOff>
        </xdr:from>
        <xdr:to>
          <xdr:col>10</xdr:col>
          <xdr:colOff>0</xdr:colOff>
          <xdr:row>298</xdr:row>
          <xdr:rowOff>0</xdr:rowOff>
        </xdr:to>
        <xdr:sp macro="" textlink="">
          <xdr:nvSpPr>
            <xdr:cNvPr id="4252" name="Check Box 1180" hidden="1">
              <a:extLst>
                <a:ext uri="{63B3BB69-23CF-44E3-9099-C40C66FF867C}">
                  <a14:compatExt spid="_x0000_s4252"/>
                </a:ext>
                <a:ext uri="{FF2B5EF4-FFF2-40B4-BE49-F238E27FC236}">
                  <a16:creationId xmlns:a16="http://schemas.microsoft.com/office/drawing/2014/main" id="{00000000-0008-0000-06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297</xdr:row>
          <xdr:rowOff>0</xdr:rowOff>
        </xdr:from>
        <xdr:to>
          <xdr:col>14</xdr:col>
          <xdr:colOff>0</xdr:colOff>
          <xdr:row>298</xdr:row>
          <xdr:rowOff>0</xdr:rowOff>
        </xdr:to>
        <xdr:sp macro="" textlink="">
          <xdr:nvSpPr>
            <xdr:cNvPr id="4253" name="Check Box 1181" hidden="1">
              <a:extLst>
                <a:ext uri="{63B3BB69-23CF-44E3-9099-C40C66FF867C}">
                  <a14:compatExt spid="_x0000_s4253"/>
                </a:ext>
                <a:ext uri="{FF2B5EF4-FFF2-40B4-BE49-F238E27FC236}">
                  <a16:creationId xmlns:a16="http://schemas.microsoft.com/office/drawing/2014/main" id="{00000000-0008-0000-06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305</xdr:row>
          <xdr:rowOff>0</xdr:rowOff>
        </xdr:from>
        <xdr:to>
          <xdr:col>5</xdr:col>
          <xdr:colOff>0</xdr:colOff>
          <xdr:row>306</xdr:row>
          <xdr:rowOff>0</xdr:rowOff>
        </xdr:to>
        <xdr:sp macro="" textlink="">
          <xdr:nvSpPr>
            <xdr:cNvPr id="4259" name="Check Box 1187" hidden="1">
              <a:extLst>
                <a:ext uri="{63B3BB69-23CF-44E3-9099-C40C66FF867C}">
                  <a14:compatExt spid="_x0000_s4259"/>
                </a:ext>
                <a:ext uri="{FF2B5EF4-FFF2-40B4-BE49-F238E27FC236}">
                  <a16:creationId xmlns:a16="http://schemas.microsoft.com/office/drawing/2014/main" id="{00000000-0008-0000-06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305</xdr:row>
          <xdr:rowOff>0</xdr:rowOff>
        </xdr:from>
        <xdr:to>
          <xdr:col>13</xdr:col>
          <xdr:colOff>0</xdr:colOff>
          <xdr:row>306</xdr:row>
          <xdr:rowOff>0</xdr:rowOff>
        </xdr:to>
        <xdr:sp macro="" textlink="">
          <xdr:nvSpPr>
            <xdr:cNvPr id="4260" name="Check Box 1188" hidden="1">
              <a:extLst>
                <a:ext uri="{63B3BB69-23CF-44E3-9099-C40C66FF867C}">
                  <a14:compatExt spid="_x0000_s4260"/>
                </a:ext>
                <a:ext uri="{FF2B5EF4-FFF2-40B4-BE49-F238E27FC236}">
                  <a16:creationId xmlns:a16="http://schemas.microsoft.com/office/drawing/2014/main" id="{00000000-0008-0000-06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306</xdr:row>
          <xdr:rowOff>0</xdr:rowOff>
        </xdr:from>
        <xdr:to>
          <xdr:col>5</xdr:col>
          <xdr:colOff>0</xdr:colOff>
          <xdr:row>307</xdr:row>
          <xdr:rowOff>0</xdr:rowOff>
        </xdr:to>
        <xdr:sp macro="" textlink="">
          <xdr:nvSpPr>
            <xdr:cNvPr id="4261" name="Check Box 1189" hidden="1">
              <a:extLst>
                <a:ext uri="{63B3BB69-23CF-44E3-9099-C40C66FF867C}">
                  <a14:compatExt spid="_x0000_s4261"/>
                </a:ext>
                <a:ext uri="{FF2B5EF4-FFF2-40B4-BE49-F238E27FC236}">
                  <a16:creationId xmlns:a16="http://schemas.microsoft.com/office/drawing/2014/main" id="{00000000-0008-0000-06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307</xdr:row>
          <xdr:rowOff>0</xdr:rowOff>
        </xdr:from>
        <xdr:to>
          <xdr:col>5</xdr:col>
          <xdr:colOff>0</xdr:colOff>
          <xdr:row>308</xdr:row>
          <xdr:rowOff>0</xdr:rowOff>
        </xdr:to>
        <xdr:sp macro="" textlink="">
          <xdr:nvSpPr>
            <xdr:cNvPr id="4262" name="Check Box 1190" hidden="1">
              <a:extLst>
                <a:ext uri="{63B3BB69-23CF-44E3-9099-C40C66FF867C}">
                  <a14:compatExt spid="_x0000_s4262"/>
                </a:ext>
                <a:ext uri="{FF2B5EF4-FFF2-40B4-BE49-F238E27FC236}">
                  <a16:creationId xmlns:a16="http://schemas.microsoft.com/office/drawing/2014/main" id="{00000000-0008-0000-06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308</xdr:row>
          <xdr:rowOff>0</xdr:rowOff>
        </xdr:from>
        <xdr:to>
          <xdr:col>5</xdr:col>
          <xdr:colOff>0</xdr:colOff>
          <xdr:row>309</xdr:row>
          <xdr:rowOff>0</xdr:rowOff>
        </xdr:to>
        <xdr:sp macro="" textlink="">
          <xdr:nvSpPr>
            <xdr:cNvPr id="4263" name="Check Box 1191" hidden="1">
              <a:extLst>
                <a:ext uri="{63B3BB69-23CF-44E3-9099-C40C66FF867C}">
                  <a14:compatExt spid="_x0000_s4263"/>
                </a:ext>
                <a:ext uri="{FF2B5EF4-FFF2-40B4-BE49-F238E27FC236}">
                  <a16:creationId xmlns:a16="http://schemas.microsoft.com/office/drawing/2014/main" id="{00000000-0008-0000-06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298</xdr:row>
          <xdr:rowOff>0</xdr:rowOff>
        </xdr:from>
        <xdr:to>
          <xdr:col>5</xdr:col>
          <xdr:colOff>0</xdr:colOff>
          <xdr:row>299</xdr:row>
          <xdr:rowOff>0</xdr:rowOff>
        </xdr:to>
        <xdr:sp macro="" textlink="">
          <xdr:nvSpPr>
            <xdr:cNvPr id="4264" name="Check Box 1192" hidden="1">
              <a:extLst>
                <a:ext uri="{63B3BB69-23CF-44E3-9099-C40C66FF867C}">
                  <a14:compatExt spid="_x0000_s4264"/>
                </a:ext>
                <a:ext uri="{FF2B5EF4-FFF2-40B4-BE49-F238E27FC236}">
                  <a16:creationId xmlns:a16="http://schemas.microsoft.com/office/drawing/2014/main" id="{00000000-0008-0000-06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298</xdr:row>
          <xdr:rowOff>0</xdr:rowOff>
        </xdr:from>
        <xdr:to>
          <xdr:col>5</xdr:col>
          <xdr:colOff>0</xdr:colOff>
          <xdr:row>299</xdr:row>
          <xdr:rowOff>0</xdr:rowOff>
        </xdr:to>
        <xdr:sp macro="" textlink="">
          <xdr:nvSpPr>
            <xdr:cNvPr id="4265" name="Check Box 1193" hidden="1">
              <a:extLst>
                <a:ext uri="{63B3BB69-23CF-44E3-9099-C40C66FF867C}">
                  <a14:compatExt spid="_x0000_s4265"/>
                </a:ext>
                <a:ext uri="{FF2B5EF4-FFF2-40B4-BE49-F238E27FC236}">
                  <a16:creationId xmlns:a16="http://schemas.microsoft.com/office/drawing/2014/main" id="{00000000-0008-0000-06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298</xdr:row>
          <xdr:rowOff>0</xdr:rowOff>
        </xdr:from>
        <xdr:to>
          <xdr:col>12</xdr:col>
          <xdr:colOff>0</xdr:colOff>
          <xdr:row>299</xdr:row>
          <xdr:rowOff>0</xdr:rowOff>
        </xdr:to>
        <xdr:sp macro="" textlink="">
          <xdr:nvSpPr>
            <xdr:cNvPr id="4266" name="Check Box 1194" hidden="1">
              <a:extLst>
                <a:ext uri="{63B3BB69-23CF-44E3-9099-C40C66FF867C}">
                  <a14:compatExt spid="_x0000_s4266"/>
                </a:ext>
                <a:ext uri="{FF2B5EF4-FFF2-40B4-BE49-F238E27FC236}">
                  <a16:creationId xmlns:a16="http://schemas.microsoft.com/office/drawing/2014/main" id="{00000000-0008-0000-06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299</xdr:row>
          <xdr:rowOff>0</xdr:rowOff>
        </xdr:from>
        <xdr:to>
          <xdr:col>5</xdr:col>
          <xdr:colOff>0</xdr:colOff>
          <xdr:row>300</xdr:row>
          <xdr:rowOff>0</xdr:rowOff>
        </xdr:to>
        <xdr:sp macro="" textlink="">
          <xdr:nvSpPr>
            <xdr:cNvPr id="4267" name="Check Box 1195" hidden="1">
              <a:extLst>
                <a:ext uri="{63B3BB69-23CF-44E3-9099-C40C66FF867C}">
                  <a14:compatExt spid="_x0000_s4267"/>
                </a:ext>
                <a:ext uri="{FF2B5EF4-FFF2-40B4-BE49-F238E27FC236}">
                  <a16:creationId xmlns:a16="http://schemas.microsoft.com/office/drawing/2014/main" id="{00000000-0008-0000-06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300</xdr:row>
          <xdr:rowOff>0</xdr:rowOff>
        </xdr:from>
        <xdr:to>
          <xdr:col>5</xdr:col>
          <xdr:colOff>0</xdr:colOff>
          <xdr:row>301</xdr:row>
          <xdr:rowOff>0</xdr:rowOff>
        </xdr:to>
        <xdr:sp macro="" textlink="">
          <xdr:nvSpPr>
            <xdr:cNvPr id="4268" name="Check Box 1196" hidden="1">
              <a:extLst>
                <a:ext uri="{63B3BB69-23CF-44E3-9099-C40C66FF867C}">
                  <a14:compatExt spid="_x0000_s4268"/>
                </a:ext>
                <a:ext uri="{FF2B5EF4-FFF2-40B4-BE49-F238E27FC236}">
                  <a16:creationId xmlns:a16="http://schemas.microsoft.com/office/drawing/2014/main" id="{00000000-0008-0000-06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300</xdr:row>
          <xdr:rowOff>0</xdr:rowOff>
        </xdr:from>
        <xdr:to>
          <xdr:col>5</xdr:col>
          <xdr:colOff>0</xdr:colOff>
          <xdr:row>301</xdr:row>
          <xdr:rowOff>0</xdr:rowOff>
        </xdr:to>
        <xdr:sp macro="" textlink="">
          <xdr:nvSpPr>
            <xdr:cNvPr id="4269" name="Check Box 1197" hidden="1">
              <a:extLst>
                <a:ext uri="{63B3BB69-23CF-44E3-9099-C40C66FF867C}">
                  <a14:compatExt spid="_x0000_s4269"/>
                </a:ext>
                <a:ext uri="{FF2B5EF4-FFF2-40B4-BE49-F238E27FC236}">
                  <a16:creationId xmlns:a16="http://schemas.microsoft.com/office/drawing/2014/main" id="{00000000-0008-0000-06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300</xdr:row>
          <xdr:rowOff>0</xdr:rowOff>
        </xdr:from>
        <xdr:to>
          <xdr:col>5</xdr:col>
          <xdr:colOff>0</xdr:colOff>
          <xdr:row>301</xdr:row>
          <xdr:rowOff>0</xdr:rowOff>
        </xdr:to>
        <xdr:sp macro="" textlink="">
          <xdr:nvSpPr>
            <xdr:cNvPr id="4270" name="Check Box 1198" hidden="1">
              <a:extLst>
                <a:ext uri="{63B3BB69-23CF-44E3-9099-C40C66FF867C}">
                  <a14:compatExt spid="_x0000_s4270"/>
                </a:ext>
                <a:ext uri="{FF2B5EF4-FFF2-40B4-BE49-F238E27FC236}">
                  <a16:creationId xmlns:a16="http://schemas.microsoft.com/office/drawing/2014/main" id="{00000000-0008-0000-06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300</xdr:row>
          <xdr:rowOff>0</xdr:rowOff>
        </xdr:from>
        <xdr:to>
          <xdr:col>9</xdr:col>
          <xdr:colOff>0</xdr:colOff>
          <xdr:row>301</xdr:row>
          <xdr:rowOff>0</xdr:rowOff>
        </xdr:to>
        <xdr:sp macro="" textlink="">
          <xdr:nvSpPr>
            <xdr:cNvPr id="4271" name="Check Box 1199" hidden="1">
              <a:extLst>
                <a:ext uri="{63B3BB69-23CF-44E3-9099-C40C66FF867C}">
                  <a14:compatExt spid="_x0000_s4271"/>
                </a:ext>
                <a:ext uri="{FF2B5EF4-FFF2-40B4-BE49-F238E27FC236}">
                  <a16:creationId xmlns:a16="http://schemas.microsoft.com/office/drawing/2014/main" id="{00000000-0008-0000-06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300</xdr:row>
          <xdr:rowOff>0</xdr:rowOff>
        </xdr:from>
        <xdr:to>
          <xdr:col>15</xdr:col>
          <xdr:colOff>0</xdr:colOff>
          <xdr:row>301</xdr:row>
          <xdr:rowOff>0</xdr:rowOff>
        </xdr:to>
        <xdr:sp macro="" textlink="">
          <xdr:nvSpPr>
            <xdr:cNvPr id="4272" name="Check Box 1200" hidden="1">
              <a:extLst>
                <a:ext uri="{63B3BB69-23CF-44E3-9099-C40C66FF867C}">
                  <a14:compatExt spid="_x0000_s4272"/>
                </a:ext>
                <a:ext uri="{FF2B5EF4-FFF2-40B4-BE49-F238E27FC236}">
                  <a16:creationId xmlns:a16="http://schemas.microsoft.com/office/drawing/2014/main" id="{00000000-0008-0000-06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300</xdr:row>
          <xdr:rowOff>0</xdr:rowOff>
        </xdr:from>
        <xdr:to>
          <xdr:col>15</xdr:col>
          <xdr:colOff>0</xdr:colOff>
          <xdr:row>301</xdr:row>
          <xdr:rowOff>0</xdr:rowOff>
        </xdr:to>
        <xdr:sp macro="" textlink="">
          <xdr:nvSpPr>
            <xdr:cNvPr id="4273" name="Check Box 1201" hidden="1">
              <a:extLst>
                <a:ext uri="{63B3BB69-23CF-44E3-9099-C40C66FF867C}">
                  <a14:compatExt spid="_x0000_s4273"/>
                </a:ext>
                <a:ext uri="{FF2B5EF4-FFF2-40B4-BE49-F238E27FC236}">
                  <a16:creationId xmlns:a16="http://schemas.microsoft.com/office/drawing/2014/main" id="{00000000-0008-0000-06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300</xdr:row>
          <xdr:rowOff>0</xdr:rowOff>
        </xdr:from>
        <xdr:to>
          <xdr:col>15</xdr:col>
          <xdr:colOff>0</xdr:colOff>
          <xdr:row>301</xdr:row>
          <xdr:rowOff>0</xdr:rowOff>
        </xdr:to>
        <xdr:sp macro="" textlink="">
          <xdr:nvSpPr>
            <xdr:cNvPr id="4274" name="Check Box 1202" hidden="1">
              <a:extLst>
                <a:ext uri="{63B3BB69-23CF-44E3-9099-C40C66FF867C}">
                  <a14:compatExt spid="_x0000_s4274"/>
                </a:ext>
                <a:ext uri="{FF2B5EF4-FFF2-40B4-BE49-F238E27FC236}">
                  <a16:creationId xmlns:a16="http://schemas.microsoft.com/office/drawing/2014/main" id="{00000000-0008-0000-06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301</xdr:row>
          <xdr:rowOff>0</xdr:rowOff>
        </xdr:from>
        <xdr:to>
          <xdr:col>5</xdr:col>
          <xdr:colOff>0</xdr:colOff>
          <xdr:row>302</xdr:row>
          <xdr:rowOff>0</xdr:rowOff>
        </xdr:to>
        <xdr:sp macro="" textlink="">
          <xdr:nvSpPr>
            <xdr:cNvPr id="4275" name="Check Box 1203" hidden="1">
              <a:extLst>
                <a:ext uri="{63B3BB69-23CF-44E3-9099-C40C66FF867C}">
                  <a14:compatExt spid="_x0000_s4275"/>
                </a:ext>
                <a:ext uri="{FF2B5EF4-FFF2-40B4-BE49-F238E27FC236}">
                  <a16:creationId xmlns:a16="http://schemas.microsoft.com/office/drawing/2014/main" id="{00000000-0008-0000-06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301</xdr:row>
          <xdr:rowOff>0</xdr:rowOff>
        </xdr:from>
        <xdr:to>
          <xdr:col>5</xdr:col>
          <xdr:colOff>0</xdr:colOff>
          <xdr:row>302</xdr:row>
          <xdr:rowOff>0</xdr:rowOff>
        </xdr:to>
        <xdr:sp macro="" textlink="">
          <xdr:nvSpPr>
            <xdr:cNvPr id="4276" name="Check Box 1204" hidden="1">
              <a:extLst>
                <a:ext uri="{63B3BB69-23CF-44E3-9099-C40C66FF867C}">
                  <a14:compatExt spid="_x0000_s4276"/>
                </a:ext>
                <a:ext uri="{FF2B5EF4-FFF2-40B4-BE49-F238E27FC236}">
                  <a16:creationId xmlns:a16="http://schemas.microsoft.com/office/drawing/2014/main" id="{00000000-0008-0000-06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302</xdr:row>
          <xdr:rowOff>0</xdr:rowOff>
        </xdr:from>
        <xdr:to>
          <xdr:col>5</xdr:col>
          <xdr:colOff>0</xdr:colOff>
          <xdr:row>303</xdr:row>
          <xdr:rowOff>0</xdr:rowOff>
        </xdr:to>
        <xdr:sp macro="" textlink="">
          <xdr:nvSpPr>
            <xdr:cNvPr id="4277" name="Check Box 1205" hidden="1">
              <a:extLst>
                <a:ext uri="{63B3BB69-23CF-44E3-9099-C40C66FF867C}">
                  <a14:compatExt spid="_x0000_s4277"/>
                </a:ext>
                <a:ext uri="{FF2B5EF4-FFF2-40B4-BE49-F238E27FC236}">
                  <a16:creationId xmlns:a16="http://schemas.microsoft.com/office/drawing/2014/main" id="{00000000-0008-0000-06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302</xdr:row>
          <xdr:rowOff>0</xdr:rowOff>
        </xdr:from>
        <xdr:to>
          <xdr:col>5</xdr:col>
          <xdr:colOff>0</xdr:colOff>
          <xdr:row>303</xdr:row>
          <xdr:rowOff>0</xdr:rowOff>
        </xdr:to>
        <xdr:sp macro="" textlink="">
          <xdr:nvSpPr>
            <xdr:cNvPr id="4278" name="Check Box 1206" hidden="1">
              <a:extLst>
                <a:ext uri="{63B3BB69-23CF-44E3-9099-C40C66FF867C}">
                  <a14:compatExt spid="_x0000_s4278"/>
                </a:ext>
                <a:ext uri="{FF2B5EF4-FFF2-40B4-BE49-F238E27FC236}">
                  <a16:creationId xmlns:a16="http://schemas.microsoft.com/office/drawing/2014/main" id="{00000000-0008-0000-06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302</xdr:row>
          <xdr:rowOff>0</xdr:rowOff>
        </xdr:from>
        <xdr:to>
          <xdr:col>13</xdr:col>
          <xdr:colOff>0</xdr:colOff>
          <xdr:row>303</xdr:row>
          <xdr:rowOff>0</xdr:rowOff>
        </xdr:to>
        <xdr:sp macro="" textlink="">
          <xdr:nvSpPr>
            <xdr:cNvPr id="4279" name="Check Box 1207" hidden="1">
              <a:extLst>
                <a:ext uri="{63B3BB69-23CF-44E3-9099-C40C66FF867C}">
                  <a14:compatExt spid="_x0000_s4279"/>
                </a:ext>
                <a:ext uri="{FF2B5EF4-FFF2-40B4-BE49-F238E27FC236}">
                  <a16:creationId xmlns:a16="http://schemas.microsoft.com/office/drawing/2014/main" id="{00000000-0008-0000-06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302</xdr:row>
          <xdr:rowOff>0</xdr:rowOff>
        </xdr:from>
        <xdr:to>
          <xdr:col>13</xdr:col>
          <xdr:colOff>0</xdr:colOff>
          <xdr:row>303</xdr:row>
          <xdr:rowOff>0</xdr:rowOff>
        </xdr:to>
        <xdr:sp macro="" textlink="">
          <xdr:nvSpPr>
            <xdr:cNvPr id="4280" name="Check Box 1208" hidden="1">
              <a:extLst>
                <a:ext uri="{63B3BB69-23CF-44E3-9099-C40C66FF867C}">
                  <a14:compatExt spid="_x0000_s4280"/>
                </a:ext>
                <a:ext uri="{FF2B5EF4-FFF2-40B4-BE49-F238E27FC236}">
                  <a16:creationId xmlns:a16="http://schemas.microsoft.com/office/drawing/2014/main" id="{00000000-0008-0000-06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303</xdr:row>
          <xdr:rowOff>0</xdr:rowOff>
        </xdr:from>
        <xdr:to>
          <xdr:col>14</xdr:col>
          <xdr:colOff>0</xdr:colOff>
          <xdr:row>304</xdr:row>
          <xdr:rowOff>813</xdr:rowOff>
        </xdr:to>
        <xdr:sp macro="" textlink="">
          <xdr:nvSpPr>
            <xdr:cNvPr id="4281" name="Check Box 1209" hidden="1">
              <a:extLst>
                <a:ext uri="{63B3BB69-23CF-44E3-9099-C40C66FF867C}">
                  <a14:compatExt spid="_x0000_s4281"/>
                </a:ext>
                <a:ext uri="{FF2B5EF4-FFF2-40B4-BE49-F238E27FC236}">
                  <a16:creationId xmlns:a16="http://schemas.microsoft.com/office/drawing/2014/main" id="{00000000-0008-0000-06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303</xdr:row>
          <xdr:rowOff>0</xdr:rowOff>
        </xdr:from>
        <xdr:to>
          <xdr:col>14</xdr:col>
          <xdr:colOff>0</xdr:colOff>
          <xdr:row>304</xdr:row>
          <xdr:rowOff>813</xdr:rowOff>
        </xdr:to>
        <xdr:sp macro="" textlink="">
          <xdr:nvSpPr>
            <xdr:cNvPr id="4282" name="Check Box 1210" hidden="1">
              <a:extLst>
                <a:ext uri="{63B3BB69-23CF-44E3-9099-C40C66FF867C}">
                  <a14:compatExt spid="_x0000_s4282"/>
                </a:ext>
                <a:ext uri="{FF2B5EF4-FFF2-40B4-BE49-F238E27FC236}">
                  <a16:creationId xmlns:a16="http://schemas.microsoft.com/office/drawing/2014/main" id="{00000000-0008-0000-06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303</xdr:row>
          <xdr:rowOff>0</xdr:rowOff>
        </xdr:from>
        <xdr:to>
          <xdr:col>14</xdr:col>
          <xdr:colOff>0</xdr:colOff>
          <xdr:row>304</xdr:row>
          <xdr:rowOff>813</xdr:rowOff>
        </xdr:to>
        <xdr:sp macro="" textlink="">
          <xdr:nvSpPr>
            <xdr:cNvPr id="4283" name="Check Box 1211" hidden="1">
              <a:extLst>
                <a:ext uri="{63B3BB69-23CF-44E3-9099-C40C66FF867C}">
                  <a14:compatExt spid="_x0000_s4283"/>
                </a:ext>
                <a:ext uri="{FF2B5EF4-FFF2-40B4-BE49-F238E27FC236}">
                  <a16:creationId xmlns:a16="http://schemas.microsoft.com/office/drawing/2014/main" id="{00000000-0008-0000-06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312</xdr:row>
          <xdr:rowOff>95250</xdr:rowOff>
        </xdr:from>
        <xdr:to>
          <xdr:col>23</xdr:col>
          <xdr:colOff>257175</xdr:colOff>
          <xdr:row>313</xdr:row>
          <xdr:rowOff>123825</xdr:rowOff>
        </xdr:to>
        <xdr:sp macro="" textlink="">
          <xdr:nvSpPr>
            <xdr:cNvPr id="4297" name="Check Box 1225" hidden="1">
              <a:extLst>
                <a:ext uri="{63B3BB69-23CF-44E3-9099-C40C66FF867C}">
                  <a14:compatExt spid="_x0000_s4297"/>
                </a:ext>
                <a:ext uri="{FF2B5EF4-FFF2-40B4-BE49-F238E27FC236}">
                  <a16:creationId xmlns:a16="http://schemas.microsoft.com/office/drawing/2014/main" id="{00000000-0008-0000-06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312</xdr:row>
          <xdr:rowOff>95250</xdr:rowOff>
        </xdr:from>
        <xdr:to>
          <xdr:col>24</xdr:col>
          <xdr:colOff>257175</xdr:colOff>
          <xdr:row>313</xdr:row>
          <xdr:rowOff>123825</xdr:rowOff>
        </xdr:to>
        <xdr:sp macro="" textlink="">
          <xdr:nvSpPr>
            <xdr:cNvPr id="4298" name="Check Box 1226" hidden="1">
              <a:extLst>
                <a:ext uri="{63B3BB69-23CF-44E3-9099-C40C66FF867C}">
                  <a14:compatExt spid="_x0000_s4298"/>
                </a:ext>
                <a:ext uri="{FF2B5EF4-FFF2-40B4-BE49-F238E27FC236}">
                  <a16:creationId xmlns:a16="http://schemas.microsoft.com/office/drawing/2014/main" id="{00000000-0008-0000-06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312</xdr:row>
          <xdr:rowOff>95250</xdr:rowOff>
        </xdr:from>
        <xdr:to>
          <xdr:col>25</xdr:col>
          <xdr:colOff>257175</xdr:colOff>
          <xdr:row>313</xdr:row>
          <xdr:rowOff>123825</xdr:rowOff>
        </xdr:to>
        <xdr:sp macro="" textlink="">
          <xdr:nvSpPr>
            <xdr:cNvPr id="4299" name="Check Box 1227" hidden="1">
              <a:extLst>
                <a:ext uri="{63B3BB69-23CF-44E3-9099-C40C66FF867C}">
                  <a14:compatExt spid="_x0000_s4299"/>
                </a:ext>
                <a:ext uri="{FF2B5EF4-FFF2-40B4-BE49-F238E27FC236}">
                  <a16:creationId xmlns:a16="http://schemas.microsoft.com/office/drawing/2014/main" id="{00000000-0008-0000-06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320</xdr:row>
          <xdr:rowOff>190500</xdr:rowOff>
        </xdr:from>
        <xdr:to>
          <xdr:col>23</xdr:col>
          <xdr:colOff>257175</xdr:colOff>
          <xdr:row>322</xdr:row>
          <xdr:rowOff>19050</xdr:rowOff>
        </xdr:to>
        <xdr:sp macro="" textlink="">
          <xdr:nvSpPr>
            <xdr:cNvPr id="4300" name="Check Box 1228" hidden="1">
              <a:extLst>
                <a:ext uri="{63B3BB69-23CF-44E3-9099-C40C66FF867C}">
                  <a14:compatExt spid="_x0000_s4300"/>
                </a:ext>
                <a:ext uri="{FF2B5EF4-FFF2-40B4-BE49-F238E27FC236}">
                  <a16:creationId xmlns:a16="http://schemas.microsoft.com/office/drawing/2014/main" id="{00000000-0008-0000-06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320</xdr:row>
          <xdr:rowOff>190500</xdr:rowOff>
        </xdr:from>
        <xdr:to>
          <xdr:col>24</xdr:col>
          <xdr:colOff>257175</xdr:colOff>
          <xdr:row>322</xdr:row>
          <xdr:rowOff>19050</xdr:rowOff>
        </xdr:to>
        <xdr:sp macro="" textlink="">
          <xdr:nvSpPr>
            <xdr:cNvPr id="4301" name="Check Box 1229" hidden="1">
              <a:extLst>
                <a:ext uri="{63B3BB69-23CF-44E3-9099-C40C66FF867C}">
                  <a14:compatExt spid="_x0000_s4301"/>
                </a:ext>
                <a:ext uri="{FF2B5EF4-FFF2-40B4-BE49-F238E27FC236}">
                  <a16:creationId xmlns:a16="http://schemas.microsoft.com/office/drawing/2014/main" id="{00000000-0008-0000-06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320</xdr:row>
          <xdr:rowOff>190500</xdr:rowOff>
        </xdr:from>
        <xdr:to>
          <xdr:col>25</xdr:col>
          <xdr:colOff>257175</xdr:colOff>
          <xdr:row>322</xdr:row>
          <xdr:rowOff>19050</xdr:rowOff>
        </xdr:to>
        <xdr:sp macro="" textlink="">
          <xdr:nvSpPr>
            <xdr:cNvPr id="4302" name="Check Box 1230" hidden="1">
              <a:extLst>
                <a:ext uri="{63B3BB69-23CF-44E3-9099-C40C66FF867C}">
                  <a14:compatExt spid="_x0000_s4302"/>
                </a:ext>
                <a:ext uri="{FF2B5EF4-FFF2-40B4-BE49-F238E27FC236}">
                  <a16:creationId xmlns:a16="http://schemas.microsoft.com/office/drawing/2014/main" id="{00000000-0008-0000-06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323</xdr:row>
          <xdr:rowOff>85725</xdr:rowOff>
        </xdr:from>
        <xdr:to>
          <xdr:col>23</xdr:col>
          <xdr:colOff>257175</xdr:colOff>
          <xdr:row>324</xdr:row>
          <xdr:rowOff>123825</xdr:rowOff>
        </xdr:to>
        <xdr:sp macro="" textlink="">
          <xdr:nvSpPr>
            <xdr:cNvPr id="4303" name="Check Box 1231" hidden="1">
              <a:extLst>
                <a:ext uri="{63B3BB69-23CF-44E3-9099-C40C66FF867C}">
                  <a14:compatExt spid="_x0000_s4303"/>
                </a:ext>
                <a:ext uri="{FF2B5EF4-FFF2-40B4-BE49-F238E27FC236}">
                  <a16:creationId xmlns:a16="http://schemas.microsoft.com/office/drawing/2014/main" id="{00000000-0008-0000-06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323</xdr:row>
          <xdr:rowOff>85725</xdr:rowOff>
        </xdr:from>
        <xdr:to>
          <xdr:col>24</xdr:col>
          <xdr:colOff>257175</xdr:colOff>
          <xdr:row>324</xdr:row>
          <xdr:rowOff>123825</xdr:rowOff>
        </xdr:to>
        <xdr:sp macro="" textlink="">
          <xdr:nvSpPr>
            <xdr:cNvPr id="4304" name="Check Box 1232" hidden="1">
              <a:extLst>
                <a:ext uri="{63B3BB69-23CF-44E3-9099-C40C66FF867C}">
                  <a14:compatExt spid="_x0000_s4304"/>
                </a:ext>
                <a:ext uri="{FF2B5EF4-FFF2-40B4-BE49-F238E27FC236}">
                  <a16:creationId xmlns:a16="http://schemas.microsoft.com/office/drawing/2014/main" id="{00000000-0008-0000-06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323</xdr:row>
          <xdr:rowOff>85725</xdr:rowOff>
        </xdr:from>
        <xdr:to>
          <xdr:col>25</xdr:col>
          <xdr:colOff>257175</xdr:colOff>
          <xdr:row>324</xdr:row>
          <xdr:rowOff>123825</xdr:rowOff>
        </xdr:to>
        <xdr:sp macro="" textlink="">
          <xdr:nvSpPr>
            <xdr:cNvPr id="4305" name="Check Box 1233" hidden="1">
              <a:extLst>
                <a:ext uri="{63B3BB69-23CF-44E3-9099-C40C66FF867C}">
                  <a14:compatExt spid="_x0000_s4305"/>
                </a:ext>
                <a:ext uri="{FF2B5EF4-FFF2-40B4-BE49-F238E27FC236}">
                  <a16:creationId xmlns:a16="http://schemas.microsoft.com/office/drawing/2014/main" id="{00000000-0008-0000-06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326</xdr:row>
          <xdr:rowOff>85725</xdr:rowOff>
        </xdr:from>
        <xdr:to>
          <xdr:col>23</xdr:col>
          <xdr:colOff>257175</xdr:colOff>
          <xdr:row>327</xdr:row>
          <xdr:rowOff>114300</xdr:rowOff>
        </xdr:to>
        <xdr:sp macro="" textlink="">
          <xdr:nvSpPr>
            <xdr:cNvPr id="4306" name="Check Box 1234" hidden="1">
              <a:extLst>
                <a:ext uri="{63B3BB69-23CF-44E3-9099-C40C66FF867C}">
                  <a14:compatExt spid="_x0000_s4306"/>
                </a:ext>
                <a:ext uri="{FF2B5EF4-FFF2-40B4-BE49-F238E27FC236}">
                  <a16:creationId xmlns:a16="http://schemas.microsoft.com/office/drawing/2014/main" id="{00000000-0008-0000-06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326</xdr:row>
          <xdr:rowOff>76200</xdr:rowOff>
        </xdr:from>
        <xdr:to>
          <xdr:col>24</xdr:col>
          <xdr:colOff>257175</xdr:colOff>
          <xdr:row>327</xdr:row>
          <xdr:rowOff>104775</xdr:rowOff>
        </xdr:to>
        <xdr:sp macro="" textlink="">
          <xdr:nvSpPr>
            <xdr:cNvPr id="4307" name="Check Box 1235" hidden="1">
              <a:extLst>
                <a:ext uri="{63B3BB69-23CF-44E3-9099-C40C66FF867C}">
                  <a14:compatExt spid="_x0000_s4307"/>
                </a:ext>
                <a:ext uri="{FF2B5EF4-FFF2-40B4-BE49-F238E27FC236}">
                  <a16:creationId xmlns:a16="http://schemas.microsoft.com/office/drawing/2014/main" id="{00000000-0008-0000-06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326</xdr:row>
          <xdr:rowOff>66675</xdr:rowOff>
        </xdr:from>
        <xdr:to>
          <xdr:col>25</xdr:col>
          <xdr:colOff>257175</xdr:colOff>
          <xdr:row>327</xdr:row>
          <xdr:rowOff>95250</xdr:rowOff>
        </xdr:to>
        <xdr:sp macro="" textlink="">
          <xdr:nvSpPr>
            <xdr:cNvPr id="4308" name="Check Box 1236" hidden="1">
              <a:extLst>
                <a:ext uri="{63B3BB69-23CF-44E3-9099-C40C66FF867C}">
                  <a14:compatExt spid="_x0000_s4308"/>
                </a:ext>
                <a:ext uri="{FF2B5EF4-FFF2-40B4-BE49-F238E27FC236}">
                  <a16:creationId xmlns:a16="http://schemas.microsoft.com/office/drawing/2014/main" id="{00000000-0008-0000-06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330</xdr:row>
          <xdr:rowOff>190500</xdr:rowOff>
        </xdr:from>
        <xdr:to>
          <xdr:col>23</xdr:col>
          <xdr:colOff>257175</xdr:colOff>
          <xdr:row>332</xdr:row>
          <xdr:rowOff>19050</xdr:rowOff>
        </xdr:to>
        <xdr:sp macro="" textlink="">
          <xdr:nvSpPr>
            <xdr:cNvPr id="4309" name="Check Box 1237" hidden="1">
              <a:extLst>
                <a:ext uri="{63B3BB69-23CF-44E3-9099-C40C66FF867C}">
                  <a14:compatExt spid="_x0000_s4309"/>
                </a:ext>
                <a:ext uri="{FF2B5EF4-FFF2-40B4-BE49-F238E27FC236}">
                  <a16:creationId xmlns:a16="http://schemas.microsoft.com/office/drawing/2014/main" id="{00000000-0008-0000-06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330</xdr:row>
          <xdr:rowOff>190500</xdr:rowOff>
        </xdr:from>
        <xdr:to>
          <xdr:col>24</xdr:col>
          <xdr:colOff>257175</xdr:colOff>
          <xdr:row>332</xdr:row>
          <xdr:rowOff>19050</xdr:rowOff>
        </xdr:to>
        <xdr:sp macro="" textlink="">
          <xdr:nvSpPr>
            <xdr:cNvPr id="4310" name="Check Box 1238" hidden="1">
              <a:extLst>
                <a:ext uri="{63B3BB69-23CF-44E3-9099-C40C66FF867C}">
                  <a14:compatExt spid="_x0000_s4310"/>
                </a:ext>
                <a:ext uri="{FF2B5EF4-FFF2-40B4-BE49-F238E27FC236}">
                  <a16:creationId xmlns:a16="http://schemas.microsoft.com/office/drawing/2014/main" id="{00000000-0008-0000-06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330</xdr:row>
          <xdr:rowOff>190500</xdr:rowOff>
        </xdr:from>
        <xdr:to>
          <xdr:col>25</xdr:col>
          <xdr:colOff>257175</xdr:colOff>
          <xdr:row>332</xdr:row>
          <xdr:rowOff>19050</xdr:rowOff>
        </xdr:to>
        <xdr:sp macro="" textlink="">
          <xdr:nvSpPr>
            <xdr:cNvPr id="4311" name="Check Box 1239" hidden="1">
              <a:extLst>
                <a:ext uri="{63B3BB69-23CF-44E3-9099-C40C66FF867C}">
                  <a14:compatExt spid="_x0000_s4311"/>
                </a:ext>
                <a:ext uri="{FF2B5EF4-FFF2-40B4-BE49-F238E27FC236}">
                  <a16:creationId xmlns:a16="http://schemas.microsoft.com/office/drawing/2014/main" id="{00000000-0008-0000-06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387</xdr:row>
          <xdr:rowOff>95250</xdr:rowOff>
        </xdr:from>
        <xdr:to>
          <xdr:col>23</xdr:col>
          <xdr:colOff>257175</xdr:colOff>
          <xdr:row>388</xdr:row>
          <xdr:rowOff>133350</xdr:rowOff>
        </xdr:to>
        <xdr:sp macro="" textlink="">
          <xdr:nvSpPr>
            <xdr:cNvPr id="4312" name="Check Box 1240" hidden="1">
              <a:extLst>
                <a:ext uri="{63B3BB69-23CF-44E3-9099-C40C66FF867C}">
                  <a14:compatExt spid="_x0000_s4312"/>
                </a:ext>
                <a:ext uri="{FF2B5EF4-FFF2-40B4-BE49-F238E27FC236}">
                  <a16:creationId xmlns:a16="http://schemas.microsoft.com/office/drawing/2014/main" id="{00000000-0008-0000-06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387</xdr:row>
          <xdr:rowOff>95250</xdr:rowOff>
        </xdr:from>
        <xdr:to>
          <xdr:col>24</xdr:col>
          <xdr:colOff>257175</xdr:colOff>
          <xdr:row>388</xdr:row>
          <xdr:rowOff>133350</xdr:rowOff>
        </xdr:to>
        <xdr:sp macro="" textlink="">
          <xdr:nvSpPr>
            <xdr:cNvPr id="4313" name="Check Box 1241" hidden="1">
              <a:extLst>
                <a:ext uri="{63B3BB69-23CF-44E3-9099-C40C66FF867C}">
                  <a14:compatExt spid="_x0000_s4313"/>
                </a:ext>
                <a:ext uri="{FF2B5EF4-FFF2-40B4-BE49-F238E27FC236}">
                  <a16:creationId xmlns:a16="http://schemas.microsoft.com/office/drawing/2014/main" id="{00000000-0008-0000-06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387</xdr:row>
          <xdr:rowOff>95250</xdr:rowOff>
        </xdr:from>
        <xdr:to>
          <xdr:col>25</xdr:col>
          <xdr:colOff>257175</xdr:colOff>
          <xdr:row>388</xdr:row>
          <xdr:rowOff>133350</xdr:rowOff>
        </xdr:to>
        <xdr:sp macro="" textlink="">
          <xdr:nvSpPr>
            <xdr:cNvPr id="4314" name="Check Box 1242" hidden="1">
              <a:extLst>
                <a:ext uri="{63B3BB69-23CF-44E3-9099-C40C66FF867C}">
                  <a14:compatExt spid="_x0000_s4314"/>
                </a:ext>
                <a:ext uri="{FF2B5EF4-FFF2-40B4-BE49-F238E27FC236}">
                  <a16:creationId xmlns:a16="http://schemas.microsoft.com/office/drawing/2014/main" id="{00000000-0008-0000-06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551</xdr:row>
          <xdr:rowOff>66675</xdr:rowOff>
        </xdr:from>
        <xdr:to>
          <xdr:col>24</xdr:col>
          <xdr:colOff>266700</xdr:colOff>
          <xdr:row>552</xdr:row>
          <xdr:rowOff>104775</xdr:rowOff>
        </xdr:to>
        <xdr:sp macro="" textlink="">
          <xdr:nvSpPr>
            <xdr:cNvPr id="4316" name="Check Box 1244" hidden="1">
              <a:extLst>
                <a:ext uri="{63B3BB69-23CF-44E3-9099-C40C66FF867C}">
                  <a14:compatExt spid="_x0000_s4316"/>
                </a:ext>
                <a:ext uri="{FF2B5EF4-FFF2-40B4-BE49-F238E27FC236}">
                  <a16:creationId xmlns:a16="http://schemas.microsoft.com/office/drawing/2014/main" id="{00000000-0008-0000-06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322" name="Check Box 1250" hidden="1">
              <a:extLst>
                <a:ext uri="{63B3BB69-23CF-44E3-9099-C40C66FF867C}">
                  <a14:compatExt spid="_x0000_s4322"/>
                </a:ext>
                <a:ext uri="{FF2B5EF4-FFF2-40B4-BE49-F238E27FC236}">
                  <a16:creationId xmlns:a16="http://schemas.microsoft.com/office/drawing/2014/main" id="{00000000-0008-0000-06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529</xdr:row>
          <xdr:rowOff>200025</xdr:rowOff>
        </xdr:from>
        <xdr:to>
          <xdr:col>23</xdr:col>
          <xdr:colOff>257175</xdr:colOff>
          <xdr:row>531</xdr:row>
          <xdr:rowOff>28575</xdr:rowOff>
        </xdr:to>
        <xdr:sp macro="" textlink="">
          <xdr:nvSpPr>
            <xdr:cNvPr id="4323" name="Check Box 1251" hidden="1">
              <a:extLst>
                <a:ext uri="{63B3BB69-23CF-44E3-9099-C40C66FF867C}">
                  <a14:compatExt spid="_x0000_s4323"/>
                </a:ext>
                <a:ext uri="{FF2B5EF4-FFF2-40B4-BE49-F238E27FC236}">
                  <a16:creationId xmlns:a16="http://schemas.microsoft.com/office/drawing/2014/main" id="{00000000-0008-0000-06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529</xdr:row>
          <xdr:rowOff>200025</xdr:rowOff>
        </xdr:from>
        <xdr:to>
          <xdr:col>24</xdr:col>
          <xdr:colOff>257175</xdr:colOff>
          <xdr:row>531</xdr:row>
          <xdr:rowOff>28575</xdr:rowOff>
        </xdr:to>
        <xdr:sp macro="" textlink="">
          <xdr:nvSpPr>
            <xdr:cNvPr id="4324" name="Check Box 1252" hidden="1">
              <a:extLst>
                <a:ext uri="{63B3BB69-23CF-44E3-9099-C40C66FF867C}">
                  <a14:compatExt spid="_x0000_s4324"/>
                </a:ext>
                <a:ext uri="{FF2B5EF4-FFF2-40B4-BE49-F238E27FC236}">
                  <a16:creationId xmlns:a16="http://schemas.microsoft.com/office/drawing/2014/main" id="{00000000-0008-0000-06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529</xdr:row>
          <xdr:rowOff>200025</xdr:rowOff>
        </xdr:from>
        <xdr:to>
          <xdr:col>25</xdr:col>
          <xdr:colOff>257175</xdr:colOff>
          <xdr:row>531</xdr:row>
          <xdr:rowOff>28575</xdr:rowOff>
        </xdr:to>
        <xdr:sp macro="" textlink="">
          <xdr:nvSpPr>
            <xdr:cNvPr id="4325" name="Check Box 1253" hidden="1">
              <a:extLst>
                <a:ext uri="{63B3BB69-23CF-44E3-9099-C40C66FF867C}">
                  <a14:compatExt spid="_x0000_s4325"/>
                </a:ext>
                <a:ext uri="{FF2B5EF4-FFF2-40B4-BE49-F238E27FC236}">
                  <a16:creationId xmlns:a16="http://schemas.microsoft.com/office/drawing/2014/main" id="{00000000-0008-0000-06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551</xdr:row>
          <xdr:rowOff>76200</xdr:rowOff>
        </xdr:from>
        <xdr:to>
          <xdr:col>25</xdr:col>
          <xdr:colOff>247650</xdr:colOff>
          <xdr:row>552</xdr:row>
          <xdr:rowOff>104775</xdr:rowOff>
        </xdr:to>
        <xdr:sp macro="" textlink="">
          <xdr:nvSpPr>
            <xdr:cNvPr id="4326" name="Check Box 1254" hidden="1">
              <a:extLst>
                <a:ext uri="{63B3BB69-23CF-44E3-9099-C40C66FF867C}">
                  <a14:compatExt spid="_x0000_s4326"/>
                </a:ext>
                <a:ext uri="{FF2B5EF4-FFF2-40B4-BE49-F238E27FC236}">
                  <a16:creationId xmlns:a16="http://schemas.microsoft.com/office/drawing/2014/main" id="{00000000-0008-0000-06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558</xdr:row>
          <xdr:rowOff>133350</xdr:rowOff>
        </xdr:from>
        <xdr:to>
          <xdr:col>23</xdr:col>
          <xdr:colOff>257175</xdr:colOff>
          <xdr:row>559</xdr:row>
          <xdr:rowOff>171450</xdr:rowOff>
        </xdr:to>
        <xdr:sp macro="" textlink="">
          <xdr:nvSpPr>
            <xdr:cNvPr id="4333" name="Check Box 1261" hidden="1">
              <a:extLst>
                <a:ext uri="{63B3BB69-23CF-44E3-9099-C40C66FF867C}">
                  <a14:compatExt spid="_x0000_s4333"/>
                </a:ext>
                <a:ext uri="{FF2B5EF4-FFF2-40B4-BE49-F238E27FC236}">
                  <a16:creationId xmlns:a16="http://schemas.microsoft.com/office/drawing/2014/main" id="{00000000-0008-0000-06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558</xdr:row>
          <xdr:rowOff>133350</xdr:rowOff>
        </xdr:from>
        <xdr:to>
          <xdr:col>24</xdr:col>
          <xdr:colOff>257175</xdr:colOff>
          <xdr:row>559</xdr:row>
          <xdr:rowOff>171450</xdr:rowOff>
        </xdr:to>
        <xdr:sp macro="" textlink="">
          <xdr:nvSpPr>
            <xdr:cNvPr id="4334" name="Check Box 1262" hidden="1">
              <a:extLst>
                <a:ext uri="{63B3BB69-23CF-44E3-9099-C40C66FF867C}">
                  <a14:compatExt spid="_x0000_s4334"/>
                </a:ext>
                <a:ext uri="{FF2B5EF4-FFF2-40B4-BE49-F238E27FC236}">
                  <a16:creationId xmlns:a16="http://schemas.microsoft.com/office/drawing/2014/main" id="{00000000-0008-0000-06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562</xdr:row>
          <xdr:rowOff>76200</xdr:rowOff>
        </xdr:from>
        <xdr:to>
          <xdr:col>23</xdr:col>
          <xdr:colOff>257175</xdr:colOff>
          <xdr:row>563</xdr:row>
          <xdr:rowOff>104775</xdr:rowOff>
        </xdr:to>
        <xdr:sp macro="" textlink="">
          <xdr:nvSpPr>
            <xdr:cNvPr id="4335" name="Check Box 1263" hidden="1">
              <a:extLst>
                <a:ext uri="{63B3BB69-23CF-44E3-9099-C40C66FF867C}">
                  <a14:compatExt spid="_x0000_s4335"/>
                </a:ext>
                <a:ext uri="{FF2B5EF4-FFF2-40B4-BE49-F238E27FC236}">
                  <a16:creationId xmlns:a16="http://schemas.microsoft.com/office/drawing/2014/main" id="{00000000-0008-0000-06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562</xdr:row>
          <xdr:rowOff>76200</xdr:rowOff>
        </xdr:from>
        <xdr:to>
          <xdr:col>24</xdr:col>
          <xdr:colOff>257175</xdr:colOff>
          <xdr:row>563</xdr:row>
          <xdr:rowOff>104775</xdr:rowOff>
        </xdr:to>
        <xdr:sp macro="" textlink="">
          <xdr:nvSpPr>
            <xdr:cNvPr id="4336" name="Check Box 1264" hidden="1">
              <a:extLst>
                <a:ext uri="{63B3BB69-23CF-44E3-9099-C40C66FF867C}">
                  <a14:compatExt spid="_x0000_s4336"/>
                </a:ext>
                <a:ext uri="{FF2B5EF4-FFF2-40B4-BE49-F238E27FC236}">
                  <a16:creationId xmlns:a16="http://schemas.microsoft.com/office/drawing/2014/main" id="{00000000-0008-0000-0600-0000F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558</xdr:row>
          <xdr:rowOff>133350</xdr:rowOff>
        </xdr:from>
        <xdr:to>
          <xdr:col>25</xdr:col>
          <xdr:colOff>257175</xdr:colOff>
          <xdr:row>559</xdr:row>
          <xdr:rowOff>171450</xdr:rowOff>
        </xdr:to>
        <xdr:sp macro="" textlink="">
          <xdr:nvSpPr>
            <xdr:cNvPr id="4337" name="Check Box 1265" hidden="1">
              <a:extLst>
                <a:ext uri="{63B3BB69-23CF-44E3-9099-C40C66FF867C}">
                  <a14:compatExt spid="_x0000_s4337"/>
                </a:ext>
                <a:ext uri="{FF2B5EF4-FFF2-40B4-BE49-F238E27FC236}">
                  <a16:creationId xmlns:a16="http://schemas.microsoft.com/office/drawing/2014/main" id="{00000000-0008-0000-06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562</xdr:row>
          <xdr:rowOff>76200</xdr:rowOff>
        </xdr:from>
        <xdr:to>
          <xdr:col>25</xdr:col>
          <xdr:colOff>257175</xdr:colOff>
          <xdr:row>563</xdr:row>
          <xdr:rowOff>104775</xdr:rowOff>
        </xdr:to>
        <xdr:sp macro="" textlink="">
          <xdr:nvSpPr>
            <xdr:cNvPr id="4338" name="Check Box 1266" hidden="1">
              <a:extLst>
                <a:ext uri="{63B3BB69-23CF-44E3-9099-C40C66FF867C}">
                  <a14:compatExt spid="_x0000_s4338"/>
                </a:ext>
                <a:ext uri="{FF2B5EF4-FFF2-40B4-BE49-F238E27FC236}">
                  <a16:creationId xmlns:a16="http://schemas.microsoft.com/office/drawing/2014/main" id="{00000000-0008-0000-06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565</xdr:row>
          <xdr:rowOff>95250</xdr:rowOff>
        </xdr:from>
        <xdr:to>
          <xdr:col>23</xdr:col>
          <xdr:colOff>257175</xdr:colOff>
          <xdr:row>566</xdr:row>
          <xdr:rowOff>123825</xdr:rowOff>
        </xdr:to>
        <xdr:sp macro="" textlink="">
          <xdr:nvSpPr>
            <xdr:cNvPr id="4339" name="Check Box 1267" hidden="1">
              <a:extLst>
                <a:ext uri="{63B3BB69-23CF-44E3-9099-C40C66FF867C}">
                  <a14:compatExt spid="_x0000_s4339"/>
                </a:ext>
                <a:ext uri="{FF2B5EF4-FFF2-40B4-BE49-F238E27FC236}">
                  <a16:creationId xmlns:a16="http://schemas.microsoft.com/office/drawing/2014/main" id="{00000000-0008-0000-0600-0000F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565</xdr:row>
          <xdr:rowOff>95250</xdr:rowOff>
        </xdr:from>
        <xdr:to>
          <xdr:col>24</xdr:col>
          <xdr:colOff>257175</xdr:colOff>
          <xdr:row>566</xdr:row>
          <xdr:rowOff>123825</xdr:rowOff>
        </xdr:to>
        <xdr:sp macro="" textlink="">
          <xdr:nvSpPr>
            <xdr:cNvPr id="4340" name="Check Box 1268" hidden="1">
              <a:extLst>
                <a:ext uri="{63B3BB69-23CF-44E3-9099-C40C66FF867C}">
                  <a14:compatExt spid="_x0000_s4340"/>
                </a:ext>
                <a:ext uri="{FF2B5EF4-FFF2-40B4-BE49-F238E27FC236}">
                  <a16:creationId xmlns:a16="http://schemas.microsoft.com/office/drawing/2014/main" id="{00000000-0008-0000-06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565</xdr:row>
          <xdr:rowOff>95250</xdr:rowOff>
        </xdr:from>
        <xdr:to>
          <xdr:col>25</xdr:col>
          <xdr:colOff>257175</xdr:colOff>
          <xdr:row>566</xdr:row>
          <xdr:rowOff>123825</xdr:rowOff>
        </xdr:to>
        <xdr:sp macro="" textlink="">
          <xdr:nvSpPr>
            <xdr:cNvPr id="4341" name="Check Box 1269" hidden="1">
              <a:extLst>
                <a:ext uri="{63B3BB69-23CF-44E3-9099-C40C66FF867C}">
                  <a14:compatExt spid="_x0000_s4341"/>
                </a:ext>
                <a:ext uri="{FF2B5EF4-FFF2-40B4-BE49-F238E27FC236}">
                  <a16:creationId xmlns:a16="http://schemas.microsoft.com/office/drawing/2014/main" id="{00000000-0008-0000-06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597</xdr:row>
          <xdr:rowOff>95250</xdr:rowOff>
        </xdr:from>
        <xdr:to>
          <xdr:col>23</xdr:col>
          <xdr:colOff>257175</xdr:colOff>
          <xdr:row>598</xdr:row>
          <xdr:rowOff>123825</xdr:rowOff>
        </xdr:to>
        <xdr:sp macro="" textlink="">
          <xdr:nvSpPr>
            <xdr:cNvPr id="4342" name="Check Box 1270" hidden="1">
              <a:extLst>
                <a:ext uri="{63B3BB69-23CF-44E3-9099-C40C66FF867C}">
                  <a14:compatExt spid="_x0000_s4342"/>
                </a:ext>
                <a:ext uri="{FF2B5EF4-FFF2-40B4-BE49-F238E27FC236}">
                  <a16:creationId xmlns:a16="http://schemas.microsoft.com/office/drawing/2014/main" id="{00000000-0008-0000-06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597</xdr:row>
          <xdr:rowOff>95250</xdr:rowOff>
        </xdr:from>
        <xdr:to>
          <xdr:col>24</xdr:col>
          <xdr:colOff>257175</xdr:colOff>
          <xdr:row>598</xdr:row>
          <xdr:rowOff>123825</xdr:rowOff>
        </xdr:to>
        <xdr:sp macro="" textlink="">
          <xdr:nvSpPr>
            <xdr:cNvPr id="4343" name="Check Box 1271" hidden="1">
              <a:extLst>
                <a:ext uri="{63B3BB69-23CF-44E3-9099-C40C66FF867C}">
                  <a14:compatExt spid="_x0000_s4343"/>
                </a:ext>
                <a:ext uri="{FF2B5EF4-FFF2-40B4-BE49-F238E27FC236}">
                  <a16:creationId xmlns:a16="http://schemas.microsoft.com/office/drawing/2014/main" id="{00000000-0008-0000-06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597</xdr:row>
          <xdr:rowOff>95250</xdr:rowOff>
        </xdr:from>
        <xdr:to>
          <xdr:col>25</xdr:col>
          <xdr:colOff>257175</xdr:colOff>
          <xdr:row>598</xdr:row>
          <xdr:rowOff>123825</xdr:rowOff>
        </xdr:to>
        <xdr:sp macro="" textlink="">
          <xdr:nvSpPr>
            <xdr:cNvPr id="4344" name="Check Box 1272" hidden="1">
              <a:extLst>
                <a:ext uri="{63B3BB69-23CF-44E3-9099-C40C66FF867C}">
                  <a14:compatExt spid="_x0000_s4344"/>
                </a:ext>
                <a:ext uri="{FF2B5EF4-FFF2-40B4-BE49-F238E27FC236}">
                  <a16:creationId xmlns:a16="http://schemas.microsoft.com/office/drawing/2014/main" id="{00000000-0008-0000-06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594</xdr:row>
          <xdr:rowOff>95250</xdr:rowOff>
        </xdr:from>
        <xdr:to>
          <xdr:col>23</xdr:col>
          <xdr:colOff>257175</xdr:colOff>
          <xdr:row>595</xdr:row>
          <xdr:rowOff>123825</xdr:rowOff>
        </xdr:to>
        <xdr:sp macro="" textlink="">
          <xdr:nvSpPr>
            <xdr:cNvPr id="4345" name="Check Box 1273" hidden="1">
              <a:extLst>
                <a:ext uri="{63B3BB69-23CF-44E3-9099-C40C66FF867C}">
                  <a14:compatExt spid="_x0000_s4345"/>
                </a:ext>
                <a:ext uri="{FF2B5EF4-FFF2-40B4-BE49-F238E27FC236}">
                  <a16:creationId xmlns:a16="http://schemas.microsoft.com/office/drawing/2014/main" id="{00000000-0008-0000-06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594</xdr:row>
          <xdr:rowOff>95250</xdr:rowOff>
        </xdr:from>
        <xdr:to>
          <xdr:col>24</xdr:col>
          <xdr:colOff>257175</xdr:colOff>
          <xdr:row>595</xdr:row>
          <xdr:rowOff>123825</xdr:rowOff>
        </xdr:to>
        <xdr:sp macro="" textlink="">
          <xdr:nvSpPr>
            <xdr:cNvPr id="4346" name="Check Box 1274" hidden="1">
              <a:extLst>
                <a:ext uri="{63B3BB69-23CF-44E3-9099-C40C66FF867C}">
                  <a14:compatExt spid="_x0000_s4346"/>
                </a:ext>
                <a:ext uri="{FF2B5EF4-FFF2-40B4-BE49-F238E27FC236}">
                  <a16:creationId xmlns:a16="http://schemas.microsoft.com/office/drawing/2014/main" id="{00000000-0008-0000-06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594</xdr:row>
          <xdr:rowOff>95250</xdr:rowOff>
        </xdr:from>
        <xdr:to>
          <xdr:col>25</xdr:col>
          <xdr:colOff>257175</xdr:colOff>
          <xdr:row>595</xdr:row>
          <xdr:rowOff>123825</xdr:rowOff>
        </xdr:to>
        <xdr:sp macro="" textlink="">
          <xdr:nvSpPr>
            <xdr:cNvPr id="4347" name="Check Box 1275" hidden="1">
              <a:extLst>
                <a:ext uri="{63B3BB69-23CF-44E3-9099-C40C66FF867C}">
                  <a14:compatExt spid="_x0000_s4347"/>
                </a:ext>
                <a:ext uri="{FF2B5EF4-FFF2-40B4-BE49-F238E27FC236}">
                  <a16:creationId xmlns:a16="http://schemas.microsoft.com/office/drawing/2014/main" id="{00000000-0008-0000-06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591</xdr:row>
          <xdr:rowOff>95250</xdr:rowOff>
        </xdr:from>
        <xdr:to>
          <xdr:col>23</xdr:col>
          <xdr:colOff>257175</xdr:colOff>
          <xdr:row>592</xdr:row>
          <xdr:rowOff>123825</xdr:rowOff>
        </xdr:to>
        <xdr:sp macro="" textlink="">
          <xdr:nvSpPr>
            <xdr:cNvPr id="4348" name="Check Box 1276" hidden="1">
              <a:extLst>
                <a:ext uri="{63B3BB69-23CF-44E3-9099-C40C66FF867C}">
                  <a14:compatExt spid="_x0000_s4348"/>
                </a:ext>
                <a:ext uri="{FF2B5EF4-FFF2-40B4-BE49-F238E27FC236}">
                  <a16:creationId xmlns:a16="http://schemas.microsoft.com/office/drawing/2014/main" id="{00000000-0008-0000-06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591</xdr:row>
          <xdr:rowOff>95250</xdr:rowOff>
        </xdr:from>
        <xdr:to>
          <xdr:col>24</xdr:col>
          <xdr:colOff>257175</xdr:colOff>
          <xdr:row>592</xdr:row>
          <xdr:rowOff>123825</xdr:rowOff>
        </xdr:to>
        <xdr:sp macro="" textlink="">
          <xdr:nvSpPr>
            <xdr:cNvPr id="4349" name="Check Box 1277" hidden="1">
              <a:extLst>
                <a:ext uri="{63B3BB69-23CF-44E3-9099-C40C66FF867C}">
                  <a14:compatExt spid="_x0000_s4349"/>
                </a:ext>
                <a:ext uri="{FF2B5EF4-FFF2-40B4-BE49-F238E27FC236}">
                  <a16:creationId xmlns:a16="http://schemas.microsoft.com/office/drawing/2014/main" id="{00000000-0008-0000-06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591</xdr:row>
          <xdr:rowOff>95250</xdr:rowOff>
        </xdr:from>
        <xdr:to>
          <xdr:col>25</xdr:col>
          <xdr:colOff>257175</xdr:colOff>
          <xdr:row>592</xdr:row>
          <xdr:rowOff>123825</xdr:rowOff>
        </xdr:to>
        <xdr:sp macro="" textlink="">
          <xdr:nvSpPr>
            <xdr:cNvPr id="4350" name="Check Box 1278" hidden="1">
              <a:extLst>
                <a:ext uri="{63B3BB69-23CF-44E3-9099-C40C66FF867C}">
                  <a14:compatExt spid="_x0000_s4350"/>
                </a:ext>
                <a:ext uri="{FF2B5EF4-FFF2-40B4-BE49-F238E27FC236}">
                  <a16:creationId xmlns:a16="http://schemas.microsoft.com/office/drawing/2014/main" id="{00000000-0008-0000-06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582</xdr:row>
          <xdr:rowOff>200025</xdr:rowOff>
        </xdr:from>
        <xdr:to>
          <xdr:col>23</xdr:col>
          <xdr:colOff>257175</xdr:colOff>
          <xdr:row>584</xdr:row>
          <xdr:rowOff>19050</xdr:rowOff>
        </xdr:to>
        <xdr:sp macro="" textlink="">
          <xdr:nvSpPr>
            <xdr:cNvPr id="4351" name="Check Box 1279" hidden="1">
              <a:extLst>
                <a:ext uri="{63B3BB69-23CF-44E3-9099-C40C66FF867C}">
                  <a14:compatExt spid="_x0000_s4351"/>
                </a:ext>
                <a:ext uri="{FF2B5EF4-FFF2-40B4-BE49-F238E27FC236}">
                  <a16:creationId xmlns:a16="http://schemas.microsoft.com/office/drawing/2014/main" id="{00000000-0008-0000-06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582</xdr:row>
          <xdr:rowOff>200025</xdr:rowOff>
        </xdr:from>
        <xdr:to>
          <xdr:col>24</xdr:col>
          <xdr:colOff>257175</xdr:colOff>
          <xdr:row>584</xdr:row>
          <xdr:rowOff>19050</xdr:rowOff>
        </xdr:to>
        <xdr:sp macro="" textlink="">
          <xdr:nvSpPr>
            <xdr:cNvPr id="4352" name="Check Box 1280" hidden="1">
              <a:extLst>
                <a:ext uri="{63B3BB69-23CF-44E3-9099-C40C66FF867C}">
                  <a14:compatExt spid="_x0000_s4352"/>
                </a:ext>
                <a:ext uri="{FF2B5EF4-FFF2-40B4-BE49-F238E27FC236}">
                  <a16:creationId xmlns:a16="http://schemas.microsoft.com/office/drawing/2014/main" id="{00000000-0008-0000-06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582</xdr:row>
          <xdr:rowOff>200025</xdr:rowOff>
        </xdr:from>
        <xdr:to>
          <xdr:col>25</xdr:col>
          <xdr:colOff>257175</xdr:colOff>
          <xdr:row>584</xdr:row>
          <xdr:rowOff>19050</xdr:rowOff>
        </xdr:to>
        <xdr:sp macro="" textlink="">
          <xdr:nvSpPr>
            <xdr:cNvPr id="4353" name="Check Box 1281" hidden="1">
              <a:extLst>
                <a:ext uri="{63B3BB69-23CF-44E3-9099-C40C66FF867C}">
                  <a14:compatExt spid="_x0000_s4353"/>
                </a:ext>
                <a:ext uri="{FF2B5EF4-FFF2-40B4-BE49-F238E27FC236}">
                  <a16:creationId xmlns:a16="http://schemas.microsoft.com/office/drawing/2014/main" id="{00000000-0008-0000-06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588</xdr:row>
          <xdr:rowOff>200025</xdr:rowOff>
        </xdr:from>
        <xdr:to>
          <xdr:col>23</xdr:col>
          <xdr:colOff>257175</xdr:colOff>
          <xdr:row>590</xdr:row>
          <xdr:rowOff>19050</xdr:rowOff>
        </xdr:to>
        <xdr:sp macro="" textlink="">
          <xdr:nvSpPr>
            <xdr:cNvPr id="4354" name="Check Box 1282" hidden="1">
              <a:extLst>
                <a:ext uri="{63B3BB69-23CF-44E3-9099-C40C66FF867C}">
                  <a14:compatExt spid="_x0000_s4354"/>
                </a:ext>
                <a:ext uri="{FF2B5EF4-FFF2-40B4-BE49-F238E27FC236}">
                  <a16:creationId xmlns:a16="http://schemas.microsoft.com/office/drawing/2014/main" id="{00000000-0008-0000-06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588</xdr:row>
          <xdr:rowOff>200025</xdr:rowOff>
        </xdr:from>
        <xdr:to>
          <xdr:col>24</xdr:col>
          <xdr:colOff>257175</xdr:colOff>
          <xdr:row>590</xdr:row>
          <xdr:rowOff>19050</xdr:rowOff>
        </xdr:to>
        <xdr:sp macro="" textlink="">
          <xdr:nvSpPr>
            <xdr:cNvPr id="4355" name="Check Box 1283" hidden="1">
              <a:extLst>
                <a:ext uri="{63B3BB69-23CF-44E3-9099-C40C66FF867C}">
                  <a14:compatExt spid="_x0000_s4355"/>
                </a:ext>
                <a:ext uri="{FF2B5EF4-FFF2-40B4-BE49-F238E27FC236}">
                  <a16:creationId xmlns:a16="http://schemas.microsoft.com/office/drawing/2014/main" id="{00000000-0008-0000-06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588</xdr:row>
          <xdr:rowOff>200025</xdr:rowOff>
        </xdr:from>
        <xdr:to>
          <xdr:col>25</xdr:col>
          <xdr:colOff>257175</xdr:colOff>
          <xdr:row>590</xdr:row>
          <xdr:rowOff>19050</xdr:rowOff>
        </xdr:to>
        <xdr:sp macro="" textlink="">
          <xdr:nvSpPr>
            <xdr:cNvPr id="4356" name="Check Box 1284" hidden="1">
              <a:extLst>
                <a:ext uri="{63B3BB69-23CF-44E3-9099-C40C66FF867C}">
                  <a14:compatExt spid="_x0000_s4356"/>
                </a:ext>
                <a:ext uri="{FF2B5EF4-FFF2-40B4-BE49-F238E27FC236}">
                  <a16:creationId xmlns:a16="http://schemas.microsoft.com/office/drawing/2014/main" id="{00000000-0008-0000-06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575</xdr:row>
          <xdr:rowOff>95250</xdr:rowOff>
        </xdr:from>
        <xdr:to>
          <xdr:col>23</xdr:col>
          <xdr:colOff>257175</xdr:colOff>
          <xdr:row>576</xdr:row>
          <xdr:rowOff>123825</xdr:rowOff>
        </xdr:to>
        <xdr:sp macro="" textlink="">
          <xdr:nvSpPr>
            <xdr:cNvPr id="4357" name="Check Box 1285" hidden="1">
              <a:extLst>
                <a:ext uri="{63B3BB69-23CF-44E3-9099-C40C66FF867C}">
                  <a14:compatExt spid="_x0000_s4357"/>
                </a:ext>
                <a:ext uri="{FF2B5EF4-FFF2-40B4-BE49-F238E27FC236}">
                  <a16:creationId xmlns:a16="http://schemas.microsoft.com/office/drawing/2014/main" id="{00000000-0008-0000-06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575</xdr:row>
          <xdr:rowOff>95250</xdr:rowOff>
        </xdr:from>
        <xdr:to>
          <xdr:col>24</xdr:col>
          <xdr:colOff>257175</xdr:colOff>
          <xdr:row>576</xdr:row>
          <xdr:rowOff>123825</xdr:rowOff>
        </xdr:to>
        <xdr:sp macro="" textlink="">
          <xdr:nvSpPr>
            <xdr:cNvPr id="4358" name="Check Box 1286" hidden="1">
              <a:extLst>
                <a:ext uri="{63B3BB69-23CF-44E3-9099-C40C66FF867C}">
                  <a14:compatExt spid="_x0000_s4358"/>
                </a:ext>
                <a:ext uri="{FF2B5EF4-FFF2-40B4-BE49-F238E27FC236}">
                  <a16:creationId xmlns:a16="http://schemas.microsoft.com/office/drawing/2014/main" id="{00000000-0008-0000-06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575</xdr:row>
          <xdr:rowOff>95250</xdr:rowOff>
        </xdr:from>
        <xdr:to>
          <xdr:col>25</xdr:col>
          <xdr:colOff>257175</xdr:colOff>
          <xdr:row>576</xdr:row>
          <xdr:rowOff>123825</xdr:rowOff>
        </xdr:to>
        <xdr:sp macro="" textlink="">
          <xdr:nvSpPr>
            <xdr:cNvPr id="4359" name="Check Box 1287" hidden="1">
              <a:extLst>
                <a:ext uri="{63B3BB69-23CF-44E3-9099-C40C66FF867C}">
                  <a14:compatExt spid="_x0000_s4359"/>
                </a:ext>
                <a:ext uri="{FF2B5EF4-FFF2-40B4-BE49-F238E27FC236}">
                  <a16:creationId xmlns:a16="http://schemas.microsoft.com/office/drawing/2014/main" id="{00000000-0008-0000-06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621</xdr:row>
          <xdr:rowOff>200025</xdr:rowOff>
        </xdr:from>
        <xdr:to>
          <xdr:col>23</xdr:col>
          <xdr:colOff>257175</xdr:colOff>
          <xdr:row>623</xdr:row>
          <xdr:rowOff>19050</xdr:rowOff>
        </xdr:to>
        <xdr:sp macro="" textlink="">
          <xdr:nvSpPr>
            <xdr:cNvPr id="4360" name="Check Box 1288" hidden="1">
              <a:extLst>
                <a:ext uri="{63B3BB69-23CF-44E3-9099-C40C66FF867C}">
                  <a14:compatExt spid="_x0000_s4360"/>
                </a:ext>
                <a:ext uri="{FF2B5EF4-FFF2-40B4-BE49-F238E27FC236}">
                  <a16:creationId xmlns:a16="http://schemas.microsoft.com/office/drawing/2014/main" id="{00000000-0008-0000-06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606</xdr:row>
          <xdr:rowOff>85725</xdr:rowOff>
        </xdr:from>
        <xdr:to>
          <xdr:col>23</xdr:col>
          <xdr:colOff>257175</xdr:colOff>
          <xdr:row>607</xdr:row>
          <xdr:rowOff>114300</xdr:rowOff>
        </xdr:to>
        <xdr:sp macro="" textlink="">
          <xdr:nvSpPr>
            <xdr:cNvPr id="4361" name="Check Box 1289" hidden="1">
              <a:extLst>
                <a:ext uri="{63B3BB69-23CF-44E3-9099-C40C66FF867C}">
                  <a14:compatExt spid="_x0000_s4361"/>
                </a:ext>
                <a:ext uri="{FF2B5EF4-FFF2-40B4-BE49-F238E27FC236}">
                  <a16:creationId xmlns:a16="http://schemas.microsoft.com/office/drawing/2014/main" id="{00000000-0008-0000-06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606</xdr:row>
          <xdr:rowOff>85725</xdr:rowOff>
        </xdr:from>
        <xdr:to>
          <xdr:col>24</xdr:col>
          <xdr:colOff>257175</xdr:colOff>
          <xdr:row>607</xdr:row>
          <xdr:rowOff>114300</xdr:rowOff>
        </xdr:to>
        <xdr:sp macro="" textlink="">
          <xdr:nvSpPr>
            <xdr:cNvPr id="4362" name="Check Box 1290" hidden="1">
              <a:extLst>
                <a:ext uri="{63B3BB69-23CF-44E3-9099-C40C66FF867C}">
                  <a14:compatExt spid="_x0000_s4362"/>
                </a:ext>
                <a:ext uri="{FF2B5EF4-FFF2-40B4-BE49-F238E27FC236}">
                  <a16:creationId xmlns:a16="http://schemas.microsoft.com/office/drawing/2014/main" id="{00000000-0008-0000-06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612</xdr:row>
          <xdr:rowOff>95250</xdr:rowOff>
        </xdr:from>
        <xdr:to>
          <xdr:col>23</xdr:col>
          <xdr:colOff>257175</xdr:colOff>
          <xdr:row>613</xdr:row>
          <xdr:rowOff>123825</xdr:rowOff>
        </xdr:to>
        <xdr:sp macro="" textlink="">
          <xdr:nvSpPr>
            <xdr:cNvPr id="4363" name="Check Box 1291" hidden="1">
              <a:extLst>
                <a:ext uri="{63B3BB69-23CF-44E3-9099-C40C66FF867C}">
                  <a14:compatExt spid="_x0000_s4363"/>
                </a:ext>
                <a:ext uri="{FF2B5EF4-FFF2-40B4-BE49-F238E27FC236}">
                  <a16:creationId xmlns:a16="http://schemas.microsoft.com/office/drawing/2014/main" id="{00000000-0008-0000-06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612</xdr:row>
          <xdr:rowOff>95250</xdr:rowOff>
        </xdr:from>
        <xdr:to>
          <xdr:col>24</xdr:col>
          <xdr:colOff>257175</xdr:colOff>
          <xdr:row>613</xdr:row>
          <xdr:rowOff>123825</xdr:rowOff>
        </xdr:to>
        <xdr:sp macro="" textlink="">
          <xdr:nvSpPr>
            <xdr:cNvPr id="4364" name="Check Box 1292" hidden="1">
              <a:extLst>
                <a:ext uri="{63B3BB69-23CF-44E3-9099-C40C66FF867C}">
                  <a14:compatExt spid="_x0000_s4364"/>
                </a:ext>
                <a:ext uri="{FF2B5EF4-FFF2-40B4-BE49-F238E27FC236}">
                  <a16:creationId xmlns:a16="http://schemas.microsoft.com/office/drawing/2014/main" id="{00000000-0008-0000-06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621</xdr:row>
          <xdr:rowOff>200025</xdr:rowOff>
        </xdr:from>
        <xdr:to>
          <xdr:col>24</xdr:col>
          <xdr:colOff>257175</xdr:colOff>
          <xdr:row>623</xdr:row>
          <xdr:rowOff>19050</xdr:rowOff>
        </xdr:to>
        <xdr:sp macro="" textlink="">
          <xdr:nvSpPr>
            <xdr:cNvPr id="4365" name="Check Box 1293" hidden="1">
              <a:extLst>
                <a:ext uri="{63B3BB69-23CF-44E3-9099-C40C66FF867C}">
                  <a14:compatExt spid="_x0000_s4365"/>
                </a:ext>
                <a:ext uri="{FF2B5EF4-FFF2-40B4-BE49-F238E27FC236}">
                  <a16:creationId xmlns:a16="http://schemas.microsoft.com/office/drawing/2014/main" id="{00000000-0008-0000-06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624</xdr:row>
          <xdr:rowOff>76200</xdr:rowOff>
        </xdr:from>
        <xdr:to>
          <xdr:col>23</xdr:col>
          <xdr:colOff>257175</xdr:colOff>
          <xdr:row>625</xdr:row>
          <xdr:rowOff>104775</xdr:rowOff>
        </xdr:to>
        <xdr:sp macro="" textlink="">
          <xdr:nvSpPr>
            <xdr:cNvPr id="4366" name="Check Box 1294" hidden="1">
              <a:extLst>
                <a:ext uri="{63B3BB69-23CF-44E3-9099-C40C66FF867C}">
                  <a14:compatExt spid="_x0000_s4366"/>
                </a:ext>
                <a:ext uri="{FF2B5EF4-FFF2-40B4-BE49-F238E27FC236}">
                  <a16:creationId xmlns:a16="http://schemas.microsoft.com/office/drawing/2014/main" id="{00000000-0008-0000-06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624</xdr:row>
          <xdr:rowOff>76200</xdr:rowOff>
        </xdr:from>
        <xdr:to>
          <xdr:col>24</xdr:col>
          <xdr:colOff>257175</xdr:colOff>
          <xdr:row>625</xdr:row>
          <xdr:rowOff>104775</xdr:rowOff>
        </xdr:to>
        <xdr:sp macro="" textlink="">
          <xdr:nvSpPr>
            <xdr:cNvPr id="4367" name="Check Box 1295" hidden="1">
              <a:extLst>
                <a:ext uri="{63B3BB69-23CF-44E3-9099-C40C66FF867C}">
                  <a14:compatExt spid="_x0000_s4367"/>
                </a:ext>
                <a:ext uri="{FF2B5EF4-FFF2-40B4-BE49-F238E27FC236}">
                  <a16:creationId xmlns:a16="http://schemas.microsoft.com/office/drawing/2014/main" id="{00000000-0008-0000-06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614</xdr:row>
          <xdr:rowOff>190500</xdr:rowOff>
        </xdr:from>
        <xdr:to>
          <xdr:col>23</xdr:col>
          <xdr:colOff>257175</xdr:colOff>
          <xdr:row>616</xdr:row>
          <xdr:rowOff>9525</xdr:rowOff>
        </xdr:to>
        <xdr:sp macro="" textlink="">
          <xdr:nvSpPr>
            <xdr:cNvPr id="4368" name="Check Box 1296" hidden="1">
              <a:extLst>
                <a:ext uri="{63B3BB69-23CF-44E3-9099-C40C66FF867C}">
                  <a14:compatExt spid="_x0000_s4368"/>
                </a:ext>
                <a:ext uri="{FF2B5EF4-FFF2-40B4-BE49-F238E27FC236}">
                  <a16:creationId xmlns:a16="http://schemas.microsoft.com/office/drawing/2014/main" id="{00000000-0008-0000-0600-00001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614</xdr:row>
          <xdr:rowOff>190500</xdr:rowOff>
        </xdr:from>
        <xdr:to>
          <xdr:col>24</xdr:col>
          <xdr:colOff>257175</xdr:colOff>
          <xdr:row>616</xdr:row>
          <xdr:rowOff>9525</xdr:rowOff>
        </xdr:to>
        <xdr:sp macro="" textlink="">
          <xdr:nvSpPr>
            <xdr:cNvPr id="4369" name="Check Box 1297" hidden="1">
              <a:extLst>
                <a:ext uri="{63B3BB69-23CF-44E3-9099-C40C66FF867C}">
                  <a14:compatExt spid="_x0000_s4369"/>
                </a:ext>
                <a:ext uri="{FF2B5EF4-FFF2-40B4-BE49-F238E27FC236}">
                  <a16:creationId xmlns:a16="http://schemas.microsoft.com/office/drawing/2014/main" id="{00000000-0008-0000-06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618</xdr:row>
          <xdr:rowOff>123825</xdr:rowOff>
        </xdr:from>
        <xdr:to>
          <xdr:col>23</xdr:col>
          <xdr:colOff>257175</xdr:colOff>
          <xdr:row>619</xdr:row>
          <xdr:rowOff>152400</xdr:rowOff>
        </xdr:to>
        <xdr:sp macro="" textlink="">
          <xdr:nvSpPr>
            <xdr:cNvPr id="4370" name="Check Box 1298" hidden="1">
              <a:extLst>
                <a:ext uri="{63B3BB69-23CF-44E3-9099-C40C66FF867C}">
                  <a14:compatExt spid="_x0000_s4370"/>
                </a:ext>
                <a:ext uri="{FF2B5EF4-FFF2-40B4-BE49-F238E27FC236}">
                  <a16:creationId xmlns:a16="http://schemas.microsoft.com/office/drawing/2014/main" id="{00000000-0008-0000-06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618</xdr:row>
          <xdr:rowOff>123825</xdr:rowOff>
        </xdr:from>
        <xdr:to>
          <xdr:col>24</xdr:col>
          <xdr:colOff>257175</xdr:colOff>
          <xdr:row>619</xdr:row>
          <xdr:rowOff>152400</xdr:rowOff>
        </xdr:to>
        <xdr:sp macro="" textlink="">
          <xdr:nvSpPr>
            <xdr:cNvPr id="4371" name="Check Box 1299" hidden="1">
              <a:extLst>
                <a:ext uri="{63B3BB69-23CF-44E3-9099-C40C66FF867C}">
                  <a14:compatExt spid="_x0000_s4371"/>
                </a:ext>
                <a:ext uri="{FF2B5EF4-FFF2-40B4-BE49-F238E27FC236}">
                  <a16:creationId xmlns:a16="http://schemas.microsoft.com/office/drawing/2014/main" id="{00000000-0008-0000-06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630</xdr:row>
          <xdr:rowOff>200025</xdr:rowOff>
        </xdr:from>
        <xdr:to>
          <xdr:col>23</xdr:col>
          <xdr:colOff>257175</xdr:colOff>
          <xdr:row>632</xdr:row>
          <xdr:rowOff>19050</xdr:rowOff>
        </xdr:to>
        <xdr:sp macro="" textlink="">
          <xdr:nvSpPr>
            <xdr:cNvPr id="4372" name="Check Box 1300" hidden="1">
              <a:extLst>
                <a:ext uri="{63B3BB69-23CF-44E3-9099-C40C66FF867C}">
                  <a14:compatExt spid="_x0000_s4372"/>
                </a:ext>
                <a:ext uri="{FF2B5EF4-FFF2-40B4-BE49-F238E27FC236}">
                  <a16:creationId xmlns:a16="http://schemas.microsoft.com/office/drawing/2014/main" id="{00000000-0008-0000-0600-00001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630</xdr:row>
          <xdr:rowOff>200025</xdr:rowOff>
        </xdr:from>
        <xdr:to>
          <xdr:col>24</xdr:col>
          <xdr:colOff>257175</xdr:colOff>
          <xdr:row>632</xdr:row>
          <xdr:rowOff>19050</xdr:rowOff>
        </xdr:to>
        <xdr:sp macro="" textlink="">
          <xdr:nvSpPr>
            <xdr:cNvPr id="4373" name="Check Box 1301" hidden="1">
              <a:extLst>
                <a:ext uri="{63B3BB69-23CF-44E3-9099-C40C66FF867C}">
                  <a14:compatExt spid="_x0000_s4373"/>
                </a:ext>
                <a:ext uri="{FF2B5EF4-FFF2-40B4-BE49-F238E27FC236}">
                  <a16:creationId xmlns:a16="http://schemas.microsoft.com/office/drawing/2014/main" id="{00000000-0008-0000-06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630</xdr:row>
          <xdr:rowOff>200025</xdr:rowOff>
        </xdr:from>
        <xdr:to>
          <xdr:col>25</xdr:col>
          <xdr:colOff>257175</xdr:colOff>
          <xdr:row>632</xdr:row>
          <xdr:rowOff>19050</xdr:rowOff>
        </xdr:to>
        <xdr:sp macro="" textlink="">
          <xdr:nvSpPr>
            <xdr:cNvPr id="4374" name="Check Box 1302" hidden="1">
              <a:extLst>
                <a:ext uri="{63B3BB69-23CF-44E3-9099-C40C66FF867C}">
                  <a14:compatExt spid="_x0000_s4374"/>
                </a:ext>
                <a:ext uri="{FF2B5EF4-FFF2-40B4-BE49-F238E27FC236}">
                  <a16:creationId xmlns:a16="http://schemas.microsoft.com/office/drawing/2014/main" id="{00000000-0008-0000-06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634</xdr:row>
          <xdr:rowOff>85725</xdr:rowOff>
        </xdr:from>
        <xdr:to>
          <xdr:col>23</xdr:col>
          <xdr:colOff>257175</xdr:colOff>
          <xdr:row>635</xdr:row>
          <xdr:rowOff>114300</xdr:rowOff>
        </xdr:to>
        <xdr:sp macro="" textlink="">
          <xdr:nvSpPr>
            <xdr:cNvPr id="4375" name="Check Box 1303" hidden="1">
              <a:extLst>
                <a:ext uri="{63B3BB69-23CF-44E3-9099-C40C66FF867C}">
                  <a14:compatExt spid="_x0000_s4375"/>
                </a:ext>
                <a:ext uri="{FF2B5EF4-FFF2-40B4-BE49-F238E27FC236}">
                  <a16:creationId xmlns:a16="http://schemas.microsoft.com/office/drawing/2014/main" id="{00000000-0008-0000-0600-00001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634</xdr:row>
          <xdr:rowOff>85725</xdr:rowOff>
        </xdr:from>
        <xdr:to>
          <xdr:col>24</xdr:col>
          <xdr:colOff>257175</xdr:colOff>
          <xdr:row>635</xdr:row>
          <xdr:rowOff>114300</xdr:rowOff>
        </xdr:to>
        <xdr:sp macro="" textlink="">
          <xdr:nvSpPr>
            <xdr:cNvPr id="4376" name="Check Box 1304" hidden="1">
              <a:extLst>
                <a:ext uri="{63B3BB69-23CF-44E3-9099-C40C66FF867C}">
                  <a14:compatExt spid="_x0000_s4376"/>
                </a:ext>
                <a:ext uri="{FF2B5EF4-FFF2-40B4-BE49-F238E27FC236}">
                  <a16:creationId xmlns:a16="http://schemas.microsoft.com/office/drawing/2014/main" id="{00000000-0008-0000-0600-00001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634</xdr:row>
          <xdr:rowOff>85725</xdr:rowOff>
        </xdr:from>
        <xdr:to>
          <xdr:col>25</xdr:col>
          <xdr:colOff>257175</xdr:colOff>
          <xdr:row>635</xdr:row>
          <xdr:rowOff>114300</xdr:rowOff>
        </xdr:to>
        <xdr:sp macro="" textlink="">
          <xdr:nvSpPr>
            <xdr:cNvPr id="4377" name="Check Box 1305" hidden="1">
              <a:extLst>
                <a:ext uri="{63B3BB69-23CF-44E3-9099-C40C66FF867C}">
                  <a14:compatExt spid="_x0000_s4377"/>
                </a:ext>
                <a:ext uri="{FF2B5EF4-FFF2-40B4-BE49-F238E27FC236}">
                  <a16:creationId xmlns:a16="http://schemas.microsoft.com/office/drawing/2014/main" id="{00000000-0008-0000-06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644</xdr:row>
          <xdr:rowOff>95250</xdr:rowOff>
        </xdr:from>
        <xdr:to>
          <xdr:col>23</xdr:col>
          <xdr:colOff>257175</xdr:colOff>
          <xdr:row>645</xdr:row>
          <xdr:rowOff>123825</xdr:rowOff>
        </xdr:to>
        <xdr:sp macro="" textlink="">
          <xdr:nvSpPr>
            <xdr:cNvPr id="4378" name="Check Box 1306" hidden="1">
              <a:extLst>
                <a:ext uri="{63B3BB69-23CF-44E3-9099-C40C66FF867C}">
                  <a14:compatExt spid="_x0000_s4378"/>
                </a:ext>
                <a:ext uri="{FF2B5EF4-FFF2-40B4-BE49-F238E27FC236}">
                  <a16:creationId xmlns:a16="http://schemas.microsoft.com/office/drawing/2014/main" id="{00000000-0008-0000-06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644</xdr:row>
          <xdr:rowOff>95250</xdr:rowOff>
        </xdr:from>
        <xdr:to>
          <xdr:col>24</xdr:col>
          <xdr:colOff>257175</xdr:colOff>
          <xdr:row>645</xdr:row>
          <xdr:rowOff>123825</xdr:rowOff>
        </xdr:to>
        <xdr:sp macro="" textlink="">
          <xdr:nvSpPr>
            <xdr:cNvPr id="4379" name="Check Box 1307" hidden="1">
              <a:extLst>
                <a:ext uri="{63B3BB69-23CF-44E3-9099-C40C66FF867C}">
                  <a14:compatExt spid="_x0000_s4379"/>
                </a:ext>
                <a:ext uri="{FF2B5EF4-FFF2-40B4-BE49-F238E27FC236}">
                  <a16:creationId xmlns:a16="http://schemas.microsoft.com/office/drawing/2014/main" id="{00000000-0008-0000-06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644</xdr:row>
          <xdr:rowOff>95250</xdr:rowOff>
        </xdr:from>
        <xdr:to>
          <xdr:col>25</xdr:col>
          <xdr:colOff>257175</xdr:colOff>
          <xdr:row>645</xdr:row>
          <xdr:rowOff>123825</xdr:rowOff>
        </xdr:to>
        <xdr:sp macro="" textlink="">
          <xdr:nvSpPr>
            <xdr:cNvPr id="4380" name="Check Box 1308" hidden="1">
              <a:extLst>
                <a:ext uri="{63B3BB69-23CF-44E3-9099-C40C66FF867C}">
                  <a14:compatExt spid="_x0000_s4380"/>
                </a:ext>
                <a:ext uri="{FF2B5EF4-FFF2-40B4-BE49-F238E27FC236}">
                  <a16:creationId xmlns:a16="http://schemas.microsoft.com/office/drawing/2014/main" id="{00000000-0008-0000-06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640</xdr:row>
          <xdr:rowOff>19050</xdr:rowOff>
        </xdr:from>
        <xdr:to>
          <xdr:col>23</xdr:col>
          <xdr:colOff>257175</xdr:colOff>
          <xdr:row>641</xdr:row>
          <xdr:rowOff>47625</xdr:rowOff>
        </xdr:to>
        <xdr:sp macro="" textlink="">
          <xdr:nvSpPr>
            <xdr:cNvPr id="4381" name="Check Box 1309" hidden="1">
              <a:extLst>
                <a:ext uri="{63B3BB69-23CF-44E3-9099-C40C66FF867C}">
                  <a14:compatExt spid="_x0000_s4381"/>
                </a:ext>
                <a:ext uri="{FF2B5EF4-FFF2-40B4-BE49-F238E27FC236}">
                  <a16:creationId xmlns:a16="http://schemas.microsoft.com/office/drawing/2014/main" id="{00000000-0008-0000-06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640</xdr:row>
          <xdr:rowOff>19050</xdr:rowOff>
        </xdr:from>
        <xdr:to>
          <xdr:col>24</xdr:col>
          <xdr:colOff>257175</xdr:colOff>
          <xdr:row>641</xdr:row>
          <xdr:rowOff>47625</xdr:rowOff>
        </xdr:to>
        <xdr:sp macro="" textlink="">
          <xdr:nvSpPr>
            <xdr:cNvPr id="4382" name="Check Box 1310" hidden="1">
              <a:extLst>
                <a:ext uri="{63B3BB69-23CF-44E3-9099-C40C66FF867C}">
                  <a14:compatExt spid="_x0000_s4382"/>
                </a:ext>
                <a:ext uri="{FF2B5EF4-FFF2-40B4-BE49-F238E27FC236}">
                  <a16:creationId xmlns:a16="http://schemas.microsoft.com/office/drawing/2014/main" id="{00000000-0008-0000-06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640</xdr:row>
          <xdr:rowOff>19050</xdr:rowOff>
        </xdr:from>
        <xdr:to>
          <xdr:col>25</xdr:col>
          <xdr:colOff>257175</xdr:colOff>
          <xdr:row>641</xdr:row>
          <xdr:rowOff>47625</xdr:rowOff>
        </xdr:to>
        <xdr:sp macro="" textlink="">
          <xdr:nvSpPr>
            <xdr:cNvPr id="4383" name="Check Box 1311" hidden="1">
              <a:extLst>
                <a:ext uri="{63B3BB69-23CF-44E3-9099-C40C66FF867C}">
                  <a14:compatExt spid="_x0000_s4383"/>
                </a:ext>
                <a:ext uri="{FF2B5EF4-FFF2-40B4-BE49-F238E27FC236}">
                  <a16:creationId xmlns:a16="http://schemas.microsoft.com/office/drawing/2014/main" id="{00000000-0008-0000-06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642</xdr:row>
          <xdr:rowOff>114300</xdr:rowOff>
        </xdr:from>
        <xdr:to>
          <xdr:col>23</xdr:col>
          <xdr:colOff>257175</xdr:colOff>
          <xdr:row>643</xdr:row>
          <xdr:rowOff>142875</xdr:rowOff>
        </xdr:to>
        <xdr:sp macro="" textlink="">
          <xdr:nvSpPr>
            <xdr:cNvPr id="4384" name="Check Box 1312" hidden="1">
              <a:extLst>
                <a:ext uri="{63B3BB69-23CF-44E3-9099-C40C66FF867C}">
                  <a14:compatExt spid="_x0000_s4384"/>
                </a:ext>
                <a:ext uri="{FF2B5EF4-FFF2-40B4-BE49-F238E27FC236}">
                  <a16:creationId xmlns:a16="http://schemas.microsoft.com/office/drawing/2014/main" id="{00000000-0008-0000-06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642</xdr:row>
          <xdr:rowOff>114300</xdr:rowOff>
        </xdr:from>
        <xdr:to>
          <xdr:col>24</xdr:col>
          <xdr:colOff>257175</xdr:colOff>
          <xdr:row>643</xdr:row>
          <xdr:rowOff>142875</xdr:rowOff>
        </xdr:to>
        <xdr:sp macro="" textlink="">
          <xdr:nvSpPr>
            <xdr:cNvPr id="4385" name="Check Box 1313" hidden="1">
              <a:extLst>
                <a:ext uri="{63B3BB69-23CF-44E3-9099-C40C66FF867C}">
                  <a14:compatExt spid="_x0000_s4385"/>
                </a:ext>
                <a:ext uri="{FF2B5EF4-FFF2-40B4-BE49-F238E27FC236}">
                  <a16:creationId xmlns:a16="http://schemas.microsoft.com/office/drawing/2014/main" id="{00000000-0008-0000-06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642</xdr:row>
          <xdr:rowOff>114300</xdr:rowOff>
        </xdr:from>
        <xdr:to>
          <xdr:col>25</xdr:col>
          <xdr:colOff>257175</xdr:colOff>
          <xdr:row>643</xdr:row>
          <xdr:rowOff>142875</xdr:rowOff>
        </xdr:to>
        <xdr:sp macro="" textlink="">
          <xdr:nvSpPr>
            <xdr:cNvPr id="4386" name="Check Box 1314" hidden="1">
              <a:extLst>
                <a:ext uri="{63B3BB69-23CF-44E3-9099-C40C66FF867C}">
                  <a14:compatExt spid="_x0000_s4386"/>
                </a:ext>
                <a:ext uri="{FF2B5EF4-FFF2-40B4-BE49-F238E27FC236}">
                  <a16:creationId xmlns:a16="http://schemas.microsoft.com/office/drawing/2014/main" id="{00000000-0008-0000-06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636</xdr:row>
          <xdr:rowOff>180975</xdr:rowOff>
        </xdr:from>
        <xdr:to>
          <xdr:col>23</xdr:col>
          <xdr:colOff>257175</xdr:colOff>
          <xdr:row>638</xdr:row>
          <xdr:rowOff>0</xdr:rowOff>
        </xdr:to>
        <xdr:sp macro="" textlink="">
          <xdr:nvSpPr>
            <xdr:cNvPr id="4387" name="Check Box 1315" hidden="1">
              <a:extLst>
                <a:ext uri="{63B3BB69-23CF-44E3-9099-C40C66FF867C}">
                  <a14:compatExt spid="_x0000_s4387"/>
                </a:ext>
                <a:ext uri="{FF2B5EF4-FFF2-40B4-BE49-F238E27FC236}">
                  <a16:creationId xmlns:a16="http://schemas.microsoft.com/office/drawing/2014/main" id="{00000000-0008-0000-06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636</xdr:row>
          <xdr:rowOff>180975</xdr:rowOff>
        </xdr:from>
        <xdr:to>
          <xdr:col>24</xdr:col>
          <xdr:colOff>257175</xdr:colOff>
          <xdr:row>638</xdr:row>
          <xdr:rowOff>0</xdr:rowOff>
        </xdr:to>
        <xdr:sp macro="" textlink="">
          <xdr:nvSpPr>
            <xdr:cNvPr id="4388" name="Check Box 1316" hidden="1">
              <a:extLst>
                <a:ext uri="{63B3BB69-23CF-44E3-9099-C40C66FF867C}">
                  <a14:compatExt spid="_x0000_s4388"/>
                </a:ext>
                <a:ext uri="{FF2B5EF4-FFF2-40B4-BE49-F238E27FC236}">
                  <a16:creationId xmlns:a16="http://schemas.microsoft.com/office/drawing/2014/main" id="{00000000-0008-0000-06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636</xdr:row>
          <xdr:rowOff>180975</xdr:rowOff>
        </xdr:from>
        <xdr:to>
          <xdr:col>25</xdr:col>
          <xdr:colOff>257175</xdr:colOff>
          <xdr:row>638</xdr:row>
          <xdr:rowOff>0</xdr:rowOff>
        </xdr:to>
        <xdr:sp macro="" textlink="">
          <xdr:nvSpPr>
            <xdr:cNvPr id="4389" name="Check Box 1317" hidden="1">
              <a:extLst>
                <a:ext uri="{63B3BB69-23CF-44E3-9099-C40C66FF867C}">
                  <a14:compatExt spid="_x0000_s4389"/>
                </a:ext>
                <a:ext uri="{FF2B5EF4-FFF2-40B4-BE49-F238E27FC236}">
                  <a16:creationId xmlns:a16="http://schemas.microsoft.com/office/drawing/2014/main" id="{00000000-0008-0000-06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658</xdr:row>
          <xdr:rowOff>85725</xdr:rowOff>
        </xdr:from>
        <xdr:to>
          <xdr:col>23</xdr:col>
          <xdr:colOff>257175</xdr:colOff>
          <xdr:row>659</xdr:row>
          <xdr:rowOff>114300</xdr:rowOff>
        </xdr:to>
        <xdr:sp macro="" textlink="">
          <xdr:nvSpPr>
            <xdr:cNvPr id="4390" name="Check Box 1318" hidden="1">
              <a:extLst>
                <a:ext uri="{63B3BB69-23CF-44E3-9099-C40C66FF867C}">
                  <a14:compatExt spid="_x0000_s4390"/>
                </a:ext>
                <a:ext uri="{FF2B5EF4-FFF2-40B4-BE49-F238E27FC236}">
                  <a16:creationId xmlns:a16="http://schemas.microsoft.com/office/drawing/2014/main" id="{00000000-0008-0000-06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658</xdr:row>
          <xdr:rowOff>85725</xdr:rowOff>
        </xdr:from>
        <xdr:to>
          <xdr:col>24</xdr:col>
          <xdr:colOff>257175</xdr:colOff>
          <xdr:row>659</xdr:row>
          <xdr:rowOff>114300</xdr:rowOff>
        </xdr:to>
        <xdr:sp macro="" textlink="">
          <xdr:nvSpPr>
            <xdr:cNvPr id="4391" name="Check Box 1319" hidden="1">
              <a:extLst>
                <a:ext uri="{63B3BB69-23CF-44E3-9099-C40C66FF867C}">
                  <a14:compatExt spid="_x0000_s4391"/>
                </a:ext>
                <a:ext uri="{FF2B5EF4-FFF2-40B4-BE49-F238E27FC236}">
                  <a16:creationId xmlns:a16="http://schemas.microsoft.com/office/drawing/2014/main" id="{00000000-0008-0000-06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658</xdr:row>
          <xdr:rowOff>85725</xdr:rowOff>
        </xdr:from>
        <xdr:to>
          <xdr:col>25</xdr:col>
          <xdr:colOff>257175</xdr:colOff>
          <xdr:row>659</xdr:row>
          <xdr:rowOff>114300</xdr:rowOff>
        </xdr:to>
        <xdr:sp macro="" textlink="">
          <xdr:nvSpPr>
            <xdr:cNvPr id="4392" name="Check Box 1320" hidden="1">
              <a:extLst>
                <a:ext uri="{63B3BB69-23CF-44E3-9099-C40C66FF867C}">
                  <a14:compatExt spid="_x0000_s4392"/>
                </a:ext>
                <a:ext uri="{FF2B5EF4-FFF2-40B4-BE49-F238E27FC236}">
                  <a16:creationId xmlns:a16="http://schemas.microsoft.com/office/drawing/2014/main" id="{00000000-0008-0000-06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669</xdr:row>
          <xdr:rowOff>76200</xdr:rowOff>
        </xdr:from>
        <xdr:to>
          <xdr:col>23</xdr:col>
          <xdr:colOff>257175</xdr:colOff>
          <xdr:row>670</xdr:row>
          <xdr:rowOff>104775</xdr:rowOff>
        </xdr:to>
        <xdr:sp macro="" textlink="">
          <xdr:nvSpPr>
            <xdr:cNvPr id="4393" name="Check Box 1321" hidden="1">
              <a:extLst>
                <a:ext uri="{63B3BB69-23CF-44E3-9099-C40C66FF867C}">
                  <a14:compatExt spid="_x0000_s4393"/>
                </a:ext>
                <a:ext uri="{FF2B5EF4-FFF2-40B4-BE49-F238E27FC236}">
                  <a16:creationId xmlns:a16="http://schemas.microsoft.com/office/drawing/2014/main" id="{00000000-0008-0000-06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669</xdr:row>
          <xdr:rowOff>76200</xdr:rowOff>
        </xdr:from>
        <xdr:to>
          <xdr:col>24</xdr:col>
          <xdr:colOff>257175</xdr:colOff>
          <xdr:row>670</xdr:row>
          <xdr:rowOff>104775</xdr:rowOff>
        </xdr:to>
        <xdr:sp macro="" textlink="">
          <xdr:nvSpPr>
            <xdr:cNvPr id="4394" name="Check Box 1322" hidden="1">
              <a:extLst>
                <a:ext uri="{63B3BB69-23CF-44E3-9099-C40C66FF867C}">
                  <a14:compatExt spid="_x0000_s4394"/>
                </a:ext>
                <a:ext uri="{FF2B5EF4-FFF2-40B4-BE49-F238E27FC236}">
                  <a16:creationId xmlns:a16="http://schemas.microsoft.com/office/drawing/2014/main" id="{00000000-0008-0000-06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669</xdr:row>
          <xdr:rowOff>76200</xdr:rowOff>
        </xdr:from>
        <xdr:to>
          <xdr:col>25</xdr:col>
          <xdr:colOff>257175</xdr:colOff>
          <xdr:row>670</xdr:row>
          <xdr:rowOff>104775</xdr:rowOff>
        </xdr:to>
        <xdr:sp macro="" textlink="">
          <xdr:nvSpPr>
            <xdr:cNvPr id="4395" name="Check Box 1323" hidden="1">
              <a:extLst>
                <a:ext uri="{63B3BB69-23CF-44E3-9099-C40C66FF867C}">
                  <a14:compatExt spid="_x0000_s4395"/>
                </a:ext>
                <a:ext uri="{FF2B5EF4-FFF2-40B4-BE49-F238E27FC236}">
                  <a16:creationId xmlns:a16="http://schemas.microsoft.com/office/drawing/2014/main" id="{00000000-0008-0000-06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317</xdr:row>
          <xdr:rowOff>142875</xdr:rowOff>
        </xdr:from>
        <xdr:to>
          <xdr:col>23</xdr:col>
          <xdr:colOff>257175</xdr:colOff>
          <xdr:row>318</xdr:row>
          <xdr:rowOff>171450</xdr:rowOff>
        </xdr:to>
        <xdr:sp macro="" textlink="">
          <xdr:nvSpPr>
            <xdr:cNvPr id="4396" name="Check Box 1324" hidden="1">
              <a:extLst>
                <a:ext uri="{63B3BB69-23CF-44E3-9099-C40C66FF867C}">
                  <a14:compatExt spid="_x0000_s4396"/>
                </a:ext>
                <a:ext uri="{FF2B5EF4-FFF2-40B4-BE49-F238E27FC236}">
                  <a16:creationId xmlns:a16="http://schemas.microsoft.com/office/drawing/2014/main" id="{00000000-0008-0000-06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317</xdr:row>
          <xdr:rowOff>142875</xdr:rowOff>
        </xdr:from>
        <xdr:to>
          <xdr:col>24</xdr:col>
          <xdr:colOff>257175</xdr:colOff>
          <xdr:row>318</xdr:row>
          <xdr:rowOff>171450</xdr:rowOff>
        </xdr:to>
        <xdr:sp macro="" textlink="">
          <xdr:nvSpPr>
            <xdr:cNvPr id="4397" name="Check Box 1325" hidden="1">
              <a:extLst>
                <a:ext uri="{63B3BB69-23CF-44E3-9099-C40C66FF867C}">
                  <a14:compatExt spid="_x0000_s4397"/>
                </a:ext>
                <a:ext uri="{FF2B5EF4-FFF2-40B4-BE49-F238E27FC236}">
                  <a16:creationId xmlns:a16="http://schemas.microsoft.com/office/drawing/2014/main" id="{00000000-0008-0000-06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317</xdr:row>
          <xdr:rowOff>142875</xdr:rowOff>
        </xdr:from>
        <xdr:to>
          <xdr:col>25</xdr:col>
          <xdr:colOff>257175</xdr:colOff>
          <xdr:row>318</xdr:row>
          <xdr:rowOff>171450</xdr:rowOff>
        </xdr:to>
        <xdr:sp macro="" textlink="">
          <xdr:nvSpPr>
            <xdr:cNvPr id="4398" name="Check Box 1326" hidden="1">
              <a:extLst>
                <a:ext uri="{63B3BB69-23CF-44E3-9099-C40C66FF867C}">
                  <a14:compatExt spid="_x0000_s4398"/>
                </a:ext>
                <a:ext uri="{FF2B5EF4-FFF2-40B4-BE49-F238E27FC236}">
                  <a16:creationId xmlns:a16="http://schemas.microsoft.com/office/drawing/2014/main" id="{00000000-0008-0000-06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354</xdr:row>
          <xdr:rowOff>95250</xdr:rowOff>
        </xdr:from>
        <xdr:to>
          <xdr:col>23</xdr:col>
          <xdr:colOff>257175</xdr:colOff>
          <xdr:row>355</xdr:row>
          <xdr:rowOff>133350</xdr:rowOff>
        </xdr:to>
        <xdr:sp macro="" textlink="">
          <xdr:nvSpPr>
            <xdr:cNvPr id="4399" name="Check Box 1327" hidden="1">
              <a:extLst>
                <a:ext uri="{63B3BB69-23CF-44E3-9099-C40C66FF867C}">
                  <a14:compatExt spid="_x0000_s4399"/>
                </a:ext>
                <a:ext uri="{FF2B5EF4-FFF2-40B4-BE49-F238E27FC236}">
                  <a16:creationId xmlns:a16="http://schemas.microsoft.com/office/drawing/2014/main" id="{00000000-0008-0000-06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354</xdr:row>
          <xdr:rowOff>85725</xdr:rowOff>
        </xdr:from>
        <xdr:to>
          <xdr:col>24</xdr:col>
          <xdr:colOff>257175</xdr:colOff>
          <xdr:row>355</xdr:row>
          <xdr:rowOff>123825</xdr:rowOff>
        </xdr:to>
        <xdr:sp macro="" textlink="">
          <xdr:nvSpPr>
            <xdr:cNvPr id="4400" name="Check Box 1328" hidden="1">
              <a:extLst>
                <a:ext uri="{63B3BB69-23CF-44E3-9099-C40C66FF867C}">
                  <a14:compatExt spid="_x0000_s4400"/>
                </a:ext>
                <a:ext uri="{FF2B5EF4-FFF2-40B4-BE49-F238E27FC236}">
                  <a16:creationId xmlns:a16="http://schemas.microsoft.com/office/drawing/2014/main" id="{00000000-0008-0000-06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350</xdr:row>
          <xdr:rowOff>104775</xdr:rowOff>
        </xdr:from>
        <xdr:to>
          <xdr:col>23</xdr:col>
          <xdr:colOff>257175</xdr:colOff>
          <xdr:row>351</xdr:row>
          <xdr:rowOff>142875</xdr:rowOff>
        </xdr:to>
        <xdr:sp macro="" textlink="">
          <xdr:nvSpPr>
            <xdr:cNvPr id="4401" name="Check Box 1329" hidden="1">
              <a:extLst>
                <a:ext uri="{63B3BB69-23CF-44E3-9099-C40C66FF867C}">
                  <a14:compatExt spid="_x0000_s4401"/>
                </a:ext>
                <a:ext uri="{FF2B5EF4-FFF2-40B4-BE49-F238E27FC236}">
                  <a16:creationId xmlns:a16="http://schemas.microsoft.com/office/drawing/2014/main" id="{00000000-0008-0000-06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350</xdr:row>
          <xdr:rowOff>104775</xdr:rowOff>
        </xdr:from>
        <xdr:to>
          <xdr:col>24</xdr:col>
          <xdr:colOff>257175</xdr:colOff>
          <xdr:row>351</xdr:row>
          <xdr:rowOff>142875</xdr:rowOff>
        </xdr:to>
        <xdr:sp macro="" textlink="">
          <xdr:nvSpPr>
            <xdr:cNvPr id="4402" name="Check Box 1330" hidden="1">
              <a:extLst>
                <a:ext uri="{63B3BB69-23CF-44E3-9099-C40C66FF867C}">
                  <a14:compatExt spid="_x0000_s4402"/>
                </a:ext>
                <a:ext uri="{FF2B5EF4-FFF2-40B4-BE49-F238E27FC236}">
                  <a16:creationId xmlns:a16="http://schemas.microsoft.com/office/drawing/2014/main" id="{00000000-0008-0000-06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569</xdr:row>
          <xdr:rowOff>95250</xdr:rowOff>
        </xdr:from>
        <xdr:to>
          <xdr:col>23</xdr:col>
          <xdr:colOff>257175</xdr:colOff>
          <xdr:row>570</xdr:row>
          <xdr:rowOff>123825</xdr:rowOff>
        </xdr:to>
        <xdr:sp macro="" textlink="">
          <xdr:nvSpPr>
            <xdr:cNvPr id="4403" name="Check Box 1331" hidden="1">
              <a:extLst>
                <a:ext uri="{63B3BB69-23CF-44E3-9099-C40C66FF867C}">
                  <a14:compatExt spid="_x0000_s4403"/>
                </a:ext>
                <a:ext uri="{FF2B5EF4-FFF2-40B4-BE49-F238E27FC236}">
                  <a16:creationId xmlns:a16="http://schemas.microsoft.com/office/drawing/2014/main" id="{00000000-0008-0000-06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569</xdr:row>
          <xdr:rowOff>95250</xdr:rowOff>
        </xdr:from>
        <xdr:to>
          <xdr:col>24</xdr:col>
          <xdr:colOff>257175</xdr:colOff>
          <xdr:row>570</xdr:row>
          <xdr:rowOff>123825</xdr:rowOff>
        </xdr:to>
        <xdr:sp macro="" textlink="">
          <xdr:nvSpPr>
            <xdr:cNvPr id="4404" name="Check Box 1332" hidden="1">
              <a:extLst>
                <a:ext uri="{63B3BB69-23CF-44E3-9099-C40C66FF867C}">
                  <a14:compatExt spid="_x0000_s4404"/>
                </a:ext>
                <a:ext uri="{FF2B5EF4-FFF2-40B4-BE49-F238E27FC236}">
                  <a16:creationId xmlns:a16="http://schemas.microsoft.com/office/drawing/2014/main" id="{00000000-0008-0000-06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569</xdr:row>
          <xdr:rowOff>95250</xdr:rowOff>
        </xdr:from>
        <xdr:to>
          <xdr:col>25</xdr:col>
          <xdr:colOff>257175</xdr:colOff>
          <xdr:row>570</xdr:row>
          <xdr:rowOff>123825</xdr:rowOff>
        </xdr:to>
        <xdr:sp macro="" textlink="">
          <xdr:nvSpPr>
            <xdr:cNvPr id="4405" name="Check Box 1333" hidden="1">
              <a:extLst>
                <a:ext uri="{63B3BB69-23CF-44E3-9099-C40C66FF867C}">
                  <a14:compatExt spid="_x0000_s4405"/>
                </a:ext>
                <a:ext uri="{FF2B5EF4-FFF2-40B4-BE49-F238E27FC236}">
                  <a16:creationId xmlns:a16="http://schemas.microsoft.com/office/drawing/2014/main" id="{00000000-0008-0000-06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237</xdr:row>
          <xdr:rowOff>200025</xdr:rowOff>
        </xdr:from>
        <xdr:to>
          <xdr:col>23</xdr:col>
          <xdr:colOff>257175</xdr:colOff>
          <xdr:row>239</xdr:row>
          <xdr:rowOff>19050</xdr:rowOff>
        </xdr:to>
        <xdr:sp macro="" textlink="">
          <xdr:nvSpPr>
            <xdr:cNvPr id="4406" name="Check Box 1334" hidden="1">
              <a:extLst>
                <a:ext uri="{63B3BB69-23CF-44E3-9099-C40C66FF867C}">
                  <a14:compatExt spid="_x0000_s4406"/>
                </a:ext>
                <a:ext uri="{FF2B5EF4-FFF2-40B4-BE49-F238E27FC236}">
                  <a16:creationId xmlns:a16="http://schemas.microsoft.com/office/drawing/2014/main" id="{00000000-0008-0000-06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237</xdr:row>
          <xdr:rowOff>200025</xdr:rowOff>
        </xdr:from>
        <xdr:to>
          <xdr:col>24</xdr:col>
          <xdr:colOff>257175</xdr:colOff>
          <xdr:row>239</xdr:row>
          <xdr:rowOff>19050</xdr:rowOff>
        </xdr:to>
        <xdr:sp macro="" textlink="">
          <xdr:nvSpPr>
            <xdr:cNvPr id="4407" name="Check Box 1335" hidden="1">
              <a:extLst>
                <a:ext uri="{63B3BB69-23CF-44E3-9099-C40C66FF867C}">
                  <a14:compatExt spid="_x0000_s4407"/>
                </a:ext>
                <a:ext uri="{FF2B5EF4-FFF2-40B4-BE49-F238E27FC236}">
                  <a16:creationId xmlns:a16="http://schemas.microsoft.com/office/drawing/2014/main" id="{00000000-0008-0000-06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232</xdr:row>
          <xdr:rowOff>95250</xdr:rowOff>
        </xdr:from>
        <xdr:to>
          <xdr:col>23</xdr:col>
          <xdr:colOff>257175</xdr:colOff>
          <xdr:row>233</xdr:row>
          <xdr:rowOff>123825</xdr:rowOff>
        </xdr:to>
        <xdr:sp macro="" textlink="">
          <xdr:nvSpPr>
            <xdr:cNvPr id="4408" name="Check Box 1336" hidden="1">
              <a:extLst>
                <a:ext uri="{63B3BB69-23CF-44E3-9099-C40C66FF867C}">
                  <a14:compatExt spid="_x0000_s4408"/>
                </a:ext>
                <a:ext uri="{FF2B5EF4-FFF2-40B4-BE49-F238E27FC236}">
                  <a16:creationId xmlns:a16="http://schemas.microsoft.com/office/drawing/2014/main" id="{00000000-0008-0000-06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232</xdr:row>
          <xdr:rowOff>95250</xdr:rowOff>
        </xdr:from>
        <xdr:to>
          <xdr:col>24</xdr:col>
          <xdr:colOff>257175</xdr:colOff>
          <xdr:row>233</xdr:row>
          <xdr:rowOff>123825</xdr:rowOff>
        </xdr:to>
        <xdr:sp macro="" textlink="">
          <xdr:nvSpPr>
            <xdr:cNvPr id="4409" name="Check Box 1337" hidden="1">
              <a:extLst>
                <a:ext uri="{63B3BB69-23CF-44E3-9099-C40C66FF867C}">
                  <a14:compatExt spid="_x0000_s4409"/>
                </a:ext>
                <a:ext uri="{FF2B5EF4-FFF2-40B4-BE49-F238E27FC236}">
                  <a16:creationId xmlns:a16="http://schemas.microsoft.com/office/drawing/2014/main" id="{00000000-0008-0000-06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362</xdr:row>
          <xdr:rowOff>85725</xdr:rowOff>
        </xdr:from>
        <xdr:to>
          <xdr:col>23</xdr:col>
          <xdr:colOff>257175</xdr:colOff>
          <xdr:row>363</xdr:row>
          <xdr:rowOff>123825</xdr:rowOff>
        </xdr:to>
        <xdr:sp macro="" textlink="">
          <xdr:nvSpPr>
            <xdr:cNvPr id="4414" name="Check Box 1342" hidden="1">
              <a:extLst>
                <a:ext uri="{63B3BB69-23CF-44E3-9099-C40C66FF867C}">
                  <a14:compatExt spid="_x0000_s4414"/>
                </a:ext>
                <a:ext uri="{FF2B5EF4-FFF2-40B4-BE49-F238E27FC236}">
                  <a16:creationId xmlns:a16="http://schemas.microsoft.com/office/drawing/2014/main" id="{00000000-0008-0000-06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362</xdr:row>
          <xdr:rowOff>85725</xdr:rowOff>
        </xdr:from>
        <xdr:to>
          <xdr:col>24</xdr:col>
          <xdr:colOff>257175</xdr:colOff>
          <xdr:row>363</xdr:row>
          <xdr:rowOff>123825</xdr:rowOff>
        </xdr:to>
        <xdr:sp macro="" textlink="">
          <xdr:nvSpPr>
            <xdr:cNvPr id="4415" name="Check Box 1343" hidden="1">
              <a:extLst>
                <a:ext uri="{63B3BB69-23CF-44E3-9099-C40C66FF867C}">
                  <a14:compatExt spid="_x0000_s4415"/>
                </a:ext>
                <a:ext uri="{FF2B5EF4-FFF2-40B4-BE49-F238E27FC236}">
                  <a16:creationId xmlns:a16="http://schemas.microsoft.com/office/drawing/2014/main" id="{00000000-0008-0000-06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362</xdr:row>
          <xdr:rowOff>85725</xdr:rowOff>
        </xdr:from>
        <xdr:to>
          <xdr:col>25</xdr:col>
          <xdr:colOff>257175</xdr:colOff>
          <xdr:row>363</xdr:row>
          <xdr:rowOff>123825</xdr:rowOff>
        </xdr:to>
        <xdr:sp macro="" textlink="">
          <xdr:nvSpPr>
            <xdr:cNvPr id="4416" name="Check Box 1344" hidden="1">
              <a:extLst>
                <a:ext uri="{63B3BB69-23CF-44E3-9099-C40C66FF867C}">
                  <a14:compatExt spid="_x0000_s4416"/>
                </a:ext>
                <a:ext uri="{FF2B5EF4-FFF2-40B4-BE49-F238E27FC236}">
                  <a16:creationId xmlns:a16="http://schemas.microsoft.com/office/drawing/2014/main" id="{00000000-0008-0000-06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358</xdr:row>
          <xdr:rowOff>85725</xdr:rowOff>
        </xdr:from>
        <xdr:to>
          <xdr:col>23</xdr:col>
          <xdr:colOff>257175</xdr:colOff>
          <xdr:row>359</xdr:row>
          <xdr:rowOff>123825</xdr:rowOff>
        </xdr:to>
        <xdr:sp macro="" textlink="">
          <xdr:nvSpPr>
            <xdr:cNvPr id="4417" name="Check Box 1345" hidden="1">
              <a:extLst>
                <a:ext uri="{63B3BB69-23CF-44E3-9099-C40C66FF867C}">
                  <a14:compatExt spid="_x0000_s4417"/>
                </a:ext>
                <a:ext uri="{FF2B5EF4-FFF2-40B4-BE49-F238E27FC236}">
                  <a16:creationId xmlns:a16="http://schemas.microsoft.com/office/drawing/2014/main" id="{00000000-0008-0000-06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358</xdr:row>
          <xdr:rowOff>76200</xdr:rowOff>
        </xdr:from>
        <xdr:to>
          <xdr:col>24</xdr:col>
          <xdr:colOff>257175</xdr:colOff>
          <xdr:row>359</xdr:row>
          <xdr:rowOff>114300</xdr:rowOff>
        </xdr:to>
        <xdr:sp macro="" textlink="">
          <xdr:nvSpPr>
            <xdr:cNvPr id="4418" name="Check Box 1346" hidden="1">
              <a:extLst>
                <a:ext uri="{63B3BB69-23CF-44E3-9099-C40C66FF867C}">
                  <a14:compatExt spid="_x0000_s4418"/>
                </a:ext>
                <a:ext uri="{FF2B5EF4-FFF2-40B4-BE49-F238E27FC236}">
                  <a16:creationId xmlns:a16="http://schemas.microsoft.com/office/drawing/2014/main" id="{00000000-0008-0000-06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358</xdr:row>
          <xdr:rowOff>76200</xdr:rowOff>
        </xdr:from>
        <xdr:to>
          <xdr:col>25</xdr:col>
          <xdr:colOff>257175</xdr:colOff>
          <xdr:row>359</xdr:row>
          <xdr:rowOff>114300</xdr:rowOff>
        </xdr:to>
        <xdr:sp macro="" textlink="">
          <xdr:nvSpPr>
            <xdr:cNvPr id="4419" name="Check Box 1347" hidden="1">
              <a:extLst>
                <a:ext uri="{63B3BB69-23CF-44E3-9099-C40C66FF867C}">
                  <a14:compatExt spid="_x0000_s4419"/>
                </a:ext>
                <a:ext uri="{FF2B5EF4-FFF2-40B4-BE49-F238E27FC236}">
                  <a16:creationId xmlns:a16="http://schemas.microsoft.com/office/drawing/2014/main" id="{00000000-0008-0000-06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399</xdr:row>
          <xdr:rowOff>171450</xdr:rowOff>
        </xdr:from>
        <xdr:to>
          <xdr:col>23</xdr:col>
          <xdr:colOff>257175</xdr:colOff>
          <xdr:row>400</xdr:row>
          <xdr:rowOff>200025</xdr:rowOff>
        </xdr:to>
        <xdr:sp macro="" textlink="">
          <xdr:nvSpPr>
            <xdr:cNvPr id="4429" name="Check Box 1357" hidden="1">
              <a:extLst>
                <a:ext uri="{63B3BB69-23CF-44E3-9099-C40C66FF867C}">
                  <a14:compatExt spid="_x0000_s4429"/>
                </a:ext>
                <a:ext uri="{FF2B5EF4-FFF2-40B4-BE49-F238E27FC236}">
                  <a16:creationId xmlns:a16="http://schemas.microsoft.com/office/drawing/2014/main" id="{00000000-0008-0000-06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399</xdr:row>
          <xdr:rowOff>171450</xdr:rowOff>
        </xdr:from>
        <xdr:to>
          <xdr:col>24</xdr:col>
          <xdr:colOff>257175</xdr:colOff>
          <xdr:row>400</xdr:row>
          <xdr:rowOff>200025</xdr:rowOff>
        </xdr:to>
        <xdr:sp macro="" textlink="">
          <xdr:nvSpPr>
            <xdr:cNvPr id="4430" name="Check Box 1358" hidden="1">
              <a:extLst>
                <a:ext uri="{63B3BB69-23CF-44E3-9099-C40C66FF867C}">
                  <a14:compatExt spid="_x0000_s4430"/>
                </a:ext>
                <a:ext uri="{FF2B5EF4-FFF2-40B4-BE49-F238E27FC236}">
                  <a16:creationId xmlns:a16="http://schemas.microsoft.com/office/drawing/2014/main" id="{00000000-0008-0000-06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399</xdr:row>
          <xdr:rowOff>171450</xdr:rowOff>
        </xdr:from>
        <xdr:to>
          <xdr:col>25</xdr:col>
          <xdr:colOff>257175</xdr:colOff>
          <xdr:row>400</xdr:row>
          <xdr:rowOff>200025</xdr:rowOff>
        </xdr:to>
        <xdr:sp macro="" textlink="">
          <xdr:nvSpPr>
            <xdr:cNvPr id="4431" name="Check Box 1359" hidden="1">
              <a:extLst>
                <a:ext uri="{63B3BB69-23CF-44E3-9099-C40C66FF867C}">
                  <a14:compatExt spid="_x0000_s4431"/>
                </a:ext>
                <a:ext uri="{FF2B5EF4-FFF2-40B4-BE49-F238E27FC236}">
                  <a16:creationId xmlns:a16="http://schemas.microsoft.com/office/drawing/2014/main" id="{00000000-0008-0000-06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415</xdr:row>
          <xdr:rowOff>171450</xdr:rowOff>
        </xdr:from>
        <xdr:to>
          <xdr:col>23</xdr:col>
          <xdr:colOff>257175</xdr:colOff>
          <xdr:row>416</xdr:row>
          <xdr:rowOff>200025</xdr:rowOff>
        </xdr:to>
        <xdr:sp macro="" textlink="">
          <xdr:nvSpPr>
            <xdr:cNvPr id="4432" name="Check Box 1360" hidden="1">
              <a:extLst>
                <a:ext uri="{63B3BB69-23CF-44E3-9099-C40C66FF867C}">
                  <a14:compatExt spid="_x0000_s4432"/>
                </a:ext>
                <a:ext uri="{FF2B5EF4-FFF2-40B4-BE49-F238E27FC236}">
                  <a16:creationId xmlns:a16="http://schemas.microsoft.com/office/drawing/2014/main" id="{00000000-0008-0000-06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415</xdr:row>
          <xdr:rowOff>171450</xdr:rowOff>
        </xdr:from>
        <xdr:to>
          <xdr:col>24</xdr:col>
          <xdr:colOff>257175</xdr:colOff>
          <xdr:row>416</xdr:row>
          <xdr:rowOff>200025</xdr:rowOff>
        </xdr:to>
        <xdr:sp macro="" textlink="">
          <xdr:nvSpPr>
            <xdr:cNvPr id="4433" name="Check Box 1361" hidden="1">
              <a:extLst>
                <a:ext uri="{63B3BB69-23CF-44E3-9099-C40C66FF867C}">
                  <a14:compatExt spid="_x0000_s4433"/>
                </a:ext>
                <a:ext uri="{FF2B5EF4-FFF2-40B4-BE49-F238E27FC236}">
                  <a16:creationId xmlns:a16="http://schemas.microsoft.com/office/drawing/2014/main" id="{00000000-0008-0000-06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415</xdr:row>
          <xdr:rowOff>171450</xdr:rowOff>
        </xdr:from>
        <xdr:to>
          <xdr:col>25</xdr:col>
          <xdr:colOff>257175</xdr:colOff>
          <xdr:row>416</xdr:row>
          <xdr:rowOff>200025</xdr:rowOff>
        </xdr:to>
        <xdr:sp macro="" textlink="">
          <xdr:nvSpPr>
            <xdr:cNvPr id="4434" name="Check Box 1362" hidden="1">
              <a:extLst>
                <a:ext uri="{63B3BB69-23CF-44E3-9099-C40C66FF867C}">
                  <a14:compatExt spid="_x0000_s4434"/>
                </a:ext>
                <a:ext uri="{FF2B5EF4-FFF2-40B4-BE49-F238E27FC236}">
                  <a16:creationId xmlns:a16="http://schemas.microsoft.com/office/drawing/2014/main" id="{00000000-0008-0000-06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428</xdr:row>
          <xdr:rowOff>85725</xdr:rowOff>
        </xdr:from>
        <xdr:to>
          <xdr:col>23</xdr:col>
          <xdr:colOff>257175</xdr:colOff>
          <xdr:row>429</xdr:row>
          <xdr:rowOff>114300</xdr:rowOff>
        </xdr:to>
        <xdr:sp macro="" textlink="">
          <xdr:nvSpPr>
            <xdr:cNvPr id="4435" name="Check Box 1363" hidden="1">
              <a:extLst>
                <a:ext uri="{63B3BB69-23CF-44E3-9099-C40C66FF867C}">
                  <a14:compatExt spid="_x0000_s4435"/>
                </a:ext>
                <a:ext uri="{FF2B5EF4-FFF2-40B4-BE49-F238E27FC236}">
                  <a16:creationId xmlns:a16="http://schemas.microsoft.com/office/drawing/2014/main" id="{00000000-0008-0000-06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428</xdr:row>
          <xdr:rowOff>85725</xdr:rowOff>
        </xdr:from>
        <xdr:to>
          <xdr:col>24</xdr:col>
          <xdr:colOff>257175</xdr:colOff>
          <xdr:row>429</xdr:row>
          <xdr:rowOff>114300</xdr:rowOff>
        </xdr:to>
        <xdr:sp macro="" textlink="">
          <xdr:nvSpPr>
            <xdr:cNvPr id="4436" name="Check Box 1364" hidden="1">
              <a:extLst>
                <a:ext uri="{63B3BB69-23CF-44E3-9099-C40C66FF867C}">
                  <a14:compatExt spid="_x0000_s4436"/>
                </a:ext>
                <a:ext uri="{FF2B5EF4-FFF2-40B4-BE49-F238E27FC236}">
                  <a16:creationId xmlns:a16="http://schemas.microsoft.com/office/drawing/2014/main" id="{00000000-0008-0000-06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428</xdr:row>
          <xdr:rowOff>85725</xdr:rowOff>
        </xdr:from>
        <xdr:to>
          <xdr:col>25</xdr:col>
          <xdr:colOff>257175</xdr:colOff>
          <xdr:row>429</xdr:row>
          <xdr:rowOff>114300</xdr:rowOff>
        </xdr:to>
        <xdr:sp macro="" textlink="">
          <xdr:nvSpPr>
            <xdr:cNvPr id="4437" name="Check Box 1365" hidden="1">
              <a:extLst>
                <a:ext uri="{63B3BB69-23CF-44E3-9099-C40C66FF867C}">
                  <a14:compatExt spid="_x0000_s4437"/>
                </a:ext>
                <a:ext uri="{FF2B5EF4-FFF2-40B4-BE49-F238E27FC236}">
                  <a16:creationId xmlns:a16="http://schemas.microsoft.com/office/drawing/2014/main" id="{00000000-0008-0000-06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412</xdr:row>
          <xdr:rowOff>85725</xdr:rowOff>
        </xdr:from>
        <xdr:to>
          <xdr:col>23</xdr:col>
          <xdr:colOff>257175</xdr:colOff>
          <xdr:row>413</xdr:row>
          <xdr:rowOff>114300</xdr:rowOff>
        </xdr:to>
        <xdr:sp macro="" textlink="">
          <xdr:nvSpPr>
            <xdr:cNvPr id="4438" name="Check Box 1366" hidden="1">
              <a:extLst>
                <a:ext uri="{63B3BB69-23CF-44E3-9099-C40C66FF867C}">
                  <a14:compatExt spid="_x0000_s4438"/>
                </a:ext>
                <a:ext uri="{FF2B5EF4-FFF2-40B4-BE49-F238E27FC236}">
                  <a16:creationId xmlns:a16="http://schemas.microsoft.com/office/drawing/2014/main" id="{00000000-0008-0000-06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412</xdr:row>
          <xdr:rowOff>85725</xdr:rowOff>
        </xdr:from>
        <xdr:to>
          <xdr:col>24</xdr:col>
          <xdr:colOff>257175</xdr:colOff>
          <xdr:row>413</xdr:row>
          <xdr:rowOff>114300</xdr:rowOff>
        </xdr:to>
        <xdr:sp macro="" textlink="">
          <xdr:nvSpPr>
            <xdr:cNvPr id="4439" name="Check Box 1367" hidden="1">
              <a:extLst>
                <a:ext uri="{63B3BB69-23CF-44E3-9099-C40C66FF867C}">
                  <a14:compatExt spid="_x0000_s4439"/>
                </a:ext>
                <a:ext uri="{FF2B5EF4-FFF2-40B4-BE49-F238E27FC236}">
                  <a16:creationId xmlns:a16="http://schemas.microsoft.com/office/drawing/2014/main" id="{00000000-0008-0000-06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412</xdr:row>
          <xdr:rowOff>85725</xdr:rowOff>
        </xdr:from>
        <xdr:to>
          <xdr:col>25</xdr:col>
          <xdr:colOff>257175</xdr:colOff>
          <xdr:row>413</xdr:row>
          <xdr:rowOff>114300</xdr:rowOff>
        </xdr:to>
        <xdr:sp macro="" textlink="">
          <xdr:nvSpPr>
            <xdr:cNvPr id="4440" name="Check Box 1368" hidden="1">
              <a:extLst>
                <a:ext uri="{63B3BB69-23CF-44E3-9099-C40C66FF867C}">
                  <a14:compatExt spid="_x0000_s4440"/>
                </a:ext>
                <a:ext uri="{FF2B5EF4-FFF2-40B4-BE49-F238E27FC236}">
                  <a16:creationId xmlns:a16="http://schemas.microsoft.com/office/drawing/2014/main" id="{00000000-0008-0000-06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431</xdr:row>
          <xdr:rowOff>85725</xdr:rowOff>
        </xdr:from>
        <xdr:to>
          <xdr:col>23</xdr:col>
          <xdr:colOff>257175</xdr:colOff>
          <xdr:row>432</xdr:row>
          <xdr:rowOff>114300</xdr:rowOff>
        </xdr:to>
        <xdr:sp macro="" textlink="">
          <xdr:nvSpPr>
            <xdr:cNvPr id="4441" name="Check Box 1369" hidden="1">
              <a:extLst>
                <a:ext uri="{63B3BB69-23CF-44E3-9099-C40C66FF867C}">
                  <a14:compatExt spid="_x0000_s4441"/>
                </a:ext>
                <a:ext uri="{FF2B5EF4-FFF2-40B4-BE49-F238E27FC236}">
                  <a16:creationId xmlns:a16="http://schemas.microsoft.com/office/drawing/2014/main" id="{00000000-0008-0000-06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431</xdr:row>
          <xdr:rowOff>85725</xdr:rowOff>
        </xdr:from>
        <xdr:to>
          <xdr:col>24</xdr:col>
          <xdr:colOff>257175</xdr:colOff>
          <xdr:row>432</xdr:row>
          <xdr:rowOff>114300</xdr:rowOff>
        </xdr:to>
        <xdr:sp macro="" textlink="">
          <xdr:nvSpPr>
            <xdr:cNvPr id="4442" name="Check Box 1370" hidden="1">
              <a:extLst>
                <a:ext uri="{63B3BB69-23CF-44E3-9099-C40C66FF867C}">
                  <a14:compatExt spid="_x0000_s4442"/>
                </a:ext>
                <a:ext uri="{FF2B5EF4-FFF2-40B4-BE49-F238E27FC236}">
                  <a16:creationId xmlns:a16="http://schemas.microsoft.com/office/drawing/2014/main" id="{00000000-0008-0000-06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431</xdr:row>
          <xdr:rowOff>85725</xdr:rowOff>
        </xdr:from>
        <xdr:to>
          <xdr:col>25</xdr:col>
          <xdr:colOff>257175</xdr:colOff>
          <xdr:row>432</xdr:row>
          <xdr:rowOff>114300</xdr:rowOff>
        </xdr:to>
        <xdr:sp macro="" textlink="">
          <xdr:nvSpPr>
            <xdr:cNvPr id="4443" name="Check Box 1371" hidden="1">
              <a:extLst>
                <a:ext uri="{63B3BB69-23CF-44E3-9099-C40C66FF867C}">
                  <a14:compatExt spid="_x0000_s4443"/>
                </a:ext>
                <a:ext uri="{FF2B5EF4-FFF2-40B4-BE49-F238E27FC236}">
                  <a16:creationId xmlns:a16="http://schemas.microsoft.com/office/drawing/2014/main" id="{00000000-0008-0000-06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407</xdr:row>
          <xdr:rowOff>200025</xdr:rowOff>
        </xdr:from>
        <xdr:to>
          <xdr:col>23</xdr:col>
          <xdr:colOff>257175</xdr:colOff>
          <xdr:row>409</xdr:row>
          <xdr:rowOff>19050</xdr:rowOff>
        </xdr:to>
        <xdr:sp macro="" textlink="">
          <xdr:nvSpPr>
            <xdr:cNvPr id="4444" name="Check Box 1372" hidden="1">
              <a:extLst>
                <a:ext uri="{63B3BB69-23CF-44E3-9099-C40C66FF867C}">
                  <a14:compatExt spid="_x0000_s4444"/>
                </a:ext>
                <a:ext uri="{FF2B5EF4-FFF2-40B4-BE49-F238E27FC236}">
                  <a16:creationId xmlns:a16="http://schemas.microsoft.com/office/drawing/2014/main" id="{00000000-0008-0000-06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407</xdr:row>
          <xdr:rowOff>200025</xdr:rowOff>
        </xdr:from>
        <xdr:to>
          <xdr:col>24</xdr:col>
          <xdr:colOff>257175</xdr:colOff>
          <xdr:row>409</xdr:row>
          <xdr:rowOff>19050</xdr:rowOff>
        </xdr:to>
        <xdr:sp macro="" textlink="">
          <xdr:nvSpPr>
            <xdr:cNvPr id="4445" name="Check Box 1373" hidden="1">
              <a:extLst>
                <a:ext uri="{63B3BB69-23CF-44E3-9099-C40C66FF867C}">
                  <a14:compatExt spid="_x0000_s4445"/>
                </a:ext>
                <a:ext uri="{FF2B5EF4-FFF2-40B4-BE49-F238E27FC236}">
                  <a16:creationId xmlns:a16="http://schemas.microsoft.com/office/drawing/2014/main" id="{00000000-0008-0000-06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407</xdr:row>
          <xdr:rowOff>200025</xdr:rowOff>
        </xdr:from>
        <xdr:to>
          <xdr:col>25</xdr:col>
          <xdr:colOff>257175</xdr:colOff>
          <xdr:row>409</xdr:row>
          <xdr:rowOff>19050</xdr:rowOff>
        </xdr:to>
        <xdr:sp macro="" textlink="">
          <xdr:nvSpPr>
            <xdr:cNvPr id="4446" name="Check Box 1374" hidden="1">
              <a:extLst>
                <a:ext uri="{63B3BB69-23CF-44E3-9099-C40C66FF867C}">
                  <a14:compatExt spid="_x0000_s4446"/>
                </a:ext>
                <a:ext uri="{FF2B5EF4-FFF2-40B4-BE49-F238E27FC236}">
                  <a16:creationId xmlns:a16="http://schemas.microsoft.com/office/drawing/2014/main" id="{00000000-0008-0000-06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403</xdr:row>
          <xdr:rowOff>66675</xdr:rowOff>
        </xdr:from>
        <xdr:to>
          <xdr:col>23</xdr:col>
          <xdr:colOff>257175</xdr:colOff>
          <xdr:row>404</xdr:row>
          <xdr:rowOff>95250</xdr:rowOff>
        </xdr:to>
        <xdr:sp macro="" textlink="">
          <xdr:nvSpPr>
            <xdr:cNvPr id="4447" name="Check Box 1375" hidden="1">
              <a:extLst>
                <a:ext uri="{63B3BB69-23CF-44E3-9099-C40C66FF867C}">
                  <a14:compatExt spid="_x0000_s4447"/>
                </a:ext>
                <a:ext uri="{FF2B5EF4-FFF2-40B4-BE49-F238E27FC236}">
                  <a16:creationId xmlns:a16="http://schemas.microsoft.com/office/drawing/2014/main" id="{00000000-0008-0000-06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403</xdr:row>
          <xdr:rowOff>66675</xdr:rowOff>
        </xdr:from>
        <xdr:to>
          <xdr:col>24</xdr:col>
          <xdr:colOff>257175</xdr:colOff>
          <xdr:row>404</xdr:row>
          <xdr:rowOff>95250</xdr:rowOff>
        </xdr:to>
        <xdr:sp macro="" textlink="">
          <xdr:nvSpPr>
            <xdr:cNvPr id="4448" name="Check Box 1376" hidden="1">
              <a:extLst>
                <a:ext uri="{63B3BB69-23CF-44E3-9099-C40C66FF867C}">
                  <a14:compatExt spid="_x0000_s4448"/>
                </a:ext>
                <a:ext uri="{FF2B5EF4-FFF2-40B4-BE49-F238E27FC236}">
                  <a16:creationId xmlns:a16="http://schemas.microsoft.com/office/drawing/2014/main" id="{00000000-0008-0000-06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403</xdr:row>
          <xdr:rowOff>66675</xdr:rowOff>
        </xdr:from>
        <xdr:to>
          <xdr:col>25</xdr:col>
          <xdr:colOff>257175</xdr:colOff>
          <xdr:row>404</xdr:row>
          <xdr:rowOff>95250</xdr:rowOff>
        </xdr:to>
        <xdr:sp macro="" textlink="">
          <xdr:nvSpPr>
            <xdr:cNvPr id="4449" name="Check Box 1377" hidden="1">
              <a:extLst>
                <a:ext uri="{63B3BB69-23CF-44E3-9099-C40C66FF867C}">
                  <a14:compatExt spid="_x0000_s4449"/>
                </a:ext>
                <a:ext uri="{FF2B5EF4-FFF2-40B4-BE49-F238E27FC236}">
                  <a16:creationId xmlns:a16="http://schemas.microsoft.com/office/drawing/2014/main" id="{00000000-0008-0000-06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395</xdr:row>
          <xdr:rowOff>0</xdr:rowOff>
        </xdr:from>
        <xdr:to>
          <xdr:col>23</xdr:col>
          <xdr:colOff>257175</xdr:colOff>
          <xdr:row>396</xdr:row>
          <xdr:rowOff>28575</xdr:rowOff>
        </xdr:to>
        <xdr:sp macro="" textlink="">
          <xdr:nvSpPr>
            <xdr:cNvPr id="4450" name="Check Box 1378" hidden="1">
              <a:extLst>
                <a:ext uri="{63B3BB69-23CF-44E3-9099-C40C66FF867C}">
                  <a14:compatExt spid="_x0000_s4450"/>
                </a:ext>
                <a:ext uri="{FF2B5EF4-FFF2-40B4-BE49-F238E27FC236}">
                  <a16:creationId xmlns:a16="http://schemas.microsoft.com/office/drawing/2014/main" id="{00000000-0008-0000-06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395</xdr:row>
          <xdr:rowOff>0</xdr:rowOff>
        </xdr:from>
        <xdr:to>
          <xdr:col>24</xdr:col>
          <xdr:colOff>257175</xdr:colOff>
          <xdr:row>396</xdr:row>
          <xdr:rowOff>28575</xdr:rowOff>
        </xdr:to>
        <xdr:sp macro="" textlink="">
          <xdr:nvSpPr>
            <xdr:cNvPr id="4451" name="Check Box 1379" hidden="1">
              <a:extLst>
                <a:ext uri="{63B3BB69-23CF-44E3-9099-C40C66FF867C}">
                  <a14:compatExt spid="_x0000_s4451"/>
                </a:ext>
                <a:ext uri="{FF2B5EF4-FFF2-40B4-BE49-F238E27FC236}">
                  <a16:creationId xmlns:a16="http://schemas.microsoft.com/office/drawing/2014/main" id="{00000000-0008-0000-06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395</xdr:row>
          <xdr:rowOff>0</xdr:rowOff>
        </xdr:from>
        <xdr:to>
          <xdr:col>25</xdr:col>
          <xdr:colOff>257175</xdr:colOff>
          <xdr:row>396</xdr:row>
          <xdr:rowOff>28575</xdr:rowOff>
        </xdr:to>
        <xdr:sp macro="" textlink="">
          <xdr:nvSpPr>
            <xdr:cNvPr id="4452" name="Check Box 1380" hidden="1">
              <a:extLst>
                <a:ext uri="{63B3BB69-23CF-44E3-9099-C40C66FF867C}">
                  <a14:compatExt spid="_x0000_s4452"/>
                </a:ext>
                <a:ext uri="{FF2B5EF4-FFF2-40B4-BE49-F238E27FC236}">
                  <a16:creationId xmlns:a16="http://schemas.microsoft.com/office/drawing/2014/main" id="{00000000-0008-0000-06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1063</xdr:row>
          <xdr:rowOff>95250</xdr:rowOff>
        </xdr:from>
        <xdr:to>
          <xdr:col>23</xdr:col>
          <xdr:colOff>257175</xdr:colOff>
          <xdr:row>1064</xdr:row>
          <xdr:rowOff>123827</xdr:rowOff>
        </xdr:to>
        <xdr:sp macro="" textlink="">
          <xdr:nvSpPr>
            <xdr:cNvPr id="4453" name="Check Box 1381" hidden="1">
              <a:extLst>
                <a:ext uri="{63B3BB69-23CF-44E3-9099-C40C66FF867C}">
                  <a14:compatExt spid="_x0000_s4453"/>
                </a:ext>
                <a:ext uri="{FF2B5EF4-FFF2-40B4-BE49-F238E27FC236}">
                  <a16:creationId xmlns:a16="http://schemas.microsoft.com/office/drawing/2014/main" id="{00000000-0008-0000-06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1063</xdr:row>
          <xdr:rowOff>95250</xdr:rowOff>
        </xdr:from>
        <xdr:to>
          <xdr:col>24</xdr:col>
          <xdr:colOff>257175</xdr:colOff>
          <xdr:row>1064</xdr:row>
          <xdr:rowOff>123827</xdr:rowOff>
        </xdr:to>
        <xdr:sp macro="" textlink="">
          <xdr:nvSpPr>
            <xdr:cNvPr id="4454" name="Check Box 1382" hidden="1">
              <a:extLst>
                <a:ext uri="{63B3BB69-23CF-44E3-9099-C40C66FF867C}">
                  <a14:compatExt spid="_x0000_s4454"/>
                </a:ext>
                <a:ext uri="{FF2B5EF4-FFF2-40B4-BE49-F238E27FC236}">
                  <a16:creationId xmlns:a16="http://schemas.microsoft.com/office/drawing/2014/main" id="{00000000-0008-0000-06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1063</xdr:row>
          <xdr:rowOff>95250</xdr:rowOff>
        </xdr:from>
        <xdr:to>
          <xdr:col>25</xdr:col>
          <xdr:colOff>257175</xdr:colOff>
          <xdr:row>1064</xdr:row>
          <xdr:rowOff>123827</xdr:rowOff>
        </xdr:to>
        <xdr:sp macro="" textlink="">
          <xdr:nvSpPr>
            <xdr:cNvPr id="4455" name="Check Box 1383" hidden="1">
              <a:extLst>
                <a:ext uri="{63B3BB69-23CF-44E3-9099-C40C66FF867C}">
                  <a14:compatExt spid="_x0000_s4455"/>
                </a:ext>
                <a:ext uri="{FF2B5EF4-FFF2-40B4-BE49-F238E27FC236}">
                  <a16:creationId xmlns:a16="http://schemas.microsoft.com/office/drawing/2014/main" id="{00000000-0008-0000-06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1065</xdr:row>
          <xdr:rowOff>95250</xdr:rowOff>
        </xdr:from>
        <xdr:to>
          <xdr:col>23</xdr:col>
          <xdr:colOff>257175</xdr:colOff>
          <xdr:row>1066</xdr:row>
          <xdr:rowOff>123825</xdr:rowOff>
        </xdr:to>
        <xdr:sp macro="" textlink="">
          <xdr:nvSpPr>
            <xdr:cNvPr id="4456" name="Check Box 1384" hidden="1">
              <a:extLst>
                <a:ext uri="{63B3BB69-23CF-44E3-9099-C40C66FF867C}">
                  <a14:compatExt spid="_x0000_s4456"/>
                </a:ext>
                <a:ext uri="{FF2B5EF4-FFF2-40B4-BE49-F238E27FC236}">
                  <a16:creationId xmlns:a16="http://schemas.microsoft.com/office/drawing/2014/main" id="{00000000-0008-0000-06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1065</xdr:row>
          <xdr:rowOff>95250</xdr:rowOff>
        </xdr:from>
        <xdr:to>
          <xdr:col>24</xdr:col>
          <xdr:colOff>257175</xdr:colOff>
          <xdr:row>1066</xdr:row>
          <xdr:rowOff>123825</xdr:rowOff>
        </xdr:to>
        <xdr:sp macro="" textlink="">
          <xdr:nvSpPr>
            <xdr:cNvPr id="4457" name="Check Box 1385" hidden="1">
              <a:extLst>
                <a:ext uri="{63B3BB69-23CF-44E3-9099-C40C66FF867C}">
                  <a14:compatExt spid="_x0000_s4457"/>
                </a:ext>
                <a:ext uri="{FF2B5EF4-FFF2-40B4-BE49-F238E27FC236}">
                  <a16:creationId xmlns:a16="http://schemas.microsoft.com/office/drawing/2014/main" id="{00000000-0008-0000-06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1065</xdr:row>
          <xdr:rowOff>95250</xdr:rowOff>
        </xdr:from>
        <xdr:to>
          <xdr:col>25</xdr:col>
          <xdr:colOff>257175</xdr:colOff>
          <xdr:row>1066</xdr:row>
          <xdr:rowOff>123825</xdr:rowOff>
        </xdr:to>
        <xdr:sp macro="" textlink="">
          <xdr:nvSpPr>
            <xdr:cNvPr id="4458" name="Check Box 1386" hidden="1">
              <a:extLst>
                <a:ext uri="{63B3BB69-23CF-44E3-9099-C40C66FF867C}">
                  <a14:compatExt spid="_x0000_s4458"/>
                </a:ext>
                <a:ext uri="{FF2B5EF4-FFF2-40B4-BE49-F238E27FC236}">
                  <a16:creationId xmlns:a16="http://schemas.microsoft.com/office/drawing/2014/main" id="{00000000-0008-0000-06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1067</xdr:row>
          <xdr:rowOff>85725</xdr:rowOff>
        </xdr:from>
        <xdr:to>
          <xdr:col>23</xdr:col>
          <xdr:colOff>257175</xdr:colOff>
          <xdr:row>1068</xdr:row>
          <xdr:rowOff>114299</xdr:rowOff>
        </xdr:to>
        <xdr:sp macro="" textlink="">
          <xdr:nvSpPr>
            <xdr:cNvPr id="4459" name="Check Box 1387" hidden="1">
              <a:extLst>
                <a:ext uri="{63B3BB69-23CF-44E3-9099-C40C66FF867C}">
                  <a14:compatExt spid="_x0000_s4459"/>
                </a:ext>
                <a:ext uri="{FF2B5EF4-FFF2-40B4-BE49-F238E27FC236}">
                  <a16:creationId xmlns:a16="http://schemas.microsoft.com/office/drawing/2014/main" id="{00000000-0008-0000-06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1067</xdr:row>
          <xdr:rowOff>85725</xdr:rowOff>
        </xdr:from>
        <xdr:to>
          <xdr:col>24</xdr:col>
          <xdr:colOff>257175</xdr:colOff>
          <xdr:row>1068</xdr:row>
          <xdr:rowOff>114299</xdr:rowOff>
        </xdr:to>
        <xdr:sp macro="" textlink="">
          <xdr:nvSpPr>
            <xdr:cNvPr id="4460" name="Check Box 1388" hidden="1">
              <a:extLst>
                <a:ext uri="{63B3BB69-23CF-44E3-9099-C40C66FF867C}">
                  <a14:compatExt spid="_x0000_s4460"/>
                </a:ext>
                <a:ext uri="{FF2B5EF4-FFF2-40B4-BE49-F238E27FC236}">
                  <a16:creationId xmlns:a16="http://schemas.microsoft.com/office/drawing/2014/main" id="{00000000-0008-0000-06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1067</xdr:row>
          <xdr:rowOff>85725</xdr:rowOff>
        </xdr:from>
        <xdr:to>
          <xdr:col>25</xdr:col>
          <xdr:colOff>257175</xdr:colOff>
          <xdr:row>1068</xdr:row>
          <xdr:rowOff>114299</xdr:rowOff>
        </xdr:to>
        <xdr:sp macro="" textlink="">
          <xdr:nvSpPr>
            <xdr:cNvPr id="4461" name="Check Box 1389" hidden="1">
              <a:extLst>
                <a:ext uri="{63B3BB69-23CF-44E3-9099-C40C66FF867C}">
                  <a14:compatExt spid="_x0000_s4461"/>
                </a:ext>
                <a:ext uri="{FF2B5EF4-FFF2-40B4-BE49-F238E27FC236}">
                  <a16:creationId xmlns:a16="http://schemas.microsoft.com/office/drawing/2014/main" id="{00000000-0008-0000-06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1069</xdr:row>
          <xdr:rowOff>85725</xdr:rowOff>
        </xdr:from>
        <xdr:to>
          <xdr:col>23</xdr:col>
          <xdr:colOff>257175</xdr:colOff>
          <xdr:row>1070</xdr:row>
          <xdr:rowOff>114302</xdr:rowOff>
        </xdr:to>
        <xdr:sp macro="" textlink="">
          <xdr:nvSpPr>
            <xdr:cNvPr id="4465" name="Check Box 1393" hidden="1">
              <a:extLst>
                <a:ext uri="{63B3BB69-23CF-44E3-9099-C40C66FF867C}">
                  <a14:compatExt spid="_x0000_s4465"/>
                </a:ext>
                <a:ext uri="{FF2B5EF4-FFF2-40B4-BE49-F238E27FC236}">
                  <a16:creationId xmlns:a16="http://schemas.microsoft.com/office/drawing/2014/main" id="{00000000-0008-0000-06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1069</xdr:row>
          <xdr:rowOff>85725</xdr:rowOff>
        </xdr:from>
        <xdr:to>
          <xdr:col>24</xdr:col>
          <xdr:colOff>257175</xdr:colOff>
          <xdr:row>1070</xdr:row>
          <xdr:rowOff>114302</xdr:rowOff>
        </xdr:to>
        <xdr:sp macro="" textlink="">
          <xdr:nvSpPr>
            <xdr:cNvPr id="4466" name="Check Box 1394" hidden="1">
              <a:extLst>
                <a:ext uri="{63B3BB69-23CF-44E3-9099-C40C66FF867C}">
                  <a14:compatExt spid="_x0000_s4466"/>
                </a:ext>
                <a:ext uri="{FF2B5EF4-FFF2-40B4-BE49-F238E27FC236}">
                  <a16:creationId xmlns:a16="http://schemas.microsoft.com/office/drawing/2014/main" id="{00000000-0008-0000-06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1069</xdr:row>
          <xdr:rowOff>85725</xdr:rowOff>
        </xdr:from>
        <xdr:to>
          <xdr:col>25</xdr:col>
          <xdr:colOff>257175</xdr:colOff>
          <xdr:row>1070</xdr:row>
          <xdr:rowOff>114302</xdr:rowOff>
        </xdr:to>
        <xdr:sp macro="" textlink="">
          <xdr:nvSpPr>
            <xdr:cNvPr id="4467" name="Check Box 1395" hidden="1">
              <a:extLst>
                <a:ext uri="{63B3BB69-23CF-44E3-9099-C40C66FF867C}">
                  <a14:compatExt spid="_x0000_s4467"/>
                </a:ext>
                <a:ext uri="{FF2B5EF4-FFF2-40B4-BE49-F238E27FC236}">
                  <a16:creationId xmlns:a16="http://schemas.microsoft.com/office/drawing/2014/main" id="{00000000-0008-0000-06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962</xdr:row>
          <xdr:rowOff>57150</xdr:rowOff>
        </xdr:from>
        <xdr:to>
          <xdr:col>23</xdr:col>
          <xdr:colOff>257175</xdr:colOff>
          <xdr:row>963</xdr:row>
          <xdr:rowOff>85724</xdr:rowOff>
        </xdr:to>
        <xdr:sp macro="" textlink="">
          <xdr:nvSpPr>
            <xdr:cNvPr id="4468" name="Check Box 1396" hidden="1">
              <a:extLst>
                <a:ext uri="{63B3BB69-23CF-44E3-9099-C40C66FF867C}">
                  <a14:compatExt spid="_x0000_s4468"/>
                </a:ext>
                <a:ext uri="{FF2B5EF4-FFF2-40B4-BE49-F238E27FC236}">
                  <a16:creationId xmlns:a16="http://schemas.microsoft.com/office/drawing/2014/main" id="{00000000-0008-0000-06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962</xdr:row>
          <xdr:rowOff>57150</xdr:rowOff>
        </xdr:from>
        <xdr:to>
          <xdr:col>24</xdr:col>
          <xdr:colOff>266700</xdr:colOff>
          <xdr:row>963</xdr:row>
          <xdr:rowOff>76199</xdr:rowOff>
        </xdr:to>
        <xdr:sp macro="" textlink="">
          <xdr:nvSpPr>
            <xdr:cNvPr id="4469" name="Check Box 1397" hidden="1">
              <a:extLst>
                <a:ext uri="{63B3BB69-23CF-44E3-9099-C40C66FF867C}">
                  <a14:compatExt spid="_x0000_s4469"/>
                </a:ext>
                <a:ext uri="{FF2B5EF4-FFF2-40B4-BE49-F238E27FC236}">
                  <a16:creationId xmlns:a16="http://schemas.microsoft.com/office/drawing/2014/main" id="{00000000-0008-0000-06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962</xdr:row>
          <xdr:rowOff>57150</xdr:rowOff>
        </xdr:from>
        <xdr:to>
          <xdr:col>25</xdr:col>
          <xdr:colOff>247650</xdr:colOff>
          <xdr:row>963</xdr:row>
          <xdr:rowOff>76199</xdr:rowOff>
        </xdr:to>
        <xdr:sp macro="" textlink="">
          <xdr:nvSpPr>
            <xdr:cNvPr id="4470" name="Check Box 1398" hidden="1">
              <a:extLst>
                <a:ext uri="{63B3BB69-23CF-44E3-9099-C40C66FF867C}">
                  <a14:compatExt spid="_x0000_s4470"/>
                </a:ext>
                <a:ext uri="{FF2B5EF4-FFF2-40B4-BE49-F238E27FC236}">
                  <a16:creationId xmlns:a16="http://schemas.microsoft.com/office/drawing/2014/main" id="{00000000-0008-0000-06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337</xdr:row>
          <xdr:rowOff>114300</xdr:rowOff>
        </xdr:from>
        <xdr:to>
          <xdr:col>23</xdr:col>
          <xdr:colOff>257175</xdr:colOff>
          <xdr:row>338</xdr:row>
          <xdr:rowOff>142875</xdr:rowOff>
        </xdr:to>
        <xdr:sp macro="" textlink="">
          <xdr:nvSpPr>
            <xdr:cNvPr id="4471" name="Check Box 1399" hidden="1">
              <a:extLst>
                <a:ext uri="{63B3BB69-23CF-44E3-9099-C40C66FF867C}">
                  <a14:compatExt spid="_x0000_s4471"/>
                </a:ext>
                <a:ext uri="{FF2B5EF4-FFF2-40B4-BE49-F238E27FC236}">
                  <a16:creationId xmlns:a16="http://schemas.microsoft.com/office/drawing/2014/main" id="{00000000-0008-0000-06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337</xdr:row>
          <xdr:rowOff>114300</xdr:rowOff>
        </xdr:from>
        <xdr:to>
          <xdr:col>24</xdr:col>
          <xdr:colOff>257175</xdr:colOff>
          <xdr:row>338</xdr:row>
          <xdr:rowOff>142875</xdr:rowOff>
        </xdr:to>
        <xdr:sp macro="" textlink="">
          <xdr:nvSpPr>
            <xdr:cNvPr id="4472" name="Check Box 1400" hidden="1">
              <a:extLst>
                <a:ext uri="{63B3BB69-23CF-44E3-9099-C40C66FF867C}">
                  <a14:compatExt spid="_x0000_s4472"/>
                </a:ext>
                <a:ext uri="{FF2B5EF4-FFF2-40B4-BE49-F238E27FC236}">
                  <a16:creationId xmlns:a16="http://schemas.microsoft.com/office/drawing/2014/main" id="{00000000-0008-0000-06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337</xdr:row>
          <xdr:rowOff>114300</xdr:rowOff>
        </xdr:from>
        <xdr:to>
          <xdr:col>25</xdr:col>
          <xdr:colOff>257175</xdr:colOff>
          <xdr:row>338</xdr:row>
          <xdr:rowOff>142875</xdr:rowOff>
        </xdr:to>
        <xdr:sp macro="" textlink="">
          <xdr:nvSpPr>
            <xdr:cNvPr id="4473" name="Check Box 1401" hidden="1">
              <a:extLst>
                <a:ext uri="{63B3BB69-23CF-44E3-9099-C40C66FF867C}">
                  <a14:compatExt spid="_x0000_s4473"/>
                </a:ext>
                <a:ext uri="{FF2B5EF4-FFF2-40B4-BE49-F238E27FC236}">
                  <a16:creationId xmlns:a16="http://schemas.microsoft.com/office/drawing/2014/main" id="{00000000-0008-0000-06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343</xdr:row>
          <xdr:rowOff>85725</xdr:rowOff>
        </xdr:from>
        <xdr:to>
          <xdr:col>23</xdr:col>
          <xdr:colOff>257175</xdr:colOff>
          <xdr:row>344</xdr:row>
          <xdr:rowOff>114300</xdr:rowOff>
        </xdr:to>
        <xdr:sp macro="" textlink="">
          <xdr:nvSpPr>
            <xdr:cNvPr id="4474" name="Check Box 1402" hidden="1">
              <a:extLst>
                <a:ext uri="{63B3BB69-23CF-44E3-9099-C40C66FF867C}">
                  <a14:compatExt spid="_x0000_s4474"/>
                </a:ext>
                <a:ext uri="{FF2B5EF4-FFF2-40B4-BE49-F238E27FC236}">
                  <a16:creationId xmlns:a16="http://schemas.microsoft.com/office/drawing/2014/main" id="{00000000-0008-0000-06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343</xdr:row>
          <xdr:rowOff>85725</xdr:rowOff>
        </xdr:from>
        <xdr:to>
          <xdr:col>24</xdr:col>
          <xdr:colOff>257175</xdr:colOff>
          <xdr:row>344</xdr:row>
          <xdr:rowOff>114300</xdr:rowOff>
        </xdr:to>
        <xdr:sp macro="" textlink="">
          <xdr:nvSpPr>
            <xdr:cNvPr id="4475" name="Check Box 1403" hidden="1">
              <a:extLst>
                <a:ext uri="{63B3BB69-23CF-44E3-9099-C40C66FF867C}">
                  <a14:compatExt spid="_x0000_s4475"/>
                </a:ext>
                <a:ext uri="{FF2B5EF4-FFF2-40B4-BE49-F238E27FC236}">
                  <a16:creationId xmlns:a16="http://schemas.microsoft.com/office/drawing/2014/main" id="{00000000-0008-0000-06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343</xdr:row>
          <xdr:rowOff>85725</xdr:rowOff>
        </xdr:from>
        <xdr:to>
          <xdr:col>25</xdr:col>
          <xdr:colOff>257175</xdr:colOff>
          <xdr:row>344</xdr:row>
          <xdr:rowOff>114300</xdr:rowOff>
        </xdr:to>
        <xdr:sp macro="" textlink="">
          <xdr:nvSpPr>
            <xdr:cNvPr id="4476" name="Check Box 1404" hidden="1">
              <a:extLst>
                <a:ext uri="{63B3BB69-23CF-44E3-9099-C40C66FF867C}">
                  <a14:compatExt spid="_x0000_s4476"/>
                </a:ext>
                <a:ext uri="{FF2B5EF4-FFF2-40B4-BE49-F238E27FC236}">
                  <a16:creationId xmlns:a16="http://schemas.microsoft.com/office/drawing/2014/main" id="{00000000-0008-0000-06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340</xdr:row>
          <xdr:rowOff>85725</xdr:rowOff>
        </xdr:from>
        <xdr:to>
          <xdr:col>23</xdr:col>
          <xdr:colOff>257175</xdr:colOff>
          <xdr:row>341</xdr:row>
          <xdr:rowOff>114300</xdr:rowOff>
        </xdr:to>
        <xdr:sp macro="" textlink="">
          <xdr:nvSpPr>
            <xdr:cNvPr id="4477" name="Check Box 1405" hidden="1">
              <a:extLst>
                <a:ext uri="{63B3BB69-23CF-44E3-9099-C40C66FF867C}">
                  <a14:compatExt spid="_x0000_s4477"/>
                </a:ext>
                <a:ext uri="{FF2B5EF4-FFF2-40B4-BE49-F238E27FC236}">
                  <a16:creationId xmlns:a16="http://schemas.microsoft.com/office/drawing/2014/main" id="{00000000-0008-0000-06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340</xdr:row>
          <xdr:rowOff>85725</xdr:rowOff>
        </xdr:from>
        <xdr:to>
          <xdr:col>24</xdr:col>
          <xdr:colOff>257175</xdr:colOff>
          <xdr:row>341</xdr:row>
          <xdr:rowOff>114300</xdr:rowOff>
        </xdr:to>
        <xdr:sp macro="" textlink="">
          <xdr:nvSpPr>
            <xdr:cNvPr id="4478" name="Check Box 1406" hidden="1">
              <a:extLst>
                <a:ext uri="{63B3BB69-23CF-44E3-9099-C40C66FF867C}">
                  <a14:compatExt spid="_x0000_s4478"/>
                </a:ext>
                <a:ext uri="{FF2B5EF4-FFF2-40B4-BE49-F238E27FC236}">
                  <a16:creationId xmlns:a16="http://schemas.microsoft.com/office/drawing/2014/main" id="{00000000-0008-0000-06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340</xdr:row>
          <xdr:rowOff>85725</xdr:rowOff>
        </xdr:from>
        <xdr:to>
          <xdr:col>25</xdr:col>
          <xdr:colOff>257175</xdr:colOff>
          <xdr:row>341</xdr:row>
          <xdr:rowOff>114300</xdr:rowOff>
        </xdr:to>
        <xdr:sp macro="" textlink="">
          <xdr:nvSpPr>
            <xdr:cNvPr id="4479" name="Check Box 1407" hidden="1">
              <a:extLst>
                <a:ext uri="{63B3BB69-23CF-44E3-9099-C40C66FF867C}">
                  <a14:compatExt spid="_x0000_s4479"/>
                </a:ext>
                <a:ext uri="{FF2B5EF4-FFF2-40B4-BE49-F238E27FC236}">
                  <a16:creationId xmlns:a16="http://schemas.microsoft.com/office/drawing/2014/main" id="{00000000-0008-0000-06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334</xdr:row>
          <xdr:rowOff>190500</xdr:rowOff>
        </xdr:from>
        <xdr:to>
          <xdr:col>25</xdr:col>
          <xdr:colOff>257175</xdr:colOff>
          <xdr:row>336</xdr:row>
          <xdr:rowOff>9525</xdr:rowOff>
        </xdr:to>
        <xdr:sp macro="" textlink="">
          <xdr:nvSpPr>
            <xdr:cNvPr id="4480" name="Check Box 1408" hidden="1">
              <a:extLst>
                <a:ext uri="{63B3BB69-23CF-44E3-9099-C40C66FF867C}">
                  <a14:compatExt spid="_x0000_s4480"/>
                </a:ext>
                <a:ext uri="{FF2B5EF4-FFF2-40B4-BE49-F238E27FC236}">
                  <a16:creationId xmlns:a16="http://schemas.microsoft.com/office/drawing/2014/main" id="{00000000-0008-0000-06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346</xdr:row>
          <xdr:rowOff>190500</xdr:rowOff>
        </xdr:from>
        <xdr:to>
          <xdr:col>25</xdr:col>
          <xdr:colOff>257175</xdr:colOff>
          <xdr:row>348</xdr:row>
          <xdr:rowOff>19050</xdr:rowOff>
        </xdr:to>
        <xdr:sp macro="" textlink="">
          <xdr:nvSpPr>
            <xdr:cNvPr id="4481" name="Check Box 1409" hidden="1">
              <a:extLst>
                <a:ext uri="{63B3BB69-23CF-44E3-9099-C40C66FF867C}">
                  <a14:compatExt spid="_x0000_s4481"/>
                </a:ext>
                <a:ext uri="{FF2B5EF4-FFF2-40B4-BE49-F238E27FC236}">
                  <a16:creationId xmlns:a16="http://schemas.microsoft.com/office/drawing/2014/main" id="{00000000-0008-0000-06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354</xdr:row>
          <xdr:rowOff>85725</xdr:rowOff>
        </xdr:from>
        <xdr:to>
          <xdr:col>25</xdr:col>
          <xdr:colOff>257175</xdr:colOff>
          <xdr:row>355</xdr:row>
          <xdr:rowOff>123825</xdr:rowOff>
        </xdr:to>
        <xdr:sp macro="" textlink="">
          <xdr:nvSpPr>
            <xdr:cNvPr id="4482" name="Check Box 1410" hidden="1">
              <a:extLst>
                <a:ext uri="{63B3BB69-23CF-44E3-9099-C40C66FF867C}">
                  <a14:compatExt spid="_x0000_s4482"/>
                </a:ext>
                <a:ext uri="{FF2B5EF4-FFF2-40B4-BE49-F238E27FC236}">
                  <a16:creationId xmlns:a16="http://schemas.microsoft.com/office/drawing/2014/main" id="{00000000-0008-0000-06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350</xdr:row>
          <xdr:rowOff>104775</xdr:rowOff>
        </xdr:from>
        <xdr:to>
          <xdr:col>25</xdr:col>
          <xdr:colOff>257175</xdr:colOff>
          <xdr:row>351</xdr:row>
          <xdr:rowOff>142875</xdr:rowOff>
        </xdr:to>
        <xdr:sp macro="" textlink="">
          <xdr:nvSpPr>
            <xdr:cNvPr id="4483" name="Check Box 1411" hidden="1">
              <a:extLst>
                <a:ext uri="{63B3BB69-23CF-44E3-9099-C40C66FF867C}">
                  <a14:compatExt spid="_x0000_s4483"/>
                </a:ext>
                <a:ext uri="{FF2B5EF4-FFF2-40B4-BE49-F238E27FC236}">
                  <a16:creationId xmlns:a16="http://schemas.microsoft.com/office/drawing/2014/main" id="{00000000-0008-0000-06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371</xdr:row>
          <xdr:rowOff>0</xdr:rowOff>
        </xdr:from>
        <xdr:to>
          <xdr:col>23</xdr:col>
          <xdr:colOff>257175</xdr:colOff>
          <xdr:row>372</xdr:row>
          <xdr:rowOff>28575</xdr:rowOff>
        </xdr:to>
        <xdr:sp macro="" textlink="">
          <xdr:nvSpPr>
            <xdr:cNvPr id="4484" name="Check Box 1412" hidden="1">
              <a:extLst>
                <a:ext uri="{63B3BB69-23CF-44E3-9099-C40C66FF867C}">
                  <a14:compatExt spid="_x0000_s4484"/>
                </a:ext>
                <a:ext uri="{FF2B5EF4-FFF2-40B4-BE49-F238E27FC236}">
                  <a16:creationId xmlns:a16="http://schemas.microsoft.com/office/drawing/2014/main" id="{00000000-0008-0000-06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371</xdr:row>
          <xdr:rowOff>0</xdr:rowOff>
        </xdr:from>
        <xdr:to>
          <xdr:col>24</xdr:col>
          <xdr:colOff>257175</xdr:colOff>
          <xdr:row>372</xdr:row>
          <xdr:rowOff>28575</xdr:rowOff>
        </xdr:to>
        <xdr:sp macro="" textlink="">
          <xdr:nvSpPr>
            <xdr:cNvPr id="4485" name="Check Box 1413" hidden="1">
              <a:extLst>
                <a:ext uri="{63B3BB69-23CF-44E3-9099-C40C66FF867C}">
                  <a14:compatExt spid="_x0000_s4485"/>
                </a:ext>
                <a:ext uri="{FF2B5EF4-FFF2-40B4-BE49-F238E27FC236}">
                  <a16:creationId xmlns:a16="http://schemas.microsoft.com/office/drawing/2014/main" id="{00000000-0008-0000-06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371</xdr:row>
          <xdr:rowOff>0</xdr:rowOff>
        </xdr:from>
        <xdr:to>
          <xdr:col>25</xdr:col>
          <xdr:colOff>257175</xdr:colOff>
          <xdr:row>372</xdr:row>
          <xdr:rowOff>28575</xdr:rowOff>
        </xdr:to>
        <xdr:sp macro="" textlink="">
          <xdr:nvSpPr>
            <xdr:cNvPr id="4486" name="Check Box 1414" hidden="1">
              <a:extLst>
                <a:ext uri="{63B3BB69-23CF-44E3-9099-C40C66FF867C}">
                  <a14:compatExt spid="_x0000_s4486"/>
                </a:ext>
                <a:ext uri="{FF2B5EF4-FFF2-40B4-BE49-F238E27FC236}">
                  <a16:creationId xmlns:a16="http://schemas.microsoft.com/office/drawing/2014/main" id="{00000000-0008-0000-06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378</xdr:row>
          <xdr:rowOff>200025</xdr:rowOff>
        </xdr:from>
        <xdr:to>
          <xdr:col>23</xdr:col>
          <xdr:colOff>257175</xdr:colOff>
          <xdr:row>380</xdr:row>
          <xdr:rowOff>19050</xdr:rowOff>
        </xdr:to>
        <xdr:sp macro="" textlink="">
          <xdr:nvSpPr>
            <xdr:cNvPr id="4487" name="Check Box 1415" hidden="1">
              <a:extLst>
                <a:ext uri="{63B3BB69-23CF-44E3-9099-C40C66FF867C}">
                  <a14:compatExt spid="_x0000_s4487"/>
                </a:ext>
                <a:ext uri="{FF2B5EF4-FFF2-40B4-BE49-F238E27FC236}">
                  <a16:creationId xmlns:a16="http://schemas.microsoft.com/office/drawing/2014/main" id="{00000000-0008-0000-06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378</xdr:row>
          <xdr:rowOff>200025</xdr:rowOff>
        </xdr:from>
        <xdr:to>
          <xdr:col>24</xdr:col>
          <xdr:colOff>257175</xdr:colOff>
          <xdr:row>380</xdr:row>
          <xdr:rowOff>19050</xdr:rowOff>
        </xdr:to>
        <xdr:sp macro="" textlink="">
          <xdr:nvSpPr>
            <xdr:cNvPr id="4488" name="Check Box 1416" hidden="1">
              <a:extLst>
                <a:ext uri="{63B3BB69-23CF-44E3-9099-C40C66FF867C}">
                  <a14:compatExt spid="_x0000_s4488"/>
                </a:ext>
                <a:ext uri="{FF2B5EF4-FFF2-40B4-BE49-F238E27FC236}">
                  <a16:creationId xmlns:a16="http://schemas.microsoft.com/office/drawing/2014/main" id="{00000000-0008-0000-06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378</xdr:row>
          <xdr:rowOff>200025</xdr:rowOff>
        </xdr:from>
        <xdr:to>
          <xdr:col>25</xdr:col>
          <xdr:colOff>257175</xdr:colOff>
          <xdr:row>380</xdr:row>
          <xdr:rowOff>19050</xdr:rowOff>
        </xdr:to>
        <xdr:sp macro="" textlink="">
          <xdr:nvSpPr>
            <xdr:cNvPr id="4489" name="Check Box 1417" hidden="1">
              <a:extLst>
                <a:ext uri="{63B3BB69-23CF-44E3-9099-C40C66FF867C}">
                  <a14:compatExt spid="_x0000_s4489"/>
                </a:ext>
                <a:ext uri="{FF2B5EF4-FFF2-40B4-BE49-F238E27FC236}">
                  <a16:creationId xmlns:a16="http://schemas.microsoft.com/office/drawing/2014/main" id="{00000000-0008-0000-06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383</xdr:row>
          <xdr:rowOff>200025</xdr:rowOff>
        </xdr:from>
        <xdr:to>
          <xdr:col>23</xdr:col>
          <xdr:colOff>257175</xdr:colOff>
          <xdr:row>385</xdr:row>
          <xdr:rowOff>19050</xdr:rowOff>
        </xdr:to>
        <xdr:sp macro="" textlink="">
          <xdr:nvSpPr>
            <xdr:cNvPr id="4490" name="Check Box 1418" hidden="1">
              <a:extLst>
                <a:ext uri="{63B3BB69-23CF-44E3-9099-C40C66FF867C}">
                  <a14:compatExt spid="_x0000_s4490"/>
                </a:ext>
                <a:ext uri="{FF2B5EF4-FFF2-40B4-BE49-F238E27FC236}">
                  <a16:creationId xmlns:a16="http://schemas.microsoft.com/office/drawing/2014/main" id="{00000000-0008-0000-06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383</xdr:row>
          <xdr:rowOff>200025</xdr:rowOff>
        </xdr:from>
        <xdr:to>
          <xdr:col>24</xdr:col>
          <xdr:colOff>257175</xdr:colOff>
          <xdr:row>385</xdr:row>
          <xdr:rowOff>19050</xdr:rowOff>
        </xdr:to>
        <xdr:sp macro="" textlink="">
          <xdr:nvSpPr>
            <xdr:cNvPr id="4491" name="Check Box 1419" hidden="1">
              <a:extLst>
                <a:ext uri="{63B3BB69-23CF-44E3-9099-C40C66FF867C}">
                  <a14:compatExt spid="_x0000_s4491"/>
                </a:ext>
                <a:ext uri="{FF2B5EF4-FFF2-40B4-BE49-F238E27FC236}">
                  <a16:creationId xmlns:a16="http://schemas.microsoft.com/office/drawing/2014/main" id="{00000000-0008-0000-06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383</xdr:row>
          <xdr:rowOff>200025</xdr:rowOff>
        </xdr:from>
        <xdr:to>
          <xdr:col>25</xdr:col>
          <xdr:colOff>257175</xdr:colOff>
          <xdr:row>385</xdr:row>
          <xdr:rowOff>19050</xdr:rowOff>
        </xdr:to>
        <xdr:sp macro="" textlink="">
          <xdr:nvSpPr>
            <xdr:cNvPr id="4492" name="Check Box 1420" hidden="1">
              <a:extLst>
                <a:ext uri="{63B3BB69-23CF-44E3-9099-C40C66FF867C}">
                  <a14:compatExt spid="_x0000_s4492"/>
                </a:ext>
                <a:ext uri="{FF2B5EF4-FFF2-40B4-BE49-F238E27FC236}">
                  <a16:creationId xmlns:a16="http://schemas.microsoft.com/office/drawing/2014/main" id="{00000000-0008-0000-06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381</xdr:row>
          <xdr:rowOff>85725</xdr:rowOff>
        </xdr:from>
        <xdr:to>
          <xdr:col>23</xdr:col>
          <xdr:colOff>257175</xdr:colOff>
          <xdr:row>382</xdr:row>
          <xdr:rowOff>114300</xdr:rowOff>
        </xdr:to>
        <xdr:sp macro="" textlink="">
          <xdr:nvSpPr>
            <xdr:cNvPr id="4493" name="Check Box 1421" hidden="1">
              <a:extLst>
                <a:ext uri="{63B3BB69-23CF-44E3-9099-C40C66FF867C}">
                  <a14:compatExt spid="_x0000_s4493"/>
                </a:ext>
                <a:ext uri="{FF2B5EF4-FFF2-40B4-BE49-F238E27FC236}">
                  <a16:creationId xmlns:a16="http://schemas.microsoft.com/office/drawing/2014/main" id="{00000000-0008-0000-06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381</xdr:row>
          <xdr:rowOff>85725</xdr:rowOff>
        </xdr:from>
        <xdr:to>
          <xdr:col>24</xdr:col>
          <xdr:colOff>257175</xdr:colOff>
          <xdr:row>382</xdr:row>
          <xdr:rowOff>114300</xdr:rowOff>
        </xdr:to>
        <xdr:sp macro="" textlink="">
          <xdr:nvSpPr>
            <xdr:cNvPr id="4494" name="Check Box 1422" hidden="1">
              <a:extLst>
                <a:ext uri="{63B3BB69-23CF-44E3-9099-C40C66FF867C}">
                  <a14:compatExt spid="_x0000_s4494"/>
                </a:ext>
                <a:ext uri="{FF2B5EF4-FFF2-40B4-BE49-F238E27FC236}">
                  <a16:creationId xmlns:a16="http://schemas.microsoft.com/office/drawing/2014/main" id="{00000000-0008-0000-06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381</xdr:row>
          <xdr:rowOff>85725</xdr:rowOff>
        </xdr:from>
        <xdr:to>
          <xdr:col>25</xdr:col>
          <xdr:colOff>257175</xdr:colOff>
          <xdr:row>382</xdr:row>
          <xdr:rowOff>114300</xdr:rowOff>
        </xdr:to>
        <xdr:sp macro="" textlink="">
          <xdr:nvSpPr>
            <xdr:cNvPr id="4495" name="Check Box 1423" hidden="1">
              <a:extLst>
                <a:ext uri="{63B3BB69-23CF-44E3-9099-C40C66FF867C}">
                  <a14:compatExt spid="_x0000_s4495"/>
                </a:ext>
                <a:ext uri="{FF2B5EF4-FFF2-40B4-BE49-F238E27FC236}">
                  <a16:creationId xmlns:a16="http://schemas.microsoft.com/office/drawing/2014/main" id="{00000000-0008-0000-06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390</xdr:row>
          <xdr:rowOff>85725</xdr:rowOff>
        </xdr:from>
        <xdr:to>
          <xdr:col>23</xdr:col>
          <xdr:colOff>257175</xdr:colOff>
          <xdr:row>391</xdr:row>
          <xdr:rowOff>114300</xdr:rowOff>
        </xdr:to>
        <xdr:sp macro="" textlink="">
          <xdr:nvSpPr>
            <xdr:cNvPr id="4496" name="Check Box 1424" hidden="1">
              <a:extLst>
                <a:ext uri="{63B3BB69-23CF-44E3-9099-C40C66FF867C}">
                  <a14:compatExt spid="_x0000_s4496"/>
                </a:ext>
                <a:ext uri="{FF2B5EF4-FFF2-40B4-BE49-F238E27FC236}">
                  <a16:creationId xmlns:a16="http://schemas.microsoft.com/office/drawing/2014/main" id="{00000000-0008-0000-06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390</xdr:row>
          <xdr:rowOff>85725</xdr:rowOff>
        </xdr:from>
        <xdr:to>
          <xdr:col>24</xdr:col>
          <xdr:colOff>257175</xdr:colOff>
          <xdr:row>391</xdr:row>
          <xdr:rowOff>114300</xdr:rowOff>
        </xdr:to>
        <xdr:sp macro="" textlink="">
          <xdr:nvSpPr>
            <xdr:cNvPr id="4497" name="Check Box 1425" hidden="1">
              <a:extLst>
                <a:ext uri="{63B3BB69-23CF-44E3-9099-C40C66FF867C}">
                  <a14:compatExt spid="_x0000_s4497"/>
                </a:ext>
                <a:ext uri="{FF2B5EF4-FFF2-40B4-BE49-F238E27FC236}">
                  <a16:creationId xmlns:a16="http://schemas.microsoft.com/office/drawing/2014/main" id="{00000000-0008-0000-06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390</xdr:row>
          <xdr:rowOff>85725</xdr:rowOff>
        </xdr:from>
        <xdr:to>
          <xdr:col>25</xdr:col>
          <xdr:colOff>257175</xdr:colOff>
          <xdr:row>391</xdr:row>
          <xdr:rowOff>114300</xdr:rowOff>
        </xdr:to>
        <xdr:sp macro="" textlink="">
          <xdr:nvSpPr>
            <xdr:cNvPr id="4498" name="Check Box 1426" hidden="1">
              <a:extLst>
                <a:ext uri="{63B3BB69-23CF-44E3-9099-C40C66FF867C}">
                  <a14:compatExt spid="_x0000_s4498"/>
                </a:ext>
                <a:ext uri="{FF2B5EF4-FFF2-40B4-BE49-F238E27FC236}">
                  <a16:creationId xmlns:a16="http://schemas.microsoft.com/office/drawing/2014/main" id="{00000000-0008-0000-06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392</xdr:row>
          <xdr:rowOff>85725</xdr:rowOff>
        </xdr:from>
        <xdr:to>
          <xdr:col>23</xdr:col>
          <xdr:colOff>257175</xdr:colOff>
          <xdr:row>393</xdr:row>
          <xdr:rowOff>114300</xdr:rowOff>
        </xdr:to>
        <xdr:sp macro="" textlink="">
          <xdr:nvSpPr>
            <xdr:cNvPr id="4499" name="Check Box 1427" hidden="1">
              <a:extLst>
                <a:ext uri="{63B3BB69-23CF-44E3-9099-C40C66FF867C}">
                  <a14:compatExt spid="_x0000_s4499"/>
                </a:ext>
                <a:ext uri="{FF2B5EF4-FFF2-40B4-BE49-F238E27FC236}">
                  <a16:creationId xmlns:a16="http://schemas.microsoft.com/office/drawing/2014/main" id="{00000000-0008-0000-06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392</xdr:row>
          <xdr:rowOff>85725</xdr:rowOff>
        </xdr:from>
        <xdr:to>
          <xdr:col>24</xdr:col>
          <xdr:colOff>257175</xdr:colOff>
          <xdr:row>393</xdr:row>
          <xdr:rowOff>114300</xdr:rowOff>
        </xdr:to>
        <xdr:sp macro="" textlink="">
          <xdr:nvSpPr>
            <xdr:cNvPr id="4500" name="Check Box 1428" hidden="1">
              <a:extLst>
                <a:ext uri="{63B3BB69-23CF-44E3-9099-C40C66FF867C}">
                  <a14:compatExt spid="_x0000_s4500"/>
                </a:ext>
                <a:ext uri="{FF2B5EF4-FFF2-40B4-BE49-F238E27FC236}">
                  <a16:creationId xmlns:a16="http://schemas.microsoft.com/office/drawing/2014/main" id="{00000000-0008-0000-06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392</xdr:row>
          <xdr:rowOff>85725</xdr:rowOff>
        </xdr:from>
        <xdr:to>
          <xdr:col>25</xdr:col>
          <xdr:colOff>257175</xdr:colOff>
          <xdr:row>393</xdr:row>
          <xdr:rowOff>114300</xdr:rowOff>
        </xdr:to>
        <xdr:sp macro="" textlink="">
          <xdr:nvSpPr>
            <xdr:cNvPr id="4501" name="Check Box 1429" hidden="1">
              <a:extLst>
                <a:ext uri="{63B3BB69-23CF-44E3-9099-C40C66FF867C}">
                  <a14:compatExt spid="_x0000_s4501"/>
                </a:ext>
                <a:ext uri="{FF2B5EF4-FFF2-40B4-BE49-F238E27FC236}">
                  <a16:creationId xmlns:a16="http://schemas.microsoft.com/office/drawing/2014/main" id="{00000000-0008-0000-06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434</xdr:row>
          <xdr:rowOff>85725</xdr:rowOff>
        </xdr:from>
        <xdr:to>
          <xdr:col>23</xdr:col>
          <xdr:colOff>257175</xdr:colOff>
          <xdr:row>435</xdr:row>
          <xdr:rowOff>114300</xdr:rowOff>
        </xdr:to>
        <xdr:sp macro="" textlink="">
          <xdr:nvSpPr>
            <xdr:cNvPr id="4502" name="Check Box 1430" hidden="1">
              <a:extLst>
                <a:ext uri="{63B3BB69-23CF-44E3-9099-C40C66FF867C}">
                  <a14:compatExt spid="_x0000_s4502"/>
                </a:ext>
                <a:ext uri="{FF2B5EF4-FFF2-40B4-BE49-F238E27FC236}">
                  <a16:creationId xmlns:a16="http://schemas.microsoft.com/office/drawing/2014/main" id="{00000000-0008-0000-06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434</xdr:row>
          <xdr:rowOff>85725</xdr:rowOff>
        </xdr:from>
        <xdr:to>
          <xdr:col>24</xdr:col>
          <xdr:colOff>257175</xdr:colOff>
          <xdr:row>435</xdr:row>
          <xdr:rowOff>114300</xdr:rowOff>
        </xdr:to>
        <xdr:sp macro="" textlink="">
          <xdr:nvSpPr>
            <xdr:cNvPr id="4503" name="Check Box 1431" hidden="1">
              <a:extLst>
                <a:ext uri="{63B3BB69-23CF-44E3-9099-C40C66FF867C}">
                  <a14:compatExt spid="_x0000_s4503"/>
                </a:ext>
                <a:ext uri="{FF2B5EF4-FFF2-40B4-BE49-F238E27FC236}">
                  <a16:creationId xmlns:a16="http://schemas.microsoft.com/office/drawing/2014/main" id="{00000000-0008-0000-06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434</xdr:row>
          <xdr:rowOff>85725</xdr:rowOff>
        </xdr:from>
        <xdr:to>
          <xdr:col>25</xdr:col>
          <xdr:colOff>257175</xdr:colOff>
          <xdr:row>435</xdr:row>
          <xdr:rowOff>114300</xdr:rowOff>
        </xdr:to>
        <xdr:sp macro="" textlink="">
          <xdr:nvSpPr>
            <xdr:cNvPr id="4504" name="Check Box 1432" hidden="1">
              <a:extLst>
                <a:ext uri="{63B3BB69-23CF-44E3-9099-C40C66FF867C}">
                  <a14:compatExt spid="_x0000_s4504"/>
                </a:ext>
                <a:ext uri="{FF2B5EF4-FFF2-40B4-BE49-F238E27FC236}">
                  <a16:creationId xmlns:a16="http://schemas.microsoft.com/office/drawing/2014/main" id="{00000000-0008-0000-06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437</xdr:row>
          <xdr:rowOff>85725</xdr:rowOff>
        </xdr:from>
        <xdr:to>
          <xdr:col>23</xdr:col>
          <xdr:colOff>257175</xdr:colOff>
          <xdr:row>438</xdr:row>
          <xdr:rowOff>114300</xdr:rowOff>
        </xdr:to>
        <xdr:sp macro="" textlink="">
          <xdr:nvSpPr>
            <xdr:cNvPr id="4505" name="Check Box 1433" hidden="1">
              <a:extLst>
                <a:ext uri="{63B3BB69-23CF-44E3-9099-C40C66FF867C}">
                  <a14:compatExt spid="_x0000_s4505"/>
                </a:ext>
                <a:ext uri="{FF2B5EF4-FFF2-40B4-BE49-F238E27FC236}">
                  <a16:creationId xmlns:a16="http://schemas.microsoft.com/office/drawing/2014/main" id="{00000000-0008-0000-06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437</xdr:row>
          <xdr:rowOff>85725</xdr:rowOff>
        </xdr:from>
        <xdr:to>
          <xdr:col>24</xdr:col>
          <xdr:colOff>257175</xdr:colOff>
          <xdr:row>438</xdr:row>
          <xdr:rowOff>114300</xdr:rowOff>
        </xdr:to>
        <xdr:sp macro="" textlink="">
          <xdr:nvSpPr>
            <xdr:cNvPr id="4506" name="Check Box 1434" hidden="1">
              <a:extLst>
                <a:ext uri="{63B3BB69-23CF-44E3-9099-C40C66FF867C}">
                  <a14:compatExt spid="_x0000_s4506"/>
                </a:ext>
                <a:ext uri="{FF2B5EF4-FFF2-40B4-BE49-F238E27FC236}">
                  <a16:creationId xmlns:a16="http://schemas.microsoft.com/office/drawing/2014/main" id="{00000000-0008-0000-06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437</xdr:row>
          <xdr:rowOff>85725</xdr:rowOff>
        </xdr:from>
        <xdr:to>
          <xdr:col>25</xdr:col>
          <xdr:colOff>257175</xdr:colOff>
          <xdr:row>438</xdr:row>
          <xdr:rowOff>114300</xdr:rowOff>
        </xdr:to>
        <xdr:sp macro="" textlink="">
          <xdr:nvSpPr>
            <xdr:cNvPr id="4507" name="Check Box 1435" hidden="1">
              <a:extLst>
                <a:ext uri="{63B3BB69-23CF-44E3-9099-C40C66FF867C}">
                  <a14:compatExt spid="_x0000_s4507"/>
                </a:ext>
                <a:ext uri="{FF2B5EF4-FFF2-40B4-BE49-F238E27FC236}">
                  <a16:creationId xmlns:a16="http://schemas.microsoft.com/office/drawing/2014/main" id="{00000000-0008-0000-06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441</xdr:row>
          <xdr:rowOff>38100</xdr:rowOff>
        </xdr:from>
        <xdr:to>
          <xdr:col>23</xdr:col>
          <xdr:colOff>257175</xdr:colOff>
          <xdr:row>442</xdr:row>
          <xdr:rowOff>66675</xdr:rowOff>
        </xdr:to>
        <xdr:sp macro="" textlink="">
          <xdr:nvSpPr>
            <xdr:cNvPr id="4508" name="Check Box 1436" hidden="1">
              <a:extLst>
                <a:ext uri="{63B3BB69-23CF-44E3-9099-C40C66FF867C}">
                  <a14:compatExt spid="_x0000_s4508"/>
                </a:ext>
                <a:ext uri="{FF2B5EF4-FFF2-40B4-BE49-F238E27FC236}">
                  <a16:creationId xmlns:a16="http://schemas.microsoft.com/office/drawing/2014/main" id="{00000000-0008-0000-06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441</xdr:row>
          <xdr:rowOff>38100</xdr:rowOff>
        </xdr:from>
        <xdr:to>
          <xdr:col>24</xdr:col>
          <xdr:colOff>257175</xdr:colOff>
          <xdr:row>442</xdr:row>
          <xdr:rowOff>66675</xdr:rowOff>
        </xdr:to>
        <xdr:sp macro="" textlink="">
          <xdr:nvSpPr>
            <xdr:cNvPr id="4509" name="Check Box 1437" hidden="1">
              <a:extLst>
                <a:ext uri="{63B3BB69-23CF-44E3-9099-C40C66FF867C}">
                  <a14:compatExt spid="_x0000_s4509"/>
                </a:ext>
                <a:ext uri="{FF2B5EF4-FFF2-40B4-BE49-F238E27FC236}">
                  <a16:creationId xmlns:a16="http://schemas.microsoft.com/office/drawing/2014/main" id="{00000000-0008-0000-06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441</xdr:row>
          <xdr:rowOff>38100</xdr:rowOff>
        </xdr:from>
        <xdr:to>
          <xdr:col>25</xdr:col>
          <xdr:colOff>257175</xdr:colOff>
          <xdr:row>442</xdr:row>
          <xdr:rowOff>66675</xdr:rowOff>
        </xdr:to>
        <xdr:sp macro="" textlink="">
          <xdr:nvSpPr>
            <xdr:cNvPr id="4510" name="Check Box 1438" hidden="1">
              <a:extLst>
                <a:ext uri="{63B3BB69-23CF-44E3-9099-C40C66FF867C}">
                  <a14:compatExt spid="_x0000_s4510"/>
                </a:ext>
                <a:ext uri="{FF2B5EF4-FFF2-40B4-BE49-F238E27FC236}">
                  <a16:creationId xmlns:a16="http://schemas.microsoft.com/office/drawing/2014/main" id="{00000000-0008-0000-06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452</xdr:row>
          <xdr:rowOff>85725</xdr:rowOff>
        </xdr:from>
        <xdr:to>
          <xdr:col>23</xdr:col>
          <xdr:colOff>257175</xdr:colOff>
          <xdr:row>453</xdr:row>
          <xdr:rowOff>114300</xdr:rowOff>
        </xdr:to>
        <xdr:sp macro="" textlink="">
          <xdr:nvSpPr>
            <xdr:cNvPr id="4514" name="Check Box 1442" hidden="1">
              <a:extLst>
                <a:ext uri="{63B3BB69-23CF-44E3-9099-C40C66FF867C}">
                  <a14:compatExt spid="_x0000_s4514"/>
                </a:ext>
                <a:ext uri="{FF2B5EF4-FFF2-40B4-BE49-F238E27FC236}">
                  <a16:creationId xmlns:a16="http://schemas.microsoft.com/office/drawing/2014/main" id="{00000000-0008-0000-06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452</xdr:row>
          <xdr:rowOff>85725</xdr:rowOff>
        </xdr:from>
        <xdr:to>
          <xdr:col>24</xdr:col>
          <xdr:colOff>257175</xdr:colOff>
          <xdr:row>453</xdr:row>
          <xdr:rowOff>114300</xdr:rowOff>
        </xdr:to>
        <xdr:sp macro="" textlink="">
          <xdr:nvSpPr>
            <xdr:cNvPr id="4515" name="Check Box 1443" hidden="1">
              <a:extLst>
                <a:ext uri="{63B3BB69-23CF-44E3-9099-C40C66FF867C}">
                  <a14:compatExt spid="_x0000_s4515"/>
                </a:ext>
                <a:ext uri="{FF2B5EF4-FFF2-40B4-BE49-F238E27FC236}">
                  <a16:creationId xmlns:a16="http://schemas.microsoft.com/office/drawing/2014/main" id="{00000000-0008-0000-06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452</xdr:row>
          <xdr:rowOff>85725</xdr:rowOff>
        </xdr:from>
        <xdr:to>
          <xdr:col>25</xdr:col>
          <xdr:colOff>257175</xdr:colOff>
          <xdr:row>453</xdr:row>
          <xdr:rowOff>114300</xdr:rowOff>
        </xdr:to>
        <xdr:sp macro="" textlink="">
          <xdr:nvSpPr>
            <xdr:cNvPr id="4516" name="Check Box 1444" hidden="1">
              <a:extLst>
                <a:ext uri="{63B3BB69-23CF-44E3-9099-C40C66FF867C}">
                  <a14:compatExt spid="_x0000_s4516"/>
                </a:ext>
                <a:ext uri="{FF2B5EF4-FFF2-40B4-BE49-F238E27FC236}">
                  <a16:creationId xmlns:a16="http://schemas.microsoft.com/office/drawing/2014/main" id="{00000000-0008-0000-06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448</xdr:row>
          <xdr:rowOff>85725</xdr:rowOff>
        </xdr:from>
        <xdr:to>
          <xdr:col>23</xdr:col>
          <xdr:colOff>257175</xdr:colOff>
          <xdr:row>449</xdr:row>
          <xdr:rowOff>114300</xdr:rowOff>
        </xdr:to>
        <xdr:sp macro="" textlink="">
          <xdr:nvSpPr>
            <xdr:cNvPr id="4517" name="Check Box 1445" hidden="1">
              <a:extLst>
                <a:ext uri="{63B3BB69-23CF-44E3-9099-C40C66FF867C}">
                  <a14:compatExt spid="_x0000_s4517"/>
                </a:ext>
                <a:ext uri="{FF2B5EF4-FFF2-40B4-BE49-F238E27FC236}">
                  <a16:creationId xmlns:a16="http://schemas.microsoft.com/office/drawing/2014/main" id="{00000000-0008-0000-06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448</xdr:row>
          <xdr:rowOff>85725</xdr:rowOff>
        </xdr:from>
        <xdr:to>
          <xdr:col>24</xdr:col>
          <xdr:colOff>257175</xdr:colOff>
          <xdr:row>449</xdr:row>
          <xdr:rowOff>114300</xdr:rowOff>
        </xdr:to>
        <xdr:sp macro="" textlink="">
          <xdr:nvSpPr>
            <xdr:cNvPr id="4518" name="Check Box 1446" hidden="1">
              <a:extLst>
                <a:ext uri="{63B3BB69-23CF-44E3-9099-C40C66FF867C}">
                  <a14:compatExt spid="_x0000_s4518"/>
                </a:ext>
                <a:ext uri="{FF2B5EF4-FFF2-40B4-BE49-F238E27FC236}">
                  <a16:creationId xmlns:a16="http://schemas.microsoft.com/office/drawing/2014/main" id="{00000000-0008-0000-06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448</xdr:row>
          <xdr:rowOff>85725</xdr:rowOff>
        </xdr:from>
        <xdr:to>
          <xdr:col>25</xdr:col>
          <xdr:colOff>257175</xdr:colOff>
          <xdr:row>449</xdr:row>
          <xdr:rowOff>114300</xdr:rowOff>
        </xdr:to>
        <xdr:sp macro="" textlink="">
          <xdr:nvSpPr>
            <xdr:cNvPr id="4519" name="Check Box 1447" hidden="1">
              <a:extLst>
                <a:ext uri="{63B3BB69-23CF-44E3-9099-C40C66FF867C}">
                  <a14:compatExt spid="_x0000_s4519"/>
                </a:ext>
                <a:ext uri="{FF2B5EF4-FFF2-40B4-BE49-F238E27FC236}">
                  <a16:creationId xmlns:a16="http://schemas.microsoft.com/office/drawing/2014/main" id="{00000000-0008-0000-06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456</xdr:row>
          <xdr:rowOff>85725</xdr:rowOff>
        </xdr:from>
        <xdr:to>
          <xdr:col>23</xdr:col>
          <xdr:colOff>257175</xdr:colOff>
          <xdr:row>457</xdr:row>
          <xdr:rowOff>114300</xdr:rowOff>
        </xdr:to>
        <xdr:sp macro="" textlink="">
          <xdr:nvSpPr>
            <xdr:cNvPr id="4520" name="Check Box 1448" hidden="1">
              <a:extLst>
                <a:ext uri="{63B3BB69-23CF-44E3-9099-C40C66FF867C}">
                  <a14:compatExt spid="_x0000_s4520"/>
                </a:ext>
                <a:ext uri="{FF2B5EF4-FFF2-40B4-BE49-F238E27FC236}">
                  <a16:creationId xmlns:a16="http://schemas.microsoft.com/office/drawing/2014/main" id="{00000000-0008-0000-06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456</xdr:row>
          <xdr:rowOff>85725</xdr:rowOff>
        </xdr:from>
        <xdr:to>
          <xdr:col>24</xdr:col>
          <xdr:colOff>257175</xdr:colOff>
          <xdr:row>457</xdr:row>
          <xdr:rowOff>114300</xdr:rowOff>
        </xdr:to>
        <xdr:sp macro="" textlink="">
          <xdr:nvSpPr>
            <xdr:cNvPr id="4521" name="Check Box 1449" hidden="1">
              <a:extLst>
                <a:ext uri="{63B3BB69-23CF-44E3-9099-C40C66FF867C}">
                  <a14:compatExt spid="_x0000_s4521"/>
                </a:ext>
                <a:ext uri="{FF2B5EF4-FFF2-40B4-BE49-F238E27FC236}">
                  <a16:creationId xmlns:a16="http://schemas.microsoft.com/office/drawing/2014/main" id="{00000000-0008-0000-06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456</xdr:row>
          <xdr:rowOff>85725</xdr:rowOff>
        </xdr:from>
        <xdr:to>
          <xdr:col>25</xdr:col>
          <xdr:colOff>257175</xdr:colOff>
          <xdr:row>457</xdr:row>
          <xdr:rowOff>114300</xdr:rowOff>
        </xdr:to>
        <xdr:sp macro="" textlink="">
          <xdr:nvSpPr>
            <xdr:cNvPr id="4522" name="Check Box 1450" hidden="1">
              <a:extLst>
                <a:ext uri="{63B3BB69-23CF-44E3-9099-C40C66FF867C}">
                  <a14:compatExt spid="_x0000_s4522"/>
                </a:ext>
                <a:ext uri="{FF2B5EF4-FFF2-40B4-BE49-F238E27FC236}">
                  <a16:creationId xmlns:a16="http://schemas.microsoft.com/office/drawing/2014/main" id="{00000000-0008-0000-06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460</xdr:row>
          <xdr:rowOff>200025</xdr:rowOff>
        </xdr:from>
        <xdr:to>
          <xdr:col>23</xdr:col>
          <xdr:colOff>257175</xdr:colOff>
          <xdr:row>462</xdr:row>
          <xdr:rowOff>19050</xdr:rowOff>
        </xdr:to>
        <xdr:sp macro="" textlink="">
          <xdr:nvSpPr>
            <xdr:cNvPr id="4523" name="Check Box 1451" hidden="1">
              <a:extLst>
                <a:ext uri="{63B3BB69-23CF-44E3-9099-C40C66FF867C}">
                  <a14:compatExt spid="_x0000_s4523"/>
                </a:ext>
                <a:ext uri="{FF2B5EF4-FFF2-40B4-BE49-F238E27FC236}">
                  <a16:creationId xmlns:a16="http://schemas.microsoft.com/office/drawing/2014/main" id="{00000000-0008-0000-06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460</xdr:row>
          <xdr:rowOff>200025</xdr:rowOff>
        </xdr:from>
        <xdr:to>
          <xdr:col>24</xdr:col>
          <xdr:colOff>257175</xdr:colOff>
          <xdr:row>462</xdr:row>
          <xdr:rowOff>19050</xdr:rowOff>
        </xdr:to>
        <xdr:sp macro="" textlink="">
          <xdr:nvSpPr>
            <xdr:cNvPr id="4524" name="Check Box 1452" hidden="1">
              <a:extLst>
                <a:ext uri="{63B3BB69-23CF-44E3-9099-C40C66FF867C}">
                  <a14:compatExt spid="_x0000_s4524"/>
                </a:ext>
                <a:ext uri="{FF2B5EF4-FFF2-40B4-BE49-F238E27FC236}">
                  <a16:creationId xmlns:a16="http://schemas.microsoft.com/office/drawing/2014/main" id="{00000000-0008-0000-06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460</xdr:row>
          <xdr:rowOff>200025</xdr:rowOff>
        </xdr:from>
        <xdr:to>
          <xdr:col>25</xdr:col>
          <xdr:colOff>257175</xdr:colOff>
          <xdr:row>462</xdr:row>
          <xdr:rowOff>19050</xdr:rowOff>
        </xdr:to>
        <xdr:sp macro="" textlink="">
          <xdr:nvSpPr>
            <xdr:cNvPr id="4525" name="Check Box 1453" hidden="1">
              <a:extLst>
                <a:ext uri="{63B3BB69-23CF-44E3-9099-C40C66FF867C}">
                  <a14:compatExt spid="_x0000_s4525"/>
                </a:ext>
                <a:ext uri="{FF2B5EF4-FFF2-40B4-BE49-F238E27FC236}">
                  <a16:creationId xmlns:a16="http://schemas.microsoft.com/office/drawing/2014/main" id="{00000000-0008-0000-0600-0000A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463</xdr:row>
          <xdr:rowOff>104775</xdr:rowOff>
        </xdr:from>
        <xdr:to>
          <xdr:col>23</xdr:col>
          <xdr:colOff>257175</xdr:colOff>
          <xdr:row>464</xdr:row>
          <xdr:rowOff>133350</xdr:rowOff>
        </xdr:to>
        <xdr:sp macro="" textlink="">
          <xdr:nvSpPr>
            <xdr:cNvPr id="4526" name="Check Box 1454" hidden="1">
              <a:extLst>
                <a:ext uri="{63B3BB69-23CF-44E3-9099-C40C66FF867C}">
                  <a14:compatExt spid="_x0000_s4526"/>
                </a:ext>
                <a:ext uri="{FF2B5EF4-FFF2-40B4-BE49-F238E27FC236}">
                  <a16:creationId xmlns:a16="http://schemas.microsoft.com/office/drawing/2014/main" id="{00000000-0008-0000-0600-0000A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463</xdr:row>
          <xdr:rowOff>104775</xdr:rowOff>
        </xdr:from>
        <xdr:to>
          <xdr:col>24</xdr:col>
          <xdr:colOff>257175</xdr:colOff>
          <xdr:row>464</xdr:row>
          <xdr:rowOff>133350</xdr:rowOff>
        </xdr:to>
        <xdr:sp macro="" textlink="">
          <xdr:nvSpPr>
            <xdr:cNvPr id="4527" name="Check Box 1455" hidden="1">
              <a:extLst>
                <a:ext uri="{63B3BB69-23CF-44E3-9099-C40C66FF867C}">
                  <a14:compatExt spid="_x0000_s4527"/>
                </a:ext>
                <a:ext uri="{FF2B5EF4-FFF2-40B4-BE49-F238E27FC236}">
                  <a16:creationId xmlns:a16="http://schemas.microsoft.com/office/drawing/2014/main" id="{00000000-0008-0000-0600-0000A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463</xdr:row>
          <xdr:rowOff>104775</xdr:rowOff>
        </xdr:from>
        <xdr:to>
          <xdr:col>25</xdr:col>
          <xdr:colOff>257175</xdr:colOff>
          <xdr:row>464</xdr:row>
          <xdr:rowOff>133350</xdr:rowOff>
        </xdr:to>
        <xdr:sp macro="" textlink="">
          <xdr:nvSpPr>
            <xdr:cNvPr id="4528" name="Check Box 1456" hidden="1">
              <a:extLst>
                <a:ext uri="{63B3BB69-23CF-44E3-9099-C40C66FF867C}">
                  <a14:compatExt spid="_x0000_s4528"/>
                </a:ext>
                <a:ext uri="{FF2B5EF4-FFF2-40B4-BE49-F238E27FC236}">
                  <a16:creationId xmlns:a16="http://schemas.microsoft.com/office/drawing/2014/main" id="{00000000-0008-0000-0600-0000B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467</xdr:row>
          <xdr:rowOff>85725</xdr:rowOff>
        </xdr:from>
        <xdr:to>
          <xdr:col>23</xdr:col>
          <xdr:colOff>257175</xdr:colOff>
          <xdr:row>468</xdr:row>
          <xdr:rowOff>114300</xdr:rowOff>
        </xdr:to>
        <xdr:sp macro="" textlink="">
          <xdr:nvSpPr>
            <xdr:cNvPr id="4529" name="Check Box 1457" hidden="1">
              <a:extLst>
                <a:ext uri="{63B3BB69-23CF-44E3-9099-C40C66FF867C}">
                  <a14:compatExt spid="_x0000_s4529"/>
                </a:ext>
                <a:ext uri="{FF2B5EF4-FFF2-40B4-BE49-F238E27FC236}">
                  <a16:creationId xmlns:a16="http://schemas.microsoft.com/office/drawing/2014/main" id="{00000000-0008-0000-0600-0000B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467</xdr:row>
          <xdr:rowOff>85725</xdr:rowOff>
        </xdr:from>
        <xdr:to>
          <xdr:col>24</xdr:col>
          <xdr:colOff>257175</xdr:colOff>
          <xdr:row>468</xdr:row>
          <xdr:rowOff>114300</xdr:rowOff>
        </xdr:to>
        <xdr:sp macro="" textlink="">
          <xdr:nvSpPr>
            <xdr:cNvPr id="4530" name="Check Box 1458" hidden="1">
              <a:extLst>
                <a:ext uri="{63B3BB69-23CF-44E3-9099-C40C66FF867C}">
                  <a14:compatExt spid="_x0000_s4530"/>
                </a:ext>
                <a:ext uri="{FF2B5EF4-FFF2-40B4-BE49-F238E27FC236}">
                  <a16:creationId xmlns:a16="http://schemas.microsoft.com/office/drawing/2014/main" id="{00000000-0008-0000-0600-0000B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467</xdr:row>
          <xdr:rowOff>85725</xdr:rowOff>
        </xdr:from>
        <xdr:to>
          <xdr:col>25</xdr:col>
          <xdr:colOff>257175</xdr:colOff>
          <xdr:row>468</xdr:row>
          <xdr:rowOff>114300</xdr:rowOff>
        </xdr:to>
        <xdr:sp macro="" textlink="">
          <xdr:nvSpPr>
            <xdr:cNvPr id="4531" name="Check Box 1459" hidden="1">
              <a:extLst>
                <a:ext uri="{63B3BB69-23CF-44E3-9099-C40C66FF867C}">
                  <a14:compatExt spid="_x0000_s4531"/>
                </a:ext>
                <a:ext uri="{FF2B5EF4-FFF2-40B4-BE49-F238E27FC236}">
                  <a16:creationId xmlns:a16="http://schemas.microsoft.com/office/drawing/2014/main" id="{00000000-0008-0000-0600-0000B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477</xdr:row>
          <xdr:rowOff>171450</xdr:rowOff>
        </xdr:from>
        <xdr:to>
          <xdr:col>23</xdr:col>
          <xdr:colOff>257175</xdr:colOff>
          <xdr:row>478</xdr:row>
          <xdr:rowOff>200025</xdr:rowOff>
        </xdr:to>
        <xdr:sp macro="" textlink="">
          <xdr:nvSpPr>
            <xdr:cNvPr id="4532" name="Check Box 1460" hidden="1">
              <a:extLst>
                <a:ext uri="{63B3BB69-23CF-44E3-9099-C40C66FF867C}">
                  <a14:compatExt spid="_x0000_s4532"/>
                </a:ext>
                <a:ext uri="{FF2B5EF4-FFF2-40B4-BE49-F238E27FC236}">
                  <a16:creationId xmlns:a16="http://schemas.microsoft.com/office/drawing/2014/main" id="{00000000-0008-0000-0600-0000B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477</xdr:row>
          <xdr:rowOff>171450</xdr:rowOff>
        </xdr:from>
        <xdr:to>
          <xdr:col>24</xdr:col>
          <xdr:colOff>257175</xdr:colOff>
          <xdr:row>478</xdr:row>
          <xdr:rowOff>200025</xdr:rowOff>
        </xdr:to>
        <xdr:sp macro="" textlink="">
          <xdr:nvSpPr>
            <xdr:cNvPr id="4533" name="Check Box 1461" hidden="1">
              <a:extLst>
                <a:ext uri="{63B3BB69-23CF-44E3-9099-C40C66FF867C}">
                  <a14:compatExt spid="_x0000_s4533"/>
                </a:ext>
                <a:ext uri="{FF2B5EF4-FFF2-40B4-BE49-F238E27FC236}">
                  <a16:creationId xmlns:a16="http://schemas.microsoft.com/office/drawing/2014/main" id="{00000000-0008-0000-0600-0000B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477</xdr:row>
          <xdr:rowOff>171450</xdr:rowOff>
        </xdr:from>
        <xdr:to>
          <xdr:col>25</xdr:col>
          <xdr:colOff>257175</xdr:colOff>
          <xdr:row>478</xdr:row>
          <xdr:rowOff>200025</xdr:rowOff>
        </xdr:to>
        <xdr:sp macro="" textlink="">
          <xdr:nvSpPr>
            <xdr:cNvPr id="4534" name="Check Box 1462" hidden="1">
              <a:extLst>
                <a:ext uri="{63B3BB69-23CF-44E3-9099-C40C66FF867C}">
                  <a14:compatExt spid="_x0000_s4534"/>
                </a:ext>
                <a:ext uri="{FF2B5EF4-FFF2-40B4-BE49-F238E27FC236}">
                  <a16:creationId xmlns:a16="http://schemas.microsoft.com/office/drawing/2014/main" id="{00000000-0008-0000-0600-0000B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481</xdr:row>
          <xdr:rowOff>152400</xdr:rowOff>
        </xdr:from>
        <xdr:to>
          <xdr:col>23</xdr:col>
          <xdr:colOff>257175</xdr:colOff>
          <xdr:row>482</xdr:row>
          <xdr:rowOff>180975</xdr:rowOff>
        </xdr:to>
        <xdr:sp macro="" textlink="">
          <xdr:nvSpPr>
            <xdr:cNvPr id="4535" name="Check Box 1463" hidden="1">
              <a:extLst>
                <a:ext uri="{63B3BB69-23CF-44E3-9099-C40C66FF867C}">
                  <a14:compatExt spid="_x0000_s4535"/>
                </a:ext>
                <a:ext uri="{FF2B5EF4-FFF2-40B4-BE49-F238E27FC236}">
                  <a16:creationId xmlns:a16="http://schemas.microsoft.com/office/drawing/2014/main" id="{00000000-0008-0000-0600-0000B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481</xdr:row>
          <xdr:rowOff>152400</xdr:rowOff>
        </xdr:from>
        <xdr:to>
          <xdr:col>24</xdr:col>
          <xdr:colOff>257175</xdr:colOff>
          <xdr:row>482</xdr:row>
          <xdr:rowOff>180975</xdr:rowOff>
        </xdr:to>
        <xdr:sp macro="" textlink="">
          <xdr:nvSpPr>
            <xdr:cNvPr id="4536" name="Check Box 1464" hidden="1">
              <a:extLst>
                <a:ext uri="{63B3BB69-23CF-44E3-9099-C40C66FF867C}">
                  <a14:compatExt spid="_x0000_s4536"/>
                </a:ext>
                <a:ext uri="{FF2B5EF4-FFF2-40B4-BE49-F238E27FC236}">
                  <a16:creationId xmlns:a16="http://schemas.microsoft.com/office/drawing/2014/main" id="{00000000-0008-0000-06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481</xdr:row>
          <xdr:rowOff>152400</xdr:rowOff>
        </xdr:from>
        <xdr:to>
          <xdr:col>25</xdr:col>
          <xdr:colOff>257175</xdr:colOff>
          <xdr:row>482</xdr:row>
          <xdr:rowOff>180975</xdr:rowOff>
        </xdr:to>
        <xdr:sp macro="" textlink="">
          <xdr:nvSpPr>
            <xdr:cNvPr id="4537" name="Check Box 1465" hidden="1">
              <a:extLst>
                <a:ext uri="{63B3BB69-23CF-44E3-9099-C40C66FF867C}">
                  <a14:compatExt spid="_x0000_s4537"/>
                </a:ext>
                <a:ext uri="{FF2B5EF4-FFF2-40B4-BE49-F238E27FC236}">
                  <a16:creationId xmlns:a16="http://schemas.microsoft.com/office/drawing/2014/main" id="{00000000-0008-0000-06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485</xdr:row>
          <xdr:rowOff>95250</xdr:rowOff>
        </xdr:from>
        <xdr:to>
          <xdr:col>23</xdr:col>
          <xdr:colOff>257175</xdr:colOff>
          <xdr:row>486</xdr:row>
          <xdr:rowOff>123825</xdr:rowOff>
        </xdr:to>
        <xdr:sp macro="" textlink="">
          <xdr:nvSpPr>
            <xdr:cNvPr id="4538" name="Check Box 1466" hidden="1">
              <a:extLst>
                <a:ext uri="{63B3BB69-23CF-44E3-9099-C40C66FF867C}">
                  <a14:compatExt spid="_x0000_s4538"/>
                </a:ext>
                <a:ext uri="{FF2B5EF4-FFF2-40B4-BE49-F238E27FC236}">
                  <a16:creationId xmlns:a16="http://schemas.microsoft.com/office/drawing/2014/main" id="{00000000-0008-0000-0600-0000B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485</xdr:row>
          <xdr:rowOff>95250</xdr:rowOff>
        </xdr:from>
        <xdr:to>
          <xdr:col>24</xdr:col>
          <xdr:colOff>257175</xdr:colOff>
          <xdr:row>486</xdr:row>
          <xdr:rowOff>123825</xdr:rowOff>
        </xdr:to>
        <xdr:sp macro="" textlink="">
          <xdr:nvSpPr>
            <xdr:cNvPr id="4539" name="Check Box 1467" hidden="1">
              <a:extLst>
                <a:ext uri="{63B3BB69-23CF-44E3-9099-C40C66FF867C}">
                  <a14:compatExt spid="_x0000_s4539"/>
                </a:ext>
                <a:ext uri="{FF2B5EF4-FFF2-40B4-BE49-F238E27FC236}">
                  <a16:creationId xmlns:a16="http://schemas.microsoft.com/office/drawing/2014/main" id="{00000000-0008-0000-0600-0000B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485</xdr:row>
          <xdr:rowOff>95250</xdr:rowOff>
        </xdr:from>
        <xdr:to>
          <xdr:col>25</xdr:col>
          <xdr:colOff>257175</xdr:colOff>
          <xdr:row>486</xdr:row>
          <xdr:rowOff>123825</xdr:rowOff>
        </xdr:to>
        <xdr:sp macro="" textlink="">
          <xdr:nvSpPr>
            <xdr:cNvPr id="4540" name="Check Box 1468" hidden="1">
              <a:extLst>
                <a:ext uri="{63B3BB69-23CF-44E3-9099-C40C66FF867C}">
                  <a14:compatExt spid="_x0000_s4540"/>
                </a:ext>
                <a:ext uri="{FF2B5EF4-FFF2-40B4-BE49-F238E27FC236}">
                  <a16:creationId xmlns:a16="http://schemas.microsoft.com/office/drawing/2014/main" id="{00000000-0008-0000-06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487</xdr:row>
          <xdr:rowOff>85725</xdr:rowOff>
        </xdr:from>
        <xdr:to>
          <xdr:col>23</xdr:col>
          <xdr:colOff>257175</xdr:colOff>
          <xdr:row>488</xdr:row>
          <xdr:rowOff>114300</xdr:rowOff>
        </xdr:to>
        <xdr:sp macro="" textlink="">
          <xdr:nvSpPr>
            <xdr:cNvPr id="4541" name="Check Box 1469" hidden="1">
              <a:extLst>
                <a:ext uri="{63B3BB69-23CF-44E3-9099-C40C66FF867C}">
                  <a14:compatExt spid="_x0000_s4541"/>
                </a:ext>
                <a:ext uri="{FF2B5EF4-FFF2-40B4-BE49-F238E27FC236}">
                  <a16:creationId xmlns:a16="http://schemas.microsoft.com/office/drawing/2014/main" id="{00000000-0008-0000-06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487</xdr:row>
          <xdr:rowOff>85725</xdr:rowOff>
        </xdr:from>
        <xdr:to>
          <xdr:col>24</xdr:col>
          <xdr:colOff>257175</xdr:colOff>
          <xdr:row>488</xdr:row>
          <xdr:rowOff>114300</xdr:rowOff>
        </xdr:to>
        <xdr:sp macro="" textlink="">
          <xdr:nvSpPr>
            <xdr:cNvPr id="4542" name="Check Box 1470" hidden="1">
              <a:extLst>
                <a:ext uri="{63B3BB69-23CF-44E3-9099-C40C66FF867C}">
                  <a14:compatExt spid="_x0000_s4542"/>
                </a:ext>
                <a:ext uri="{FF2B5EF4-FFF2-40B4-BE49-F238E27FC236}">
                  <a16:creationId xmlns:a16="http://schemas.microsoft.com/office/drawing/2014/main" id="{00000000-0008-0000-06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487</xdr:row>
          <xdr:rowOff>85725</xdr:rowOff>
        </xdr:from>
        <xdr:to>
          <xdr:col>25</xdr:col>
          <xdr:colOff>257175</xdr:colOff>
          <xdr:row>488</xdr:row>
          <xdr:rowOff>114300</xdr:rowOff>
        </xdr:to>
        <xdr:sp macro="" textlink="">
          <xdr:nvSpPr>
            <xdr:cNvPr id="4543" name="Check Box 1471" hidden="1">
              <a:extLst>
                <a:ext uri="{63B3BB69-23CF-44E3-9099-C40C66FF867C}">
                  <a14:compatExt spid="_x0000_s4543"/>
                </a:ext>
                <a:ext uri="{FF2B5EF4-FFF2-40B4-BE49-F238E27FC236}">
                  <a16:creationId xmlns:a16="http://schemas.microsoft.com/office/drawing/2014/main" id="{00000000-0008-0000-0600-0000B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492</xdr:row>
          <xdr:rowOff>85725</xdr:rowOff>
        </xdr:from>
        <xdr:to>
          <xdr:col>23</xdr:col>
          <xdr:colOff>257175</xdr:colOff>
          <xdr:row>493</xdr:row>
          <xdr:rowOff>114300</xdr:rowOff>
        </xdr:to>
        <xdr:sp macro="" textlink="">
          <xdr:nvSpPr>
            <xdr:cNvPr id="4544" name="Check Box 1472" hidden="1">
              <a:extLst>
                <a:ext uri="{63B3BB69-23CF-44E3-9099-C40C66FF867C}">
                  <a14:compatExt spid="_x0000_s4544"/>
                </a:ext>
                <a:ext uri="{FF2B5EF4-FFF2-40B4-BE49-F238E27FC236}">
                  <a16:creationId xmlns:a16="http://schemas.microsoft.com/office/drawing/2014/main" id="{00000000-0008-0000-0600-0000C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492</xdr:row>
          <xdr:rowOff>85725</xdr:rowOff>
        </xdr:from>
        <xdr:to>
          <xdr:col>24</xdr:col>
          <xdr:colOff>257175</xdr:colOff>
          <xdr:row>493</xdr:row>
          <xdr:rowOff>114300</xdr:rowOff>
        </xdr:to>
        <xdr:sp macro="" textlink="">
          <xdr:nvSpPr>
            <xdr:cNvPr id="4545" name="Check Box 1473" hidden="1">
              <a:extLst>
                <a:ext uri="{63B3BB69-23CF-44E3-9099-C40C66FF867C}">
                  <a14:compatExt spid="_x0000_s4545"/>
                </a:ext>
                <a:ext uri="{FF2B5EF4-FFF2-40B4-BE49-F238E27FC236}">
                  <a16:creationId xmlns:a16="http://schemas.microsoft.com/office/drawing/2014/main" id="{00000000-0008-0000-0600-0000C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492</xdr:row>
          <xdr:rowOff>85725</xdr:rowOff>
        </xdr:from>
        <xdr:to>
          <xdr:col>25</xdr:col>
          <xdr:colOff>257175</xdr:colOff>
          <xdr:row>493</xdr:row>
          <xdr:rowOff>114300</xdr:rowOff>
        </xdr:to>
        <xdr:sp macro="" textlink="">
          <xdr:nvSpPr>
            <xdr:cNvPr id="4546" name="Check Box 1474" hidden="1">
              <a:extLst>
                <a:ext uri="{63B3BB69-23CF-44E3-9099-C40C66FF867C}">
                  <a14:compatExt spid="_x0000_s4546"/>
                </a:ext>
                <a:ext uri="{FF2B5EF4-FFF2-40B4-BE49-F238E27FC236}">
                  <a16:creationId xmlns:a16="http://schemas.microsoft.com/office/drawing/2014/main" id="{00000000-0008-0000-0600-0000C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489</xdr:row>
          <xdr:rowOff>200025</xdr:rowOff>
        </xdr:from>
        <xdr:to>
          <xdr:col>23</xdr:col>
          <xdr:colOff>257175</xdr:colOff>
          <xdr:row>491</xdr:row>
          <xdr:rowOff>19050</xdr:rowOff>
        </xdr:to>
        <xdr:sp macro="" textlink="">
          <xdr:nvSpPr>
            <xdr:cNvPr id="4547" name="Check Box 1475" hidden="1">
              <a:extLst>
                <a:ext uri="{63B3BB69-23CF-44E3-9099-C40C66FF867C}">
                  <a14:compatExt spid="_x0000_s4547"/>
                </a:ext>
                <a:ext uri="{FF2B5EF4-FFF2-40B4-BE49-F238E27FC236}">
                  <a16:creationId xmlns:a16="http://schemas.microsoft.com/office/drawing/2014/main" id="{00000000-0008-0000-0600-0000C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489</xdr:row>
          <xdr:rowOff>200025</xdr:rowOff>
        </xdr:from>
        <xdr:to>
          <xdr:col>24</xdr:col>
          <xdr:colOff>257175</xdr:colOff>
          <xdr:row>491</xdr:row>
          <xdr:rowOff>19050</xdr:rowOff>
        </xdr:to>
        <xdr:sp macro="" textlink="">
          <xdr:nvSpPr>
            <xdr:cNvPr id="4548" name="Check Box 1476" hidden="1">
              <a:extLst>
                <a:ext uri="{63B3BB69-23CF-44E3-9099-C40C66FF867C}">
                  <a14:compatExt spid="_x0000_s4548"/>
                </a:ext>
                <a:ext uri="{FF2B5EF4-FFF2-40B4-BE49-F238E27FC236}">
                  <a16:creationId xmlns:a16="http://schemas.microsoft.com/office/drawing/2014/main" id="{00000000-0008-0000-0600-0000C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489</xdr:row>
          <xdr:rowOff>200025</xdr:rowOff>
        </xdr:from>
        <xdr:to>
          <xdr:col>25</xdr:col>
          <xdr:colOff>257175</xdr:colOff>
          <xdr:row>491</xdr:row>
          <xdr:rowOff>19050</xdr:rowOff>
        </xdr:to>
        <xdr:sp macro="" textlink="">
          <xdr:nvSpPr>
            <xdr:cNvPr id="4549" name="Check Box 1477" hidden="1">
              <a:extLst>
                <a:ext uri="{63B3BB69-23CF-44E3-9099-C40C66FF867C}">
                  <a14:compatExt spid="_x0000_s4549"/>
                </a:ext>
                <a:ext uri="{FF2B5EF4-FFF2-40B4-BE49-F238E27FC236}">
                  <a16:creationId xmlns:a16="http://schemas.microsoft.com/office/drawing/2014/main" id="{00000000-0008-0000-06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495</xdr:row>
          <xdr:rowOff>200025</xdr:rowOff>
        </xdr:from>
        <xdr:to>
          <xdr:col>23</xdr:col>
          <xdr:colOff>257175</xdr:colOff>
          <xdr:row>497</xdr:row>
          <xdr:rowOff>19050</xdr:rowOff>
        </xdr:to>
        <xdr:sp macro="" textlink="">
          <xdr:nvSpPr>
            <xdr:cNvPr id="4550" name="Check Box 1478" hidden="1">
              <a:extLst>
                <a:ext uri="{63B3BB69-23CF-44E3-9099-C40C66FF867C}">
                  <a14:compatExt spid="_x0000_s4550"/>
                </a:ext>
                <a:ext uri="{FF2B5EF4-FFF2-40B4-BE49-F238E27FC236}">
                  <a16:creationId xmlns:a16="http://schemas.microsoft.com/office/drawing/2014/main" id="{00000000-0008-0000-06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495</xdr:row>
          <xdr:rowOff>200025</xdr:rowOff>
        </xdr:from>
        <xdr:to>
          <xdr:col>24</xdr:col>
          <xdr:colOff>257175</xdr:colOff>
          <xdr:row>497</xdr:row>
          <xdr:rowOff>19050</xdr:rowOff>
        </xdr:to>
        <xdr:sp macro="" textlink="">
          <xdr:nvSpPr>
            <xdr:cNvPr id="4551" name="Check Box 1479" hidden="1">
              <a:extLst>
                <a:ext uri="{63B3BB69-23CF-44E3-9099-C40C66FF867C}">
                  <a14:compatExt spid="_x0000_s4551"/>
                </a:ext>
                <a:ext uri="{FF2B5EF4-FFF2-40B4-BE49-F238E27FC236}">
                  <a16:creationId xmlns:a16="http://schemas.microsoft.com/office/drawing/2014/main" id="{00000000-0008-0000-06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495</xdr:row>
          <xdr:rowOff>200025</xdr:rowOff>
        </xdr:from>
        <xdr:to>
          <xdr:col>25</xdr:col>
          <xdr:colOff>257175</xdr:colOff>
          <xdr:row>497</xdr:row>
          <xdr:rowOff>19050</xdr:rowOff>
        </xdr:to>
        <xdr:sp macro="" textlink="">
          <xdr:nvSpPr>
            <xdr:cNvPr id="4552" name="Check Box 1480" hidden="1">
              <a:extLst>
                <a:ext uri="{63B3BB69-23CF-44E3-9099-C40C66FF867C}">
                  <a14:compatExt spid="_x0000_s4552"/>
                </a:ext>
                <a:ext uri="{FF2B5EF4-FFF2-40B4-BE49-F238E27FC236}">
                  <a16:creationId xmlns:a16="http://schemas.microsoft.com/office/drawing/2014/main" id="{00000000-0008-0000-06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499</xdr:row>
          <xdr:rowOff>200025</xdr:rowOff>
        </xdr:from>
        <xdr:to>
          <xdr:col>23</xdr:col>
          <xdr:colOff>257175</xdr:colOff>
          <xdr:row>501</xdr:row>
          <xdr:rowOff>19050</xdr:rowOff>
        </xdr:to>
        <xdr:sp macro="" textlink="">
          <xdr:nvSpPr>
            <xdr:cNvPr id="4553" name="Check Box 1481" hidden="1">
              <a:extLst>
                <a:ext uri="{63B3BB69-23CF-44E3-9099-C40C66FF867C}">
                  <a14:compatExt spid="_x0000_s4553"/>
                </a:ext>
                <a:ext uri="{FF2B5EF4-FFF2-40B4-BE49-F238E27FC236}">
                  <a16:creationId xmlns:a16="http://schemas.microsoft.com/office/drawing/2014/main" id="{00000000-0008-0000-06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499</xdr:row>
          <xdr:rowOff>200025</xdr:rowOff>
        </xdr:from>
        <xdr:to>
          <xdr:col>24</xdr:col>
          <xdr:colOff>257175</xdr:colOff>
          <xdr:row>501</xdr:row>
          <xdr:rowOff>19050</xdr:rowOff>
        </xdr:to>
        <xdr:sp macro="" textlink="">
          <xdr:nvSpPr>
            <xdr:cNvPr id="4554" name="Check Box 1482" hidden="1">
              <a:extLst>
                <a:ext uri="{63B3BB69-23CF-44E3-9099-C40C66FF867C}">
                  <a14:compatExt spid="_x0000_s4554"/>
                </a:ext>
                <a:ext uri="{FF2B5EF4-FFF2-40B4-BE49-F238E27FC236}">
                  <a16:creationId xmlns:a16="http://schemas.microsoft.com/office/drawing/2014/main" id="{00000000-0008-0000-06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499</xdr:row>
          <xdr:rowOff>200025</xdr:rowOff>
        </xdr:from>
        <xdr:to>
          <xdr:col>25</xdr:col>
          <xdr:colOff>257175</xdr:colOff>
          <xdr:row>501</xdr:row>
          <xdr:rowOff>19050</xdr:rowOff>
        </xdr:to>
        <xdr:sp macro="" textlink="">
          <xdr:nvSpPr>
            <xdr:cNvPr id="4555" name="Check Box 1483" hidden="1">
              <a:extLst>
                <a:ext uri="{63B3BB69-23CF-44E3-9099-C40C66FF867C}">
                  <a14:compatExt spid="_x0000_s4555"/>
                </a:ext>
                <a:ext uri="{FF2B5EF4-FFF2-40B4-BE49-F238E27FC236}">
                  <a16:creationId xmlns:a16="http://schemas.microsoft.com/office/drawing/2014/main" id="{00000000-0008-0000-06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506</xdr:row>
          <xdr:rowOff>85725</xdr:rowOff>
        </xdr:from>
        <xdr:to>
          <xdr:col>23</xdr:col>
          <xdr:colOff>257175</xdr:colOff>
          <xdr:row>507</xdr:row>
          <xdr:rowOff>114300</xdr:rowOff>
        </xdr:to>
        <xdr:sp macro="" textlink="">
          <xdr:nvSpPr>
            <xdr:cNvPr id="4556" name="Check Box 1484" hidden="1">
              <a:extLst>
                <a:ext uri="{63B3BB69-23CF-44E3-9099-C40C66FF867C}">
                  <a14:compatExt spid="_x0000_s4556"/>
                </a:ext>
                <a:ext uri="{FF2B5EF4-FFF2-40B4-BE49-F238E27FC236}">
                  <a16:creationId xmlns:a16="http://schemas.microsoft.com/office/drawing/2014/main" id="{00000000-0008-0000-06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506</xdr:row>
          <xdr:rowOff>85725</xdr:rowOff>
        </xdr:from>
        <xdr:to>
          <xdr:col>24</xdr:col>
          <xdr:colOff>257175</xdr:colOff>
          <xdr:row>507</xdr:row>
          <xdr:rowOff>114300</xdr:rowOff>
        </xdr:to>
        <xdr:sp macro="" textlink="">
          <xdr:nvSpPr>
            <xdr:cNvPr id="4557" name="Check Box 1485" hidden="1">
              <a:extLst>
                <a:ext uri="{63B3BB69-23CF-44E3-9099-C40C66FF867C}">
                  <a14:compatExt spid="_x0000_s4557"/>
                </a:ext>
                <a:ext uri="{FF2B5EF4-FFF2-40B4-BE49-F238E27FC236}">
                  <a16:creationId xmlns:a16="http://schemas.microsoft.com/office/drawing/2014/main" id="{00000000-0008-0000-06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506</xdr:row>
          <xdr:rowOff>85725</xdr:rowOff>
        </xdr:from>
        <xdr:to>
          <xdr:col>25</xdr:col>
          <xdr:colOff>257175</xdr:colOff>
          <xdr:row>507</xdr:row>
          <xdr:rowOff>114300</xdr:rowOff>
        </xdr:to>
        <xdr:sp macro="" textlink="">
          <xdr:nvSpPr>
            <xdr:cNvPr id="4558" name="Check Box 1486" hidden="1">
              <a:extLst>
                <a:ext uri="{63B3BB69-23CF-44E3-9099-C40C66FF867C}">
                  <a14:compatExt spid="_x0000_s4558"/>
                </a:ext>
                <a:ext uri="{FF2B5EF4-FFF2-40B4-BE49-F238E27FC236}">
                  <a16:creationId xmlns:a16="http://schemas.microsoft.com/office/drawing/2014/main" id="{00000000-0008-0000-0600-0000C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525</xdr:row>
          <xdr:rowOff>85725</xdr:rowOff>
        </xdr:from>
        <xdr:to>
          <xdr:col>23</xdr:col>
          <xdr:colOff>257175</xdr:colOff>
          <xdr:row>526</xdr:row>
          <xdr:rowOff>114300</xdr:rowOff>
        </xdr:to>
        <xdr:sp macro="" textlink="">
          <xdr:nvSpPr>
            <xdr:cNvPr id="4559" name="Check Box 1487" hidden="1">
              <a:extLst>
                <a:ext uri="{63B3BB69-23CF-44E3-9099-C40C66FF867C}">
                  <a14:compatExt spid="_x0000_s4559"/>
                </a:ext>
                <a:ext uri="{FF2B5EF4-FFF2-40B4-BE49-F238E27FC236}">
                  <a16:creationId xmlns:a16="http://schemas.microsoft.com/office/drawing/2014/main" id="{00000000-0008-0000-0600-0000C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525</xdr:row>
          <xdr:rowOff>85725</xdr:rowOff>
        </xdr:from>
        <xdr:to>
          <xdr:col>24</xdr:col>
          <xdr:colOff>257175</xdr:colOff>
          <xdr:row>526</xdr:row>
          <xdr:rowOff>114300</xdr:rowOff>
        </xdr:to>
        <xdr:sp macro="" textlink="">
          <xdr:nvSpPr>
            <xdr:cNvPr id="4560" name="Check Box 1488" hidden="1">
              <a:extLst>
                <a:ext uri="{63B3BB69-23CF-44E3-9099-C40C66FF867C}">
                  <a14:compatExt spid="_x0000_s4560"/>
                </a:ext>
                <a:ext uri="{FF2B5EF4-FFF2-40B4-BE49-F238E27FC236}">
                  <a16:creationId xmlns:a16="http://schemas.microsoft.com/office/drawing/2014/main" id="{00000000-0008-0000-0600-0000D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525</xdr:row>
          <xdr:rowOff>85725</xdr:rowOff>
        </xdr:from>
        <xdr:to>
          <xdr:col>25</xdr:col>
          <xdr:colOff>257175</xdr:colOff>
          <xdr:row>526</xdr:row>
          <xdr:rowOff>114300</xdr:rowOff>
        </xdr:to>
        <xdr:sp macro="" textlink="">
          <xdr:nvSpPr>
            <xdr:cNvPr id="4561" name="Check Box 1489" hidden="1">
              <a:extLst>
                <a:ext uri="{63B3BB69-23CF-44E3-9099-C40C66FF867C}">
                  <a14:compatExt spid="_x0000_s4561"/>
                </a:ext>
                <a:ext uri="{FF2B5EF4-FFF2-40B4-BE49-F238E27FC236}">
                  <a16:creationId xmlns:a16="http://schemas.microsoft.com/office/drawing/2014/main" id="{00000000-0008-0000-0600-0000D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527</xdr:row>
          <xdr:rowOff>85725</xdr:rowOff>
        </xdr:from>
        <xdr:to>
          <xdr:col>23</xdr:col>
          <xdr:colOff>257175</xdr:colOff>
          <xdr:row>528</xdr:row>
          <xdr:rowOff>114300</xdr:rowOff>
        </xdr:to>
        <xdr:sp macro="" textlink="">
          <xdr:nvSpPr>
            <xdr:cNvPr id="4562" name="Check Box 1490" hidden="1">
              <a:extLst>
                <a:ext uri="{63B3BB69-23CF-44E3-9099-C40C66FF867C}">
                  <a14:compatExt spid="_x0000_s4562"/>
                </a:ext>
                <a:ext uri="{FF2B5EF4-FFF2-40B4-BE49-F238E27FC236}">
                  <a16:creationId xmlns:a16="http://schemas.microsoft.com/office/drawing/2014/main" id="{00000000-0008-0000-06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527</xdr:row>
          <xdr:rowOff>85725</xdr:rowOff>
        </xdr:from>
        <xdr:to>
          <xdr:col>24</xdr:col>
          <xdr:colOff>257175</xdr:colOff>
          <xdr:row>528</xdr:row>
          <xdr:rowOff>114300</xdr:rowOff>
        </xdr:to>
        <xdr:sp macro="" textlink="">
          <xdr:nvSpPr>
            <xdr:cNvPr id="4563" name="Check Box 1491" hidden="1">
              <a:extLst>
                <a:ext uri="{63B3BB69-23CF-44E3-9099-C40C66FF867C}">
                  <a14:compatExt spid="_x0000_s4563"/>
                </a:ext>
                <a:ext uri="{FF2B5EF4-FFF2-40B4-BE49-F238E27FC236}">
                  <a16:creationId xmlns:a16="http://schemas.microsoft.com/office/drawing/2014/main" id="{00000000-0008-0000-06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527</xdr:row>
          <xdr:rowOff>85725</xdr:rowOff>
        </xdr:from>
        <xdr:to>
          <xdr:col>25</xdr:col>
          <xdr:colOff>257175</xdr:colOff>
          <xdr:row>528</xdr:row>
          <xdr:rowOff>114300</xdr:rowOff>
        </xdr:to>
        <xdr:sp macro="" textlink="">
          <xdr:nvSpPr>
            <xdr:cNvPr id="4564" name="Check Box 1492" hidden="1">
              <a:extLst>
                <a:ext uri="{63B3BB69-23CF-44E3-9099-C40C66FF867C}">
                  <a14:compatExt spid="_x0000_s4564"/>
                </a:ext>
                <a:ext uri="{FF2B5EF4-FFF2-40B4-BE49-F238E27FC236}">
                  <a16:creationId xmlns:a16="http://schemas.microsoft.com/office/drawing/2014/main" id="{00000000-0008-0000-06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516</xdr:row>
          <xdr:rowOff>200025</xdr:rowOff>
        </xdr:from>
        <xdr:to>
          <xdr:col>23</xdr:col>
          <xdr:colOff>257175</xdr:colOff>
          <xdr:row>518</xdr:row>
          <xdr:rowOff>19050</xdr:rowOff>
        </xdr:to>
        <xdr:sp macro="" textlink="">
          <xdr:nvSpPr>
            <xdr:cNvPr id="4565" name="Check Box 1493" hidden="1">
              <a:extLst>
                <a:ext uri="{63B3BB69-23CF-44E3-9099-C40C66FF867C}">
                  <a14:compatExt spid="_x0000_s4565"/>
                </a:ext>
                <a:ext uri="{FF2B5EF4-FFF2-40B4-BE49-F238E27FC236}">
                  <a16:creationId xmlns:a16="http://schemas.microsoft.com/office/drawing/2014/main" id="{00000000-0008-0000-06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516</xdr:row>
          <xdr:rowOff>200025</xdr:rowOff>
        </xdr:from>
        <xdr:to>
          <xdr:col>24</xdr:col>
          <xdr:colOff>257175</xdr:colOff>
          <xdr:row>518</xdr:row>
          <xdr:rowOff>19050</xdr:rowOff>
        </xdr:to>
        <xdr:sp macro="" textlink="">
          <xdr:nvSpPr>
            <xdr:cNvPr id="4566" name="Check Box 1494" hidden="1">
              <a:extLst>
                <a:ext uri="{63B3BB69-23CF-44E3-9099-C40C66FF867C}">
                  <a14:compatExt spid="_x0000_s4566"/>
                </a:ext>
                <a:ext uri="{FF2B5EF4-FFF2-40B4-BE49-F238E27FC236}">
                  <a16:creationId xmlns:a16="http://schemas.microsoft.com/office/drawing/2014/main" id="{00000000-0008-0000-06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516</xdr:row>
          <xdr:rowOff>200025</xdr:rowOff>
        </xdr:from>
        <xdr:to>
          <xdr:col>25</xdr:col>
          <xdr:colOff>257175</xdr:colOff>
          <xdr:row>518</xdr:row>
          <xdr:rowOff>19050</xdr:rowOff>
        </xdr:to>
        <xdr:sp macro="" textlink="">
          <xdr:nvSpPr>
            <xdr:cNvPr id="4567" name="Check Box 1495" hidden="1">
              <a:extLst>
                <a:ext uri="{63B3BB69-23CF-44E3-9099-C40C66FF867C}">
                  <a14:compatExt spid="_x0000_s4567"/>
                </a:ext>
                <a:ext uri="{FF2B5EF4-FFF2-40B4-BE49-F238E27FC236}">
                  <a16:creationId xmlns:a16="http://schemas.microsoft.com/office/drawing/2014/main" id="{00000000-0008-0000-06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600</xdr:row>
          <xdr:rowOff>200025</xdr:rowOff>
        </xdr:from>
        <xdr:to>
          <xdr:col>23</xdr:col>
          <xdr:colOff>257175</xdr:colOff>
          <xdr:row>602</xdr:row>
          <xdr:rowOff>19050</xdr:rowOff>
        </xdr:to>
        <xdr:sp macro="" textlink="">
          <xdr:nvSpPr>
            <xdr:cNvPr id="4568" name="Check Box 1496" hidden="1">
              <a:extLst>
                <a:ext uri="{63B3BB69-23CF-44E3-9099-C40C66FF867C}">
                  <a14:compatExt spid="_x0000_s4568"/>
                </a:ext>
                <a:ext uri="{FF2B5EF4-FFF2-40B4-BE49-F238E27FC236}">
                  <a16:creationId xmlns:a16="http://schemas.microsoft.com/office/drawing/2014/main" id="{00000000-0008-0000-0600-0000D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600</xdr:row>
          <xdr:rowOff>200025</xdr:rowOff>
        </xdr:from>
        <xdr:to>
          <xdr:col>24</xdr:col>
          <xdr:colOff>257175</xdr:colOff>
          <xdr:row>602</xdr:row>
          <xdr:rowOff>19050</xdr:rowOff>
        </xdr:to>
        <xdr:sp macro="" textlink="">
          <xdr:nvSpPr>
            <xdr:cNvPr id="4569" name="Check Box 1497" hidden="1">
              <a:extLst>
                <a:ext uri="{63B3BB69-23CF-44E3-9099-C40C66FF867C}">
                  <a14:compatExt spid="_x0000_s4569"/>
                </a:ext>
                <a:ext uri="{FF2B5EF4-FFF2-40B4-BE49-F238E27FC236}">
                  <a16:creationId xmlns:a16="http://schemas.microsoft.com/office/drawing/2014/main" id="{00000000-0008-0000-0600-0000D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600</xdr:row>
          <xdr:rowOff>200025</xdr:rowOff>
        </xdr:from>
        <xdr:to>
          <xdr:col>25</xdr:col>
          <xdr:colOff>257175</xdr:colOff>
          <xdr:row>602</xdr:row>
          <xdr:rowOff>19050</xdr:rowOff>
        </xdr:to>
        <xdr:sp macro="" textlink="">
          <xdr:nvSpPr>
            <xdr:cNvPr id="4570" name="Check Box 1498" hidden="1">
              <a:extLst>
                <a:ext uri="{63B3BB69-23CF-44E3-9099-C40C66FF867C}">
                  <a14:compatExt spid="_x0000_s4570"/>
                </a:ext>
                <a:ext uri="{FF2B5EF4-FFF2-40B4-BE49-F238E27FC236}">
                  <a16:creationId xmlns:a16="http://schemas.microsoft.com/office/drawing/2014/main" id="{00000000-0008-0000-0600-0000D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606</xdr:row>
          <xdr:rowOff>85725</xdr:rowOff>
        </xdr:from>
        <xdr:to>
          <xdr:col>25</xdr:col>
          <xdr:colOff>257175</xdr:colOff>
          <xdr:row>607</xdr:row>
          <xdr:rowOff>114300</xdr:rowOff>
        </xdr:to>
        <xdr:sp macro="" textlink="">
          <xdr:nvSpPr>
            <xdr:cNvPr id="4571" name="Check Box 1499" hidden="1">
              <a:extLst>
                <a:ext uri="{63B3BB69-23CF-44E3-9099-C40C66FF867C}">
                  <a14:compatExt spid="_x0000_s4571"/>
                </a:ext>
                <a:ext uri="{FF2B5EF4-FFF2-40B4-BE49-F238E27FC236}">
                  <a16:creationId xmlns:a16="http://schemas.microsoft.com/office/drawing/2014/main" id="{00000000-0008-0000-06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612</xdr:row>
          <xdr:rowOff>95250</xdr:rowOff>
        </xdr:from>
        <xdr:to>
          <xdr:col>25</xdr:col>
          <xdr:colOff>257175</xdr:colOff>
          <xdr:row>613</xdr:row>
          <xdr:rowOff>123825</xdr:rowOff>
        </xdr:to>
        <xdr:sp macro="" textlink="">
          <xdr:nvSpPr>
            <xdr:cNvPr id="4572" name="Check Box 1500" hidden="1">
              <a:extLst>
                <a:ext uri="{63B3BB69-23CF-44E3-9099-C40C66FF867C}">
                  <a14:compatExt spid="_x0000_s4572"/>
                </a:ext>
                <a:ext uri="{FF2B5EF4-FFF2-40B4-BE49-F238E27FC236}">
                  <a16:creationId xmlns:a16="http://schemas.microsoft.com/office/drawing/2014/main" id="{00000000-0008-0000-06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621</xdr:row>
          <xdr:rowOff>200025</xdr:rowOff>
        </xdr:from>
        <xdr:to>
          <xdr:col>25</xdr:col>
          <xdr:colOff>257175</xdr:colOff>
          <xdr:row>623</xdr:row>
          <xdr:rowOff>19050</xdr:rowOff>
        </xdr:to>
        <xdr:sp macro="" textlink="">
          <xdr:nvSpPr>
            <xdr:cNvPr id="4573" name="Check Box 1501" hidden="1">
              <a:extLst>
                <a:ext uri="{63B3BB69-23CF-44E3-9099-C40C66FF867C}">
                  <a14:compatExt spid="_x0000_s4573"/>
                </a:ext>
                <a:ext uri="{FF2B5EF4-FFF2-40B4-BE49-F238E27FC236}">
                  <a16:creationId xmlns:a16="http://schemas.microsoft.com/office/drawing/2014/main" id="{00000000-0008-0000-06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624</xdr:row>
          <xdr:rowOff>76200</xdr:rowOff>
        </xdr:from>
        <xdr:to>
          <xdr:col>25</xdr:col>
          <xdr:colOff>257175</xdr:colOff>
          <xdr:row>625</xdr:row>
          <xdr:rowOff>104775</xdr:rowOff>
        </xdr:to>
        <xdr:sp macro="" textlink="">
          <xdr:nvSpPr>
            <xdr:cNvPr id="4574" name="Check Box 1502" hidden="1">
              <a:extLst>
                <a:ext uri="{63B3BB69-23CF-44E3-9099-C40C66FF867C}">
                  <a14:compatExt spid="_x0000_s4574"/>
                </a:ext>
                <a:ext uri="{FF2B5EF4-FFF2-40B4-BE49-F238E27FC236}">
                  <a16:creationId xmlns:a16="http://schemas.microsoft.com/office/drawing/2014/main" id="{00000000-0008-0000-0600-0000D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614</xdr:row>
          <xdr:rowOff>190500</xdr:rowOff>
        </xdr:from>
        <xdr:to>
          <xdr:col>25</xdr:col>
          <xdr:colOff>257175</xdr:colOff>
          <xdr:row>616</xdr:row>
          <xdr:rowOff>9525</xdr:rowOff>
        </xdr:to>
        <xdr:sp macro="" textlink="">
          <xdr:nvSpPr>
            <xdr:cNvPr id="4575" name="Check Box 1503" hidden="1">
              <a:extLst>
                <a:ext uri="{63B3BB69-23CF-44E3-9099-C40C66FF867C}">
                  <a14:compatExt spid="_x0000_s4575"/>
                </a:ext>
                <a:ext uri="{FF2B5EF4-FFF2-40B4-BE49-F238E27FC236}">
                  <a16:creationId xmlns:a16="http://schemas.microsoft.com/office/drawing/2014/main" id="{00000000-0008-0000-0600-0000D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618</xdr:row>
          <xdr:rowOff>123825</xdr:rowOff>
        </xdr:from>
        <xdr:to>
          <xdr:col>25</xdr:col>
          <xdr:colOff>257175</xdr:colOff>
          <xdr:row>619</xdr:row>
          <xdr:rowOff>152400</xdr:rowOff>
        </xdr:to>
        <xdr:sp macro="" textlink="">
          <xdr:nvSpPr>
            <xdr:cNvPr id="4576" name="Check Box 1504" hidden="1">
              <a:extLst>
                <a:ext uri="{63B3BB69-23CF-44E3-9099-C40C66FF867C}">
                  <a14:compatExt spid="_x0000_s4576"/>
                </a:ext>
                <a:ext uri="{FF2B5EF4-FFF2-40B4-BE49-F238E27FC236}">
                  <a16:creationId xmlns:a16="http://schemas.microsoft.com/office/drawing/2014/main" id="{00000000-0008-0000-0600-0000E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691</xdr:row>
          <xdr:rowOff>85725</xdr:rowOff>
        </xdr:from>
        <xdr:to>
          <xdr:col>23</xdr:col>
          <xdr:colOff>257175</xdr:colOff>
          <xdr:row>692</xdr:row>
          <xdr:rowOff>114300</xdr:rowOff>
        </xdr:to>
        <xdr:sp macro="" textlink="">
          <xdr:nvSpPr>
            <xdr:cNvPr id="4580" name="Check Box 1508" hidden="1">
              <a:extLst>
                <a:ext uri="{63B3BB69-23CF-44E3-9099-C40C66FF867C}">
                  <a14:compatExt spid="_x0000_s4580"/>
                </a:ext>
                <a:ext uri="{FF2B5EF4-FFF2-40B4-BE49-F238E27FC236}">
                  <a16:creationId xmlns:a16="http://schemas.microsoft.com/office/drawing/2014/main" id="{00000000-0008-0000-06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691</xdr:row>
          <xdr:rowOff>85725</xdr:rowOff>
        </xdr:from>
        <xdr:to>
          <xdr:col>24</xdr:col>
          <xdr:colOff>257175</xdr:colOff>
          <xdr:row>692</xdr:row>
          <xdr:rowOff>114300</xdr:rowOff>
        </xdr:to>
        <xdr:sp macro="" textlink="">
          <xdr:nvSpPr>
            <xdr:cNvPr id="4581" name="Check Box 1509" hidden="1">
              <a:extLst>
                <a:ext uri="{63B3BB69-23CF-44E3-9099-C40C66FF867C}">
                  <a14:compatExt spid="_x0000_s4581"/>
                </a:ext>
                <a:ext uri="{FF2B5EF4-FFF2-40B4-BE49-F238E27FC236}">
                  <a16:creationId xmlns:a16="http://schemas.microsoft.com/office/drawing/2014/main" id="{00000000-0008-0000-06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691</xdr:row>
          <xdr:rowOff>85725</xdr:rowOff>
        </xdr:from>
        <xdr:to>
          <xdr:col>25</xdr:col>
          <xdr:colOff>257175</xdr:colOff>
          <xdr:row>692</xdr:row>
          <xdr:rowOff>114300</xdr:rowOff>
        </xdr:to>
        <xdr:sp macro="" textlink="">
          <xdr:nvSpPr>
            <xdr:cNvPr id="4582" name="Check Box 1510" hidden="1">
              <a:extLst>
                <a:ext uri="{63B3BB69-23CF-44E3-9099-C40C66FF867C}">
                  <a14:compatExt spid="_x0000_s4582"/>
                </a:ext>
                <a:ext uri="{FF2B5EF4-FFF2-40B4-BE49-F238E27FC236}">
                  <a16:creationId xmlns:a16="http://schemas.microsoft.com/office/drawing/2014/main" id="{00000000-0008-0000-06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702</xdr:row>
          <xdr:rowOff>200025</xdr:rowOff>
        </xdr:from>
        <xdr:to>
          <xdr:col>25</xdr:col>
          <xdr:colOff>257175</xdr:colOff>
          <xdr:row>704</xdr:row>
          <xdr:rowOff>28575</xdr:rowOff>
        </xdr:to>
        <xdr:sp macro="" textlink="">
          <xdr:nvSpPr>
            <xdr:cNvPr id="4586" name="Check Box 1514" hidden="1">
              <a:extLst>
                <a:ext uri="{63B3BB69-23CF-44E3-9099-C40C66FF867C}">
                  <a14:compatExt spid="_x0000_s4586"/>
                </a:ext>
                <a:ext uri="{FF2B5EF4-FFF2-40B4-BE49-F238E27FC236}">
                  <a16:creationId xmlns:a16="http://schemas.microsoft.com/office/drawing/2014/main" id="{00000000-0008-0000-0600-0000E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841</xdr:row>
          <xdr:rowOff>0</xdr:rowOff>
        </xdr:from>
        <xdr:to>
          <xdr:col>23</xdr:col>
          <xdr:colOff>257175</xdr:colOff>
          <xdr:row>842</xdr:row>
          <xdr:rowOff>28573</xdr:rowOff>
        </xdr:to>
        <xdr:sp macro="" textlink="">
          <xdr:nvSpPr>
            <xdr:cNvPr id="4599" name="Check Box 1527" hidden="1">
              <a:extLst>
                <a:ext uri="{63B3BB69-23CF-44E3-9099-C40C66FF867C}">
                  <a14:compatExt spid="_x0000_s4599"/>
                </a:ext>
                <a:ext uri="{FF2B5EF4-FFF2-40B4-BE49-F238E27FC236}">
                  <a16:creationId xmlns:a16="http://schemas.microsoft.com/office/drawing/2014/main" id="{00000000-0008-0000-06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841</xdr:row>
          <xdr:rowOff>0</xdr:rowOff>
        </xdr:from>
        <xdr:to>
          <xdr:col>24</xdr:col>
          <xdr:colOff>257175</xdr:colOff>
          <xdr:row>842</xdr:row>
          <xdr:rowOff>28573</xdr:rowOff>
        </xdr:to>
        <xdr:sp macro="" textlink="">
          <xdr:nvSpPr>
            <xdr:cNvPr id="4600" name="Check Box 1528" hidden="1">
              <a:extLst>
                <a:ext uri="{63B3BB69-23CF-44E3-9099-C40C66FF867C}">
                  <a14:compatExt spid="_x0000_s4600"/>
                </a:ext>
                <a:ext uri="{FF2B5EF4-FFF2-40B4-BE49-F238E27FC236}">
                  <a16:creationId xmlns:a16="http://schemas.microsoft.com/office/drawing/2014/main" id="{00000000-0008-0000-06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841</xdr:row>
          <xdr:rowOff>0</xdr:rowOff>
        </xdr:from>
        <xdr:to>
          <xdr:col>25</xdr:col>
          <xdr:colOff>257175</xdr:colOff>
          <xdr:row>842</xdr:row>
          <xdr:rowOff>28573</xdr:rowOff>
        </xdr:to>
        <xdr:sp macro="" textlink="">
          <xdr:nvSpPr>
            <xdr:cNvPr id="4601" name="Check Box 1529" hidden="1">
              <a:extLst>
                <a:ext uri="{63B3BB69-23CF-44E3-9099-C40C66FF867C}">
                  <a14:compatExt spid="_x0000_s4601"/>
                </a:ext>
                <a:ext uri="{FF2B5EF4-FFF2-40B4-BE49-F238E27FC236}">
                  <a16:creationId xmlns:a16="http://schemas.microsoft.com/office/drawing/2014/main" id="{00000000-0008-0000-0600-0000F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846</xdr:row>
          <xdr:rowOff>0</xdr:rowOff>
        </xdr:from>
        <xdr:to>
          <xdr:col>23</xdr:col>
          <xdr:colOff>257175</xdr:colOff>
          <xdr:row>847</xdr:row>
          <xdr:rowOff>28576</xdr:rowOff>
        </xdr:to>
        <xdr:sp macro="" textlink="">
          <xdr:nvSpPr>
            <xdr:cNvPr id="4602" name="Check Box 1530" hidden="1">
              <a:extLst>
                <a:ext uri="{63B3BB69-23CF-44E3-9099-C40C66FF867C}">
                  <a14:compatExt spid="_x0000_s4602"/>
                </a:ext>
                <a:ext uri="{FF2B5EF4-FFF2-40B4-BE49-F238E27FC236}">
                  <a16:creationId xmlns:a16="http://schemas.microsoft.com/office/drawing/2014/main" id="{00000000-0008-0000-06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846</xdr:row>
          <xdr:rowOff>0</xdr:rowOff>
        </xdr:from>
        <xdr:to>
          <xdr:col>24</xdr:col>
          <xdr:colOff>257175</xdr:colOff>
          <xdr:row>847</xdr:row>
          <xdr:rowOff>28576</xdr:rowOff>
        </xdr:to>
        <xdr:sp macro="" textlink="">
          <xdr:nvSpPr>
            <xdr:cNvPr id="4603" name="Check Box 1531" hidden="1">
              <a:extLst>
                <a:ext uri="{63B3BB69-23CF-44E3-9099-C40C66FF867C}">
                  <a14:compatExt spid="_x0000_s4603"/>
                </a:ext>
                <a:ext uri="{FF2B5EF4-FFF2-40B4-BE49-F238E27FC236}">
                  <a16:creationId xmlns:a16="http://schemas.microsoft.com/office/drawing/2014/main" id="{00000000-0008-0000-06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846</xdr:row>
          <xdr:rowOff>0</xdr:rowOff>
        </xdr:from>
        <xdr:to>
          <xdr:col>25</xdr:col>
          <xdr:colOff>257175</xdr:colOff>
          <xdr:row>847</xdr:row>
          <xdr:rowOff>28576</xdr:rowOff>
        </xdr:to>
        <xdr:sp macro="" textlink="">
          <xdr:nvSpPr>
            <xdr:cNvPr id="4604" name="Check Box 1532" hidden="1">
              <a:extLst>
                <a:ext uri="{63B3BB69-23CF-44E3-9099-C40C66FF867C}">
                  <a14:compatExt spid="_x0000_s4604"/>
                </a:ext>
                <a:ext uri="{FF2B5EF4-FFF2-40B4-BE49-F238E27FC236}">
                  <a16:creationId xmlns:a16="http://schemas.microsoft.com/office/drawing/2014/main" id="{00000000-0008-0000-06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850</xdr:row>
          <xdr:rowOff>28575</xdr:rowOff>
        </xdr:from>
        <xdr:to>
          <xdr:col>23</xdr:col>
          <xdr:colOff>257175</xdr:colOff>
          <xdr:row>851</xdr:row>
          <xdr:rowOff>57149</xdr:rowOff>
        </xdr:to>
        <xdr:sp macro="" textlink="">
          <xdr:nvSpPr>
            <xdr:cNvPr id="4605" name="Check Box 1533" hidden="1">
              <a:extLst>
                <a:ext uri="{63B3BB69-23CF-44E3-9099-C40C66FF867C}">
                  <a14:compatExt spid="_x0000_s4605"/>
                </a:ext>
                <a:ext uri="{FF2B5EF4-FFF2-40B4-BE49-F238E27FC236}">
                  <a16:creationId xmlns:a16="http://schemas.microsoft.com/office/drawing/2014/main" id="{00000000-0008-0000-06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850</xdr:row>
          <xdr:rowOff>28575</xdr:rowOff>
        </xdr:from>
        <xdr:to>
          <xdr:col>24</xdr:col>
          <xdr:colOff>257175</xdr:colOff>
          <xdr:row>851</xdr:row>
          <xdr:rowOff>57149</xdr:rowOff>
        </xdr:to>
        <xdr:sp macro="" textlink="">
          <xdr:nvSpPr>
            <xdr:cNvPr id="4606" name="Check Box 1534" hidden="1">
              <a:extLst>
                <a:ext uri="{63B3BB69-23CF-44E3-9099-C40C66FF867C}">
                  <a14:compatExt spid="_x0000_s4606"/>
                </a:ext>
                <a:ext uri="{FF2B5EF4-FFF2-40B4-BE49-F238E27FC236}">
                  <a16:creationId xmlns:a16="http://schemas.microsoft.com/office/drawing/2014/main" id="{00000000-0008-0000-06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850</xdr:row>
          <xdr:rowOff>28575</xdr:rowOff>
        </xdr:from>
        <xdr:to>
          <xdr:col>25</xdr:col>
          <xdr:colOff>257175</xdr:colOff>
          <xdr:row>851</xdr:row>
          <xdr:rowOff>57149</xdr:rowOff>
        </xdr:to>
        <xdr:sp macro="" textlink="">
          <xdr:nvSpPr>
            <xdr:cNvPr id="4607" name="Check Box 1535" hidden="1">
              <a:extLst>
                <a:ext uri="{63B3BB69-23CF-44E3-9099-C40C66FF867C}">
                  <a14:compatExt spid="_x0000_s4607"/>
                </a:ext>
                <a:ext uri="{FF2B5EF4-FFF2-40B4-BE49-F238E27FC236}">
                  <a16:creationId xmlns:a16="http://schemas.microsoft.com/office/drawing/2014/main" id="{00000000-0008-0000-06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825</xdr:row>
          <xdr:rowOff>123825</xdr:rowOff>
        </xdr:from>
        <xdr:to>
          <xdr:col>23</xdr:col>
          <xdr:colOff>257175</xdr:colOff>
          <xdr:row>826</xdr:row>
          <xdr:rowOff>152400</xdr:rowOff>
        </xdr:to>
        <xdr:sp macro="" textlink="">
          <xdr:nvSpPr>
            <xdr:cNvPr id="4608" name="Check Box 1536" hidden="1">
              <a:extLst>
                <a:ext uri="{63B3BB69-23CF-44E3-9099-C40C66FF867C}">
                  <a14:compatExt spid="_x0000_s4608"/>
                </a:ext>
                <a:ext uri="{FF2B5EF4-FFF2-40B4-BE49-F238E27FC236}">
                  <a16:creationId xmlns:a16="http://schemas.microsoft.com/office/drawing/2014/main" id="{00000000-0008-0000-0600-00000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825</xdr:row>
          <xdr:rowOff>123825</xdr:rowOff>
        </xdr:from>
        <xdr:to>
          <xdr:col>24</xdr:col>
          <xdr:colOff>257175</xdr:colOff>
          <xdr:row>826</xdr:row>
          <xdr:rowOff>152400</xdr:rowOff>
        </xdr:to>
        <xdr:sp macro="" textlink="">
          <xdr:nvSpPr>
            <xdr:cNvPr id="4609" name="Check Box 1537" hidden="1">
              <a:extLst>
                <a:ext uri="{63B3BB69-23CF-44E3-9099-C40C66FF867C}">
                  <a14:compatExt spid="_x0000_s4609"/>
                </a:ext>
                <a:ext uri="{FF2B5EF4-FFF2-40B4-BE49-F238E27FC236}">
                  <a16:creationId xmlns:a16="http://schemas.microsoft.com/office/drawing/2014/main" id="{00000000-0008-0000-06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825</xdr:row>
          <xdr:rowOff>123825</xdr:rowOff>
        </xdr:from>
        <xdr:to>
          <xdr:col>25</xdr:col>
          <xdr:colOff>257175</xdr:colOff>
          <xdr:row>826</xdr:row>
          <xdr:rowOff>152400</xdr:rowOff>
        </xdr:to>
        <xdr:sp macro="" textlink="">
          <xdr:nvSpPr>
            <xdr:cNvPr id="4610" name="Check Box 1538" hidden="1">
              <a:extLst>
                <a:ext uri="{63B3BB69-23CF-44E3-9099-C40C66FF867C}">
                  <a14:compatExt spid="_x0000_s4610"/>
                </a:ext>
                <a:ext uri="{FF2B5EF4-FFF2-40B4-BE49-F238E27FC236}">
                  <a16:creationId xmlns:a16="http://schemas.microsoft.com/office/drawing/2014/main" id="{00000000-0008-0000-06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928</xdr:row>
          <xdr:rowOff>57150</xdr:rowOff>
        </xdr:from>
        <xdr:to>
          <xdr:col>23</xdr:col>
          <xdr:colOff>257175</xdr:colOff>
          <xdr:row>929</xdr:row>
          <xdr:rowOff>95249</xdr:rowOff>
        </xdr:to>
        <xdr:sp macro="" textlink="">
          <xdr:nvSpPr>
            <xdr:cNvPr id="4611" name="Check Box 1539" hidden="1">
              <a:extLst>
                <a:ext uri="{63B3BB69-23CF-44E3-9099-C40C66FF867C}">
                  <a14:compatExt spid="_x0000_s4611"/>
                </a:ext>
                <a:ext uri="{FF2B5EF4-FFF2-40B4-BE49-F238E27FC236}">
                  <a16:creationId xmlns:a16="http://schemas.microsoft.com/office/drawing/2014/main" id="{00000000-0008-0000-0600-00000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928</xdr:row>
          <xdr:rowOff>57150</xdr:rowOff>
        </xdr:from>
        <xdr:to>
          <xdr:col>24</xdr:col>
          <xdr:colOff>257175</xdr:colOff>
          <xdr:row>929</xdr:row>
          <xdr:rowOff>95249</xdr:rowOff>
        </xdr:to>
        <xdr:sp macro="" textlink="">
          <xdr:nvSpPr>
            <xdr:cNvPr id="4612" name="Check Box 1540" hidden="1">
              <a:extLst>
                <a:ext uri="{63B3BB69-23CF-44E3-9099-C40C66FF867C}">
                  <a14:compatExt spid="_x0000_s4612"/>
                </a:ext>
                <a:ext uri="{FF2B5EF4-FFF2-40B4-BE49-F238E27FC236}">
                  <a16:creationId xmlns:a16="http://schemas.microsoft.com/office/drawing/2014/main" id="{00000000-0008-0000-0600-00000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928</xdr:row>
          <xdr:rowOff>57150</xdr:rowOff>
        </xdr:from>
        <xdr:to>
          <xdr:col>25</xdr:col>
          <xdr:colOff>257175</xdr:colOff>
          <xdr:row>929</xdr:row>
          <xdr:rowOff>95249</xdr:rowOff>
        </xdr:to>
        <xdr:sp macro="" textlink="">
          <xdr:nvSpPr>
            <xdr:cNvPr id="4613" name="Check Box 1541" hidden="1">
              <a:extLst>
                <a:ext uri="{63B3BB69-23CF-44E3-9099-C40C66FF867C}">
                  <a14:compatExt spid="_x0000_s4613"/>
                </a:ext>
                <a:ext uri="{FF2B5EF4-FFF2-40B4-BE49-F238E27FC236}">
                  <a16:creationId xmlns:a16="http://schemas.microsoft.com/office/drawing/2014/main" id="{00000000-0008-0000-0600-00000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171</xdr:row>
          <xdr:rowOff>85725</xdr:rowOff>
        </xdr:from>
        <xdr:to>
          <xdr:col>23</xdr:col>
          <xdr:colOff>257175</xdr:colOff>
          <xdr:row>172</xdr:row>
          <xdr:rowOff>114300</xdr:rowOff>
        </xdr:to>
        <xdr:sp macro="" textlink="">
          <xdr:nvSpPr>
            <xdr:cNvPr id="4614" name="Check Box 1542" hidden="1">
              <a:extLst>
                <a:ext uri="{63B3BB69-23CF-44E3-9099-C40C66FF867C}">
                  <a14:compatExt spid="_x0000_s4614"/>
                </a:ext>
                <a:ext uri="{FF2B5EF4-FFF2-40B4-BE49-F238E27FC236}">
                  <a16:creationId xmlns:a16="http://schemas.microsoft.com/office/drawing/2014/main" id="{00000000-0008-0000-06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171</xdr:row>
          <xdr:rowOff>85725</xdr:rowOff>
        </xdr:from>
        <xdr:to>
          <xdr:col>24</xdr:col>
          <xdr:colOff>257175</xdr:colOff>
          <xdr:row>172</xdr:row>
          <xdr:rowOff>114300</xdr:rowOff>
        </xdr:to>
        <xdr:sp macro="" textlink="">
          <xdr:nvSpPr>
            <xdr:cNvPr id="4615" name="Check Box 1543" hidden="1">
              <a:extLst>
                <a:ext uri="{63B3BB69-23CF-44E3-9099-C40C66FF867C}">
                  <a14:compatExt spid="_x0000_s4615"/>
                </a:ext>
                <a:ext uri="{FF2B5EF4-FFF2-40B4-BE49-F238E27FC236}">
                  <a16:creationId xmlns:a16="http://schemas.microsoft.com/office/drawing/2014/main" id="{00000000-0008-0000-0600-00000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171</xdr:row>
          <xdr:rowOff>85725</xdr:rowOff>
        </xdr:from>
        <xdr:to>
          <xdr:col>25</xdr:col>
          <xdr:colOff>257175</xdr:colOff>
          <xdr:row>172</xdr:row>
          <xdr:rowOff>114300</xdr:rowOff>
        </xdr:to>
        <xdr:sp macro="" textlink="">
          <xdr:nvSpPr>
            <xdr:cNvPr id="4616" name="Check Box 1544" hidden="1">
              <a:extLst>
                <a:ext uri="{63B3BB69-23CF-44E3-9099-C40C66FF867C}">
                  <a14:compatExt spid="_x0000_s4616"/>
                </a:ext>
                <a:ext uri="{FF2B5EF4-FFF2-40B4-BE49-F238E27FC236}">
                  <a16:creationId xmlns:a16="http://schemas.microsoft.com/office/drawing/2014/main" id="{00000000-0008-0000-0600-00000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175</xdr:row>
          <xdr:rowOff>200025</xdr:rowOff>
        </xdr:from>
        <xdr:to>
          <xdr:col>23</xdr:col>
          <xdr:colOff>257175</xdr:colOff>
          <xdr:row>177</xdr:row>
          <xdr:rowOff>19050</xdr:rowOff>
        </xdr:to>
        <xdr:sp macro="" textlink="">
          <xdr:nvSpPr>
            <xdr:cNvPr id="4617" name="Check Box 1545" hidden="1">
              <a:extLst>
                <a:ext uri="{63B3BB69-23CF-44E3-9099-C40C66FF867C}">
                  <a14:compatExt spid="_x0000_s4617"/>
                </a:ext>
                <a:ext uri="{FF2B5EF4-FFF2-40B4-BE49-F238E27FC236}">
                  <a16:creationId xmlns:a16="http://schemas.microsoft.com/office/drawing/2014/main" id="{00000000-0008-0000-0600-00000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175</xdr:row>
          <xdr:rowOff>200025</xdr:rowOff>
        </xdr:from>
        <xdr:to>
          <xdr:col>24</xdr:col>
          <xdr:colOff>257175</xdr:colOff>
          <xdr:row>177</xdr:row>
          <xdr:rowOff>19050</xdr:rowOff>
        </xdr:to>
        <xdr:sp macro="" textlink="">
          <xdr:nvSpPr>
            <xdr:cNvPr id="4618" name="Check Box 1546" hidden="1">
              <a:extLst>
                <a:ext uri="{63B3BB69-23CF-44E3-9099-C40C66FF867C}">
                  <a14:compatExt spid="_x0000_s4618"/>
                </a:ext>
                <a:ext uri="{FF2B5EF4-FFF2-40B4-BE49-F238E27FC236}">
                  <a16:creationId xmlns:a16="http://schemas.microsoft.com/office/drawing/2014/main" id="{00000000-0008-0000-0600-00000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175</xdr:row>
          <xdr:rowOff>200025</xdr:rowOff>
        </xdr:from>
        <xdr:to>
          <xdr:col>25</xdr:col>
          <xdr:colOff>257175</xdr:colOff>
          <xdr:row>177</xdr:row>
          <xdr:rowOff>19050</xdr:rowOff>
        </xdr:to>
        <xdr:sp macro="" textlink="">
          <xdr:nvSpPr>
            <xdr:cNvPr id="4619" name="Check Box 1547" hidden="1">
              <a:extLst>
                <a:ext uri="{63B3BB69-23CF-44E3-9099-C40C66FF867C}">
                  <a14:compatExt spid="_x0000_s4619"/>
                </a:ext>
                <a:ext uri="{FF2B5EF4-FFF2-40B4-BE49-F238E27FC236}">
                  <a16:creationId xmlns:a16="http://schemas.microsoft.com/office/drawing/2014/main" id="{00000000-0008-0000-0600-00000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178</xdr:row>
          <xdr:rowOff>85725</xdr:rowOff>
        </xdr:from>
        <xdr:to>
          <xdr:col>23</xdr:col>
          <xdr:colOff>257175</xdr:colOff>
          <xdr:row>179</xdr:row>
          <xdr:rowOff>114300</xdr:rowOff>
        </xdr:to>
        <xdr:sp macro="" textlink="">
          <xdr:nvSpPr>
            <xdr:cNvPr id="4620" name="Check Box 1548" hidden="1">
              <a:extLst>
                <a:ext uri="{63B3BB69-23CF-44E3-9099-C40C66FF867C}">
                  <a14:compatExt spid="_x0000_s4620"/>
                </a:ext>
                <a:ext uri="{FF2B5EF4-FFF2-40B4-BE49-F238E27FC236}">
                  <a16:creationId xmlns:a16="http://schemas.microsoft.com/office/drawing/2014/main" id="{00000000-0008-0000-0600-00000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178</xdr:row>
          <xdr:rowOff>85725</xdr:rowOff>
        </xdr:from>
        <xdr:to>
          <xdr:col>24</xdr:col>
          <xdr:colOff>257175</xdr:colOff>
          <xdr:row>179</xdr:row>
          <xdr:rowOff>114300</xdr:rowOff>
        </xdr:to>
        <xdr:sp macro="" textlink="">
          <xdr:nvSpPr>
            <xdr:cNvPr id="4621" name="Check Box 1549" hidden="1">
              <a:extLst>
                <a:ext uri="{63B3BB69-23CF-44E3-9099-C40C66FF867C}">
                  <a14:compatExt spid="_x0000_s4621"/>
                </a:ext>
                <a:ext uri="{FF2B5EF4-FFF2-40B4-BE49-F238E27FC236}">
                  <a16:creationId xmlns:a16="http://schemas.microsoft.com/office/drawing/2014/main" id="{00000000-0008-0000-0600-00000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178</xdr:row>
          <xdr:rowOff>85725</xdr:rowOff>
        </xdr:from>
        <xdr:to>
          <xdr:col>25</xdr:col>
          <xdr:colOff>257175</xdr:colOff>
          <xdr:row>179</xdr:row>
          <xdr:rowOff>114300</xdr:rowOff>
        </xdr:to>
        <xdr:sp macro="" textlink="">
          <xdr:nvSpPr>
            <xdr:cNvPr id="4622" name="Check Box 1550" hidden="1">
              <a:extLst>
                <a:ext uri="{63B3BB69-23CF-44E3-9099-C40C66FF867C}">
                  <a14:compatExt spid="_x0000_s4622"/>
                </a:ext>
                <a:ext uri="{FF2B5EF4-FFF2-40B4-BE49-F238E27FC236}">
                  <a16:creationId xmlns:a16="http://schemas.microsoft.com/office/drawing/2014/main" id="{00000000-0008-0000-0600-00000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649</xdr:row>
          <xdr:rowOff>85725</xdr:rowOff>
        </xdr:from>
        <xdr:to>
          <xdr:col>23</xdr:col>
          <xdr:colOff>257175</xdr:colOff>
          <xdr:row>650</xdr:row>
          <xdr:rowOff>114300</xdr:rowOff>
        </xdr:to>
        <xdr:sp macro="" textlink="">
          <xdr:nvSpPr>
            <xdr:cNvPr id="4638" name="Check Box 1566" hidden="1">
              <a:extLst>
                <a:ext uri="{63B3BB69-23CF-44E3-9099-C40C66FF867C}">
                  <a14:compatExt spid="_x0000_s4638"/>
                </a:ext>
                <a:ext uri="{FF2B5EF4-FFF2-40B4-BE49-F238E27FC236}">
                  <a16:creationId xmlns:a16="http://schemas.microsoft.com/office/drawing/2014/main" id="{00000000-0008-0000-0600-00001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649</xdr:row>
          <xdr:rowOff>85725</xdr:rowOff>
        </xdr:from>
        <xdr:to>
          <xdr:col>24</xdr:col>
          <xdr:colOff>257175</xdr:colOff>
          <xdr:row>650</xdr:row>
          <xdr:rowOff>114300</xdr:rowOff>
        </xdr:to>
        <xdr:sp macro="" textlink="">
          <xdr:nvSpPr>
            <xdr:cNvPr id="4639" name="Check Box 1567" hidden="1">
              <a:extLst>
                <a:ext uri="{63B3BB69-23CF-44E3-9099-C40C66FF867C}">
                  <a14:compatExt spid="_x0000_s4639"/>
                </a:ext>
                <a:ext uri="{FF2B5EF4-FFF2-40B4-BE49-F238E27FC236}">
                  <a16:creationId xmlns:a16="http://schemas.microsoft.com/office/drawing/2014/main" id="{00000000-0008-0000-0600-00001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649</xdr:row>
          <xdr:rowOff>85725</xdr:rowOff>
        </xdr:from>
        <xdr:to>
          <xdr:col>25</xdr:col>
          <xdr:colOff>257175</xdr:colOff>
          <xdr:row>650</xdr:row>
          <xdr:rowOff>114300</xdr:rowOff>
        </xdr:to>
        <xdr:sp macro="" textlink="">
          <xdr:nvSpPr>
            <xdr:cNvPr id="4640" name="Check Box 1568" hidden="1">
              <a:extLst>
                <a:ext uri="{63B3BB69-23CF-44E3-9099-C40C66FF867C}">
                  <a14:compatExt spid="_x0000_s4640"/>
                </a:ext>
                <a:ext uri="{FF2B5EF4-FFF2-40B4-BE49-F238E27FC236}">
                  <a16:creationId xmlns:a16="http://schemas.microsoft.com/office/drawing/2014/main" id="{00000000-0008-0000-0600-00002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652</xdr:row>
          <xdr:rowOff>85725</xdr:rowOff>
        </xdr:from>
        <xdr:to>
          <xdr:col>23</xdr:col>
          <xdr:colOff>257175</xdr:colOff>
          <xdr:row>653</xdr:row>
          <xdr:rowOff>114300</xdr:rowOff>
        </xdr:to>
        <xdr:sp macro="" textlink="">
          <xdr:nvSpPr>
            <xdr:cNvPr id="4641" name="Check Box 1569" hidden="1">
              <a:extLst>
                <a:ext uri="{63B3BB69-23CF-44E3-9099-C40C66FF867C}">
                  <a14:compatExt spid="_x0000_s4641"/>
                </a:ext>
                <a:ext uri="{FF2B5EF4-FFF2-40B4-BE49-F238E27FC236}">
                  <a16:creationId xmlns:a16="http://schemas.microsoft.com/office/drawing/2014/main" id="{00000000-0008-0000-06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652</xdr:row>
          <xdr:rowOff>85725</xdr:rowOff>
        </xdr:from>
        <xdr:to>
          <xdr:col>24</xdr:col>
          <xdr:colOff>257175</xdr:colOff>
          <xdr:row>653</xdr:row>
          <xdr:rowOff>114300</xdr:rowOff>
        </xdr:to>
        <xdr:sp macro="" textlink="">
          <xdr:nvSpPr>
            <xdr:cNvPr id="4642" name="Check Box 1570" hidden="1">
              <a:extLst>
                <a:ext uri="{63B3BB69-23CF-44E3-9099-C40C66FF867C}">
                  <a14:compatExt spid="_x0000_s4642"/>
                </a:ext>
                <a:ext uri="{FF2B5EF4-FFF2-40B4-BE49-F238E27FC236}">
                  <a16:creationId xmlns:a16="http://schemas.microsoft.com/office/drawing/2014/main" id="{00000000-0008-0000-0600-00002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652</xdr:row>
          <xdr:rowOff>85725</xdr:rowOff>
        </xdr:from>
        <xdr:to>
          <xdr:col>25</xdr:col>
          <xdr:colOff>257175</xdr:colOff>
          <xdr:row>653</xdr:row>
          <xdr:rowOff>114300</xdr:rowOff>
        </xdr:to>
        <xdr:sp macro="" textlink="">
          <xdr:nvSpPr>
            <xdr:cNvPr id="4643" name="Check Box 1571" hidden="1">
              <a:extLst>
                <a:ext uri="{63B3BB69-23CF-44E3-9099-C40C66FF867C}">
                  <a14:compatExt spid="_x0000_s4643"/>
                </a:ext>
                <a:ext uri="{FF2B5EF4-FFF2-40B4-BE49-F238E27FC236}">
                  <a16:creationId xmlns:a16="http://schemas.microsoft.com/office/drawing/2014/main" id="{00000000-0008-0000-0600-00002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654</xdr:row>
          <xdr:rowOff>85725</xdr:rowOff>
        </xdr:from>
        <xdr:to>
          <xdr:col>23</xdr:col>
          <xdr:colOff>257175</xdr:colOff>
          <xdr:row>655</xdr:row>
          <xdr:rowOff>114300</xdr:rowOff>
        </xdr:to>
        <xdr:sp macro="" textlink="">
          <xdr:nvSpPr>
            <xdr:cNvPr id="4644" name="Check Box 1572" hidden="1">
              <a:extLst>
                <a:ext uri="{63B3BB69-23CF-44E3-9099-C40C66FF867C}">
                  <a14:compatExt spid="_x0000_s4644"/>
                </a:ext>
                <a:ext uri="{FF2B5EF4-FFF2-40B4-BE49-F238E27FC236}">
                  <a16:creationId xmlns:a16="http://schemas.microsoft.com/office/drawing/2014/main" id="{00000000-0008-0000-0600-00002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654</xdr:row>
          <xdr:rowOff>85725</xdr:rowOff>
        </xdr:from>
        <xdr:to>
          <xdr:col>24</xdr:col>
          <xdr:colOff>257175</xdr:colOff>
          <xdr:row>655</xdr:row>
          <xdr:rowOff>114300</xdr:rowOff>
        </xdr:to>
        <xdr:sp macro="" textlink="">
          <xdr:nvSpPr>
            <xdr:cNvPr id="4645" name="Check Box 1573" hidden="1">
              <a:extLst>
                <a:ext uri="{63B3BB69-23CF-44E3-9099-C40C66FF867C}">
                  <a14:compatExt spid="_x0000_s4645"/>
                </a:ext>
                <a:ext uri="{FF2B5EF4-FFF2-40B4-BE49-F238E27FC236}">
                  <a16:creationId xmlns:a16="http://schemas.microsoft.com/office/drawing/2014/main" id="{00000000-0008-0000-0600-00002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654</xdr:row>
          <xdr:rowOff>85725</xdr:rowOff>
        </xdr:from>
        <xdr:to>
          <xdr:col>25</xdr:col>
          <xdr:colOff>257175</xdr:colOff>
          <xdr:row>655</xdr:row>
          <xdr:rowOff>114300</xdr:rowOff>
        </xdr:to>
        <xdr:sp macro="" textlink="">
          <xdr:nvSpPr>
            <xdr:cNvPr id="4646" name="Check Box 1574" hidden="1">
              <a:extLst>
                <a:ext uri="{63B3BB69-23CF-44E3-9099-C40C66FF867C}">
                  <a14:compatExt spid="_x0000_s4646"/>
                </a:ext>
                <a:ext uri="{FF2B5EF4-FFF2-40B4-BE49-F238E27FC236}">
                  <a16:creationId xmlns:a16="http://schemas.microsoft.com/office/drawing/2014/main" id="{00000000-0008-0000-0600-00002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656</xdr:row>
          <xdr:rowOff>85725</xdr:rowOff>
        </xdr:from>
        <xdr:to>
          <xdr:col>23</xdr:col>
          <xdr:colOff>257175</xdr:colOff>
          <xdr:row>657</xdr:row>
          <xdr:rowOff>114300</xdr:rowOff>
        </xdr:to>
        <xdr:sp macro="" textlink="">
          <xdr:nvSpPr>
            <xdr:cNvPr id="4647" name="Check Box 1575" hidden="1">
              <a:extLst>
                <a:ext uri="{63B3BB69-23CF-44E3-9099-C40C66FF867C}">
                  <a14:compatExt spid="_x0000_s4647"/>
                </a:ext>
                <a:ext uri="{FF2B5EF4-FFF2-40B4-BE49-F238E27FC236}">
                  <a16:creationId xmlns:a16="http://schemas.microsoft.com/office/drawing/2014/main" id="{00000000-0008-0000-0600-00002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656</xdr:row>
          <xdr:rowOff>85725</xdr:rowOff>
        </xdr:from>
        <xdr:to>
          <xdr:col>24</xdr:col>
          <xdr:colOff>257175</xdr:colOff>
          <xdr:row>657</xdr:row>
          <xdr:rowOff>114300</xdr:rowOff>
        </xdr:to>
        <xdr:sp macro="" textlink="">
          <xdr:nvSpPr>
            <xdr:cNvPr id="4648" name="Check Box 1576" hidden="1">
              <a:extLst>
                <a:ext uri="{63B3BB69-23CF-44E3-9099-C40C66FF867C}">
                  <a14:compatExt spid="_x0000_s4648"/>
                </a:ext>
                <a:ext uri="{FF2B5EF4-FFF2-40B4-BE49-F238E27FC236}">
                  <a16:creationId xmlns:a16="http://schemas.microsoft.com/office/drawing/2014/main" id="{00000000-0008-0000-0600-00002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656</xdr:row>
          <xdr:rowOff>85725</xdr:rowOff>
        </xdr:from>
        <xdr:to>
          <xdr:col>25</xdr:col>
          <xdr:colOff>257175</xdr:colOff>
          <xdr:row>657</xdr:row>
          <xdr:rowOff>114300</xdr:rowOff>
        </xdr:to>
        <xdr:sp macro="" textlink="">
          <xdr:nvSpPr>
            <xdr:cNvPr id="4649" name="Check Box 1577" hidden="1">
              <a:extLst>
                <a:ext uri="{63B3BB69-23CF-44E3-9099-C40C66FF867C}">
                  <a14:compatExt spid="_x0000_s4649"/>
                </a:ext>
                <a:ext uri="{FF2B5EF4-FFF2-40B4-BE49-F238E27FC236}">
                  <a16:creationId xmlns:a16="http://schemas.microsoft.com/office/drawing/2014/main" id="{00000000-0008-0000-0600-00002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228</xdr:row>
          <xdr:rowOff>0</xdr:rowOff>
        </xdr:from>
        <xdr:to>
          <xdr:col>13</xdr:col>
          <xdr:colOff>0</xdr:colOff>
          <xdr:row>229</xdr:row>
          <xdr:rowOff>813</xdr:rowOff>
        </xdr:to>
        <xdr:sp macro="" textlink="">
          <xdr:nvSpPr>
            <xdr:cNvPr id="4650" name="Check Box 1578" hidden="1">
              <a:extLst>
                <a:ext uri="{63B3BB69-23CF-44E3-9099-C40C66FF867C}">
                  <a14:compatExt spid="_x0000_s4650"/>
                </a:ext>
                <a:ext uri="{FF2B5EF4-FFF2-40B4-BE49-F238E27FC236}">
                  <a16:creationId xmlns:a16="http://schemas.microsoft.com/office/drawing/2014/main" id="{00000000-0008-0000-0600-00002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535</xdr:row>
          <xdr:rowOff>0</xdr:rowOff>
        </xdr:from>
        <xdr:to>
          <xdr:col>23</xdr:col>
          <xdr:colOff>257175</xdr:colOff>
          <xdr:row>536</xdr:row>
          <xdr:rowOff>28575</xdr:rowOff>
        </xdr:to>
        <xdr:sp macro="" textlink="">
          <xdr:nvSpPr>
            <xdr:cNvPr id="4655" name="Check Box 1583" hidden="1">
              <a:extLst>
                <a:ext uri="{63B3BB69-23CF-44E3-9099-C40C66FF867C}">
                  <a14:compatExt spid="_x0000_s4655"/>
                </a:ext>
                <a:ext uri="{FF2B5EF4-FFF2-40B4-BE49-F238E27FC236}">
                  <a16:creationId xmlns:a16="http://schemas.microsoft.com/office/drawing/2014/main" id="{00000000-0008-0000-06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535</xdr:row>
          <xdr:rowOff>0</xdr:rowOff>
        </xdr:from>
        <xdr:to>
          <xdr:col>24</xdr:col>
          <xdr:colOff>266700</xdr:colOff>
          <xdr:row>536</xdr:row>
          <xdr:rowOff>28575</xdr:rowOff>
        </xdr:to>
        <xdr:sp macro="" textlink="">
          <xdr:nvSpPr>
            <xdr:cNvPr id="4656" name="Check Box 1584" hidden="1">
              <a:extLst>
                <a:ext uri="{63B3BB69-23CF-44E3-9099-C40C66FF867C}">
                  <a14:compatExt spid="_x0000_s4656"/>
                </a:ext>
                <a:ext uri="{FF2B5EF4-FFF2-40B4-BE49-F238E27FC236}">
                  <a16:creationId xmlns:a16="http://schemas.microsoft.com/office/drawing/2014/main" id="{00000000-0008-0000-06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540</xdr:row>
          <xdr:rowOff>95250</xdr:rowOff>
        </xdr:from>
        <xdr:to>
          <xdr:col>23</xdr:col>
          <xdr:colOff>257175</xdr:colOff>
          <xdr:row>541</xdr:row>
          <xdr:rowOff>123825</xdr:rowOff>
        </xdr:to>
        <xdr:sp macro="" textlink="">
          <xdr:nvSpPr>
            <xdr:cNvPr id="4657" name="Check Box 1585" hidden="1">
              <a:extLst>
                <a:ext uri="{63B3BB69-23CF-44E3-9099-C40C66FF867C}">
                  <a14:compatExt spid="_x0000_s4657"/>
                </a:ext>
                <a:ext uri="{FF2B5EF4-FFF2-40B4-BE49-F238E27FC236}">
                  <a16:creationId xmlns:a16="http://schemas.microsoft.com/office/drawing/2014/main" id="{00000000-0008-0000-0600-00003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540</xdr:row>
          <xdr:rowOff>95250</xdr:rowOff>
        </xdr:from>
        <xdr:to>
          <xdr:col>24</xdr:col>
          <xdr:colOff>266700</xdr:colOff>
          <xdr:row>541</xdr:row>
          <xdr:rowOff>123825</xdr:rowOff>
        </xdr:to>
        <xdr:sp macro="" textlink="">
          <xdr:nvSpPr>
            <xdr:cNvPr id="4658" name="Check Box 1586" hidden="1">
              <a:extLst>
                <a:ext uri="{63B3BB69-23CF-44E3-9099-C40C66FF867C}">
                  <a14:compatExt spid="_x0000_s4658"/>
                </a:ext>
                <a:ext uri="{FF2B5EF4-FFF2-40B4-BE49-F238E27FC236}">
                  <a16:creationId xmlns:a16="http://schemas.microsoft.com/office/drawing/2014/main" id="{00000000-0008-0000-0600-00003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538</xdr:row>
          <xdr:rowOff>66675</xdr:rowOff>
        </xdr:from>
        <xdr:to>
          <xdr:col>23</xdr:col>
          <xdr:colOff>257175</xdr:colOff>
          <xdr:row>539</xdr:row>
          <xdr:rowOff>95250</xdr:rowOff>
        </xdr:to>
        <xdr:sp macro="" textlink="">
          <xdr:nvSpPr>
            <xdr:cNvPr id="4659" name="Check Box 1587" hidden="1">
              <a:extLst>
                <a:ext uri="{63B3BB69-23CF-44E3-9099-C40C66FF867C}">
                  <a14:compatExt spid="_x0000_s4659"/>
                </a:ext>
                <a:ext uri="{FF2B5EF4-FFF2-40B4-BE49-F238E27FC236}">
                  <a16:creationId xmlns:a16="http://schemas.microsoft.com/office/drawing/2014/main" id="{00000000-0008-0000-0600-00003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538</xdr:row>
          <xdr:rowOff>66675</xdr:rowOff>
        </xdr:from>
        <xdr:to>
          <xdr:col>24</xdr:col>
          <xdr:colOff>266700</xdr:colOff>
          <xdr:row>539</xdr:row>
          <xdr:rowOff>95250</xdr:rowOff>
        </xdr:to>
        <xdr:sp macro="" textlink="">
          <xdr:nvSpPr>
            <xdr:cNvPr id="4660" name="Check Box 1588" hidden="1">
              <a:extLst>
                <a:ext uri="{63B3BB69-23CF-44E3-9099-C40C66FF867C}">
                  <a14:compatExt spid="_x0000_s4660"/>
                </a:ext>
                <a:ext uri="{FF2B5EF4-FFF2-40B4-BE49-F238E27FC236}">
                  <a16:creationId xmlns:a16="http://schemas.microsoft.com/office/drawing/2014/main" id="{00000000-0008-0000-0600-00003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75</xdr:row>
          <xdr:rowOff>85725</xdr:rowOff>
        </xdr:from>
        <xdr:to>
          <xdr:col>23</xdr:col>
          <xdr:colOff>266700</xdr:colOff>
          <xdr:row>76</xdr:row>
          <xdr:rowOff>114300</xdr:rowOff>
        </xdr:to>
        <xdr:sp macro="" textlink="">
          <xdr:nvSpPr>
            <xdr:cNvPr id="4661" name="Check Box 1589" hidden="1">
              <a:extLst>
                <a:ext uri="{63B3BB69-23CF-44E3-9099-C40C66FF867C}">
                  <a14:compatExt spid="_x0000_s4661"/>
                </a:ext>
                <a:ext uri="{FF2B5EF4-FFF2-40B4-BE49-F238E27FC236}">
                  <a16:creationId xmlns:a16="http://schemas.microsoft.com/office/drawing/2014/main" id="{00000000-0008-0000-0600-00003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75</xdr:row>
          <xdr:rowOff>85725</xdr:rowOff>
        </xdr:from>
        <xdr:to>
          <xdr:col>24</xdr:col>
          <xdr:colOff>266700</xdr:colOff>
          <xdr:row>76</xdr:row>
          <xdr:rowOff>114300</xdr:rowOff>
        </xdr:to>
        <xdr:sp macro="" textlink="">
          <xdr:nvSpPr>
            <xdr:cNvPr id="4662" name="Check Box 1590" hidden="1">
              <a:extLst>
                <a:ext uri="{63B3BB69-23CF-44E3-9099-C40C66FF867C}">
                  <a14:compatExt spid="_x0000_s4662"/>
                </a:ext>
                <a:ext uri="{FF2B5EF4-FFF2-40B4-BE49-F238E27FC236}">
                  <a16:creationId xmlns:a16="http://schemas.microsoft.com/office/drawing/2014/main" id="{00000000-0008-0000-0600-00003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252</xdr:row>
          <xdr:rowOff>66675</xdr:rowOff>
        </xdr:from>
        <xdr:to>
          <xdr:col>23</xdr:col>
          <xdr:colOff>257175</xdr:colOff>
          <xdr:row>253</xdr:row>
          <xdr:rowOff>104775</xdr:rowOff>
        </xdr:to>
        <xdr:sp macro="" textlink="">
          <xdr:nvSpPr>
            <xdr:cNvPr id="4663" name="Check Box 1591" hidden="1">
              <a:extLst>
                <a:ext uri="{63B3BB69-23CF-44E3-9099-C40C66FF867C}">
                  <a14:compatExt spid="_x0000_s4663"/>
                </a:ext>
                <a:ext uri="{FF2B5EF4-FFF2-40B4-BE49-F238E27FC236}">
                  <a16:creationId xmlns:a16="http://schemas.microsoft.com/office/drawing/2014/main" id="{00000000-0008-0000-0600-00003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252</xdr:row>
          <xdr:rowOff>66675</xdr:rowOff>
        </xdr:from>
        <xdr:to>
          <xdr:col>24</xdr:col>
          <xdr:colOff>257175</xdr:colOff>
          <xdr:row>253</xdr:row>
          <xdr:rowOff>104775</xdr:rowOff>
        </xdr:to>
        <xdr:sp macro="" textlink="">
          <xdr:nvSpPr>
            <xdr:cNvPr id="4664" name="Check Box 1592" hidden="1">
              <a:extLst>
                <a:ext uri="{63B3BB69-23CF-44E3-9099-C40C66FF867C}">
                  <a14:compatExt spid="_x0000_s4664"/>
                </a:ext>
                <a:ext uri="{FF2B5EF4-FFF2-40B4-BE49-F238E27FC236}">
                  <a16:creationId xmlns:a16="http://schemas.microsoft.com/office/drawing/2014/main" id="{00000000-0008-0000-0600-00003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244</xdr:row>
          <xdr:rowOff>47625</xdr:rowOff>
        </xdr:from>
        <xdr:to>
          <xdr:col>23</xdr:col>
          <xdr:colOff>257175</xdr:colOff>
          <xdr:row>245</xdr:row>
          <xdr:rowOff>76200</xdr:rowOff>
        </xdr:to>
        <xdr:sp macro="" textlink="">
          <xdr:nvSpPr>
            <xdr:cNvPr id="4667" name="Check Box 1595" hidden="1">
              <a:extLst>
                <a:ext uri="{63B3BB69-23CF-44E3-9099-C40C66FF867C}">
                  <a14:compatExt spid="_x0000_s4667"/>
                </a:ext>
                <a:ext uri="{FF2B5EF4-FFF2-40B4-BE49-F238E27FC236}">
                  <a16:creationId xmlns:a16="http://schemas.microsoft.com/office/drawing/2014/main" id="{00000000-0008-0000-0600-00003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244</xdr:row>
          <xdr:rowOff>47625</xdr:rowOff>
        </xdr:from>
        <xdr:to>
          <xdr:col>24</xdr:col>
          <xdr:colOff>257175</xdr:colOff>
          <xdr:row>245</xdr:row>
          <xdr:rowOff>76200</xdr:rowOff>
        </xdr:to>
        <xdr:sp macro="" textlink="">
          <xdr:nvSpPr>
            <xdr:cNvPr id="4668" name="Check Box 1596" hidden="1">
              <a:extLst>
                <a:ext uri="{63B3BB69-23CF-44E3-9099-C40C66FF867C}">
                  <a14:compatExt spid="_x0000_s4668"/>
                </a:ext>
                <a:ext uri="{FF2B5EF4-FFF2-40B4-BE49-F238E27FC236}">
                  <a16:creationId xmlns:a16="http://schemas.microsoft.com/office/drawing/2014/main" id="{00000000-0008-0000-0600-00003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248</xdr:row>
          <xdr:rowOff>161925</xdr:rowOff>
        </xdr:from>
        <xdr:to>
          <xdr:col>23</xdr:col>
          <xdr:colOff>285750</xdr:colOff>
          <xdr:row>249</xdr:row>
          <xdr:rowOff>171450</xdr:rowOff>
        </xdr:to>
        <xdr:sp macro="" textlink="">
          <xdr:nvSpPr>
            <xdr:cNvPr id="4669" name="Check Box 1597" hidden="1">
              <a:extLst>
                <a:ext uri="{63B3BB69-23CF-44E3-9099-C40C66FF867C}">
                  <a14:compatExt spid="_x0000_s4669"/>
                </a:ext>
                <a:ext uri="{FF2B5EF4-FFF2-40B4-BE49-F238E27FC236}">
                  <a16:creationId xmlns:a16="http://schemas.microsoft.com/office/drawing/2014/main" id="{00000000-0008-0000-0600-00003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248</xdr:row>
          <xdr:rowOff>161925</xdr:rowOff>
        </xdr:from>
        <xdr:to>
          <xdr:col>25</xdr:col>
          <xdr:colOff>0</xdr:colOff>
          <xdr:row>249</xdr:row>
          <xdr:rowOff>161925</xdr:rowOff>
        </xdr:to>
        <xdr:sp macro="" textlink="">
          <xdr:nvSpPr>
            <xdr:cNvPr id="4670" name="Check Box 1598" hidden="1">
              <a:extLst>
                <a:ext uri="{63B3BB69-23CF-44E3-9099-C40C66FF867C}">
                  <a14:compatExt spid="_x0000_s4670"/>
                </a:ext>
                <a:ext uri="{FF2B5EF4-FFF2-40B4-BE49-F238E27FC236}">
                  <a16:creationId xmlns:a16="http://schemas.microsoft.com/office/drawing/2014/main" id="{00000000-0008-0000-0600-00003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241</xdr:row>
          <xdr:rowOff>95250</xdr:rowOff>
        </xdr:from>
        <xdr:to>
          <xdr:col>24</xdr:col>
          <xdr:colOff>257175</xdr:colOff>
          <xdr:row>242</xdr:row>
          <xdr:rowOff>123825</xdr:rowOff>
        </xdr:to>
        <xdr:sp macro="" textlink="">
          <xdr:nvSpPr>
            <xdr:cNvPr id="4671" name="Check Box 1599" hidden="1">
              <a:extLst>
                <a:ext uri="{63B3BB69-23CF-44E3-9099-C40C66FF867C}">
                  <a14:compatExt spid="_x0000_s4671"/>
                </a:ext>
                <a:ext uri="{FF2B5EF4-FFF2-40B4-BE49-F238E27FC236}">
                  <a16:creationId xmlns:a16="http://schemas.microsoft.com/office/drawing/2014/main" id="{00000000-0008-0000-0600-00003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241</xdr:row>
          <xdr:rowOff>95250</xdr:rowOff>
        </xdr:from>
        <xdr:to>
          <xdr:col>23</xdr:col>
          <xdr:colOff>257175</xdr:colOff>
          <xdr:row>242</xdr:row>
          <xdr:rowOff>123825</xdr:rowOff>
        </xdr:to>
        <xdr:sp macro="" textlink="">
          <xdr:nvSpPr>
            <xdr:cNvPr id="4672" name="Check Box 1600" hidden="1">
              <a:extLst>
                <a:ext uri="{63B3BB69-23CF-44E3-9099-C40C66FF867C}">
                  <a14:compatExt spid="_x0000_s4672"/>
                </a:ext>
                <a:ext uri="{FF2B5EF4-FFF2-40B4-BE49-F238E27FC236}">
                  <a16:creationId xmlns:a16="http://schemas.microsoft.com/office/drawing/2014/main" id="{00000000-0008-0000-0600-00004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255</xdr:row>
          <xdr:rowOff>57150</xdr:rowOff>
        </xdr:from>
        <xdr:to>
          <xdr:col>25</xdr:col>
          <xdr:colOff>228600</xdr:colOff>
          <xdr:row>256</xdr:row>
          <xdr:rowOff>85725</xdr:rowOff>
        </xdr:to>
        <xdr:sp macro="" textlink="">
          <xdr:nvSpPr>
            <xdr:cNvPr id="4675" name="Check Box 1603" hidden="1">
              <a:extLst>
                <a:ext uri="{63B3BB69-23CF-44E3-9099-C40C66FF867C}">
                  <a14:compatExt spid="_x0000_s4675"/>
                </a:ext>
                <a:ext uri="{FF2B5EF4-FFF2-40B4-BE49-F238E27FC236}">
                  <a16:creationId xmlns:a16="http://schemas.microsoft.com/office/drawing/2014/main" id="{00000000-0008-0000-0600-00004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279</xdr:row>
          <xdr:rowOff>142875</xdr:rowOff>
        </xdr:from>
        <xdr:to>
          <xdr:col>23</xdr:col>
          <xdr:colOff>257175</xdr:colOff>
          <xdr:row>280</xdr:row>
          <xdr:rowOff>171450</xdr:rowOff>
        </xdr:to>
        <xdr:sp macro="" textlink="">
          <xdr:nvSpPr>
            <xdr:cNvPr id="4676" name="Check Box 1604" hidden="1">
              <a:extLst>
                <a:ext uri="{63B3BB69-23CF-44E3-9099-C40C66FF867C}">
                  <a14:compatExt spid="_x0000_s4676"/>
                </a:ext>
                <a:ext uri="{FF2B5EF4-FFF2-40B4-BE49-F238E27FC236}">
                  <a16:creationId xmlns:a16="http://schemas.microsoft.com/office/drawing/2014/main" id="{00000000-0008-0000-0600-00004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279</xdr:row>
          <xdr:rowOff>142875</xdr:rowOff>
        </xdr:from>
        <xdr:to>
          <xdr:col>24</xdr:col>
          <xdr:colOff>257175</xdr:colOff>
          <xdr:row>280</xdr:row>
          <xdr:rowOff>171450</xdr:rowOff>
        </xdr:to>
        <xdr:sp macro="" textlink="">
          <xdr:nvSpPr>
            <xdr:cNvPr id="4677" name="Check Box 1605" hidden="1">
              <a:extLst>
                <a:ext uri="{63B3BB69-23CF-44E3-9099-C40C66FF867C}">
                  <a14:compatExt spid="_x0000_s4677"/>
                </a:ext>
                <a:ext uri="{FF2B5EF4-FFF2-40B4-BE49-F238E27FC236}">
                  <a16:creationId xmlns:a16="http://schemas.microsoft.com/office/drawing/2014/main" id="{00000000-0008-0000-0600-00004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279</xdr:row>
          <xdr:rowOff>142875</xdr:rowOff>
        </xdr:from>
        <xdr:to>
          <xdr:col>25</xdr:col>
          <xdr:colOff>257175</xdr:colOff>
          <xdr:row>280</xdr:row>
          <xdr:rowOff>171450</xdr:rowOff>
        </xdr:to>
        <xdr:sp macro="" textlink="">
          <xdr:nvSpPr>
            <xdr:cNvPr id="4678" name="Check Box 1606" hidden="1">
              <a:extLst>
                <a:ext uri="{63B3BB69-23CF-44E3-9099-C40C66FF867C}">
                  <a14:compatExt spid="_x0000_s4678"/>
                </a:ext>
                <a:ext uri="{FF2B5EF4-FFF2-40B4-BE49-F238E27FC236}">
                  <a16:creationId xmlns:a16="http://schemas.microsoft.com/office/drawing/2014/main" id="{00000000-0008-0000-0600-00004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288</xdr:row>
          <xdr:rowOff>85725</xdr:rowOff>
        </xdr:from>
        <xdr:to>
          <xdr:col>23</xdr:col>
          <xdr:colOff>257175</xdr:colOff>
          <xdr:row>289</xdr:row>
          <xdr:rowOff>114300</xdr:rowOff>
        </xdr:to>
        <xdr:sp macro="" textlink="">
          <xdr:nvSpPr>
            <xdr:cNvPr id="4679" name="Check Box 1607" hidden="1">
              <a:extLst>
                <a:ext uri="{63B3BB69-23CF-44E3-9099-C40C66FF867C}">
                  <a14:compatExt spid="_x0000_s4679"/>
                </a:ext>
                <a:ext uri="{FF2B5EF4-FFF2-40B4-BE49-F238E27FC236}">
                  <a16:creationId xmlns:a16="http://schemas.microsoft.com/office/drawing/2014/main" id="{00000000-0008-0000-0600-00004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288</xdr:row>
          <xdr:rowOff>85725</xdr:rowOff>
        </xdr:from>
        <xdr:to>
          <xdr:col>24</xdr:col>
          <xdr:colOff>257175</xdr:colOff>
          <xdr:row>289</xdr:row>
          <xdr:rowOff>114300</xdr:rowOff>
        </xdr:to>
        <xdr:sp macro="" textlink="">
          <xdr:nvSpPr>
            <xdr:cNvPr id="4680" name="Check Box 1608" hidden="1">
              <a:extLst>
                <a:ext uri="{63B3BB69-23CF-44E3-9099-C40C66FF867C}">
                  <a14:compatExt spid="_x0000_s4680"/>
                </a:ext>
                <a:ext uri="{FF2B5EF4-FFF2-40B4-BE49-F238E27FC236}">
                  <a16:creationId xmlns:a16="http://schemas.microsoft.com/office/drawing/2014/main" id="{00000000-0008-0000-0600-00004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288</xdr:row>
          <xdr:rowOff>85725</xdr:rowOff>
        </xdr:from>
        <xdr:to>
          <xdr:col>25</xdr:col>
          <xdr:colOff>257175</xdr:colOff>
          <xdr:row>289</xdr:row>
          <xdr:rowOff>114300</xdr:rowOff>
        </xdr:to>
        <xdr:sp macro="" textlink="">
          <xdr:nvSpPr>
            <xdr:cNvPr id="4681" name="Check Box 1609" hidden="1">
              <a:extLst>
                <a:ext uri="{63B3BB69-23CF-44E3-9099-C40C66FF867C}">
                  <a14:compatExt spid="_x0000_s4681"/>
                </a:ext>
                <a:ext uri="{FF2B5EF4-FFF2-40B4-BE49-F238E27FC236}">
                  <a16:creationId xmlns:a16="http://schemas.microsoft.com/office/drawing/2014/main" id="{00000000-0008-0000-0600-00004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820</xdr:row>
          <xdr:rowOff>180975</xdr:rowOff>
        </xdr:from>
        <xdr:to>
          <xdr:col>23</xdr:col>
          <xdr:colOff>257175</xdr:colOff>
          <xdr:row>822</xdr:row>
          <xdr:rowOff>0</xdr:rowOff>
        </xdr:to>
        <xdr:sp macro="" textlink="">
          <xdr:nvSpPr>
            <xdr:cNvPr id="4694" name="Check Box 1622" hidden="1">
              <a:extLst>
                <a:ext uri="{63B3BB69-23CF-44E3-9099-C40C66FF867C}">
                  <a14:compatExt spid="_x0000_s4694"/>
                </a:ext>
                <a:ext uri="{FF2B5EF4-FFF2-40B4-BE49-F238E27FC236}">
                  <a16:creationId xmlns:a16="http://schemas.microsoft.com/office/drawing/2014/main" id="{00000000-0008-0000-0600-00005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820</xdr:row>
          <xdr:rowOff>180975</xdr:rowOff>
        </xdr:from>
        <xdr:to>
          <xdr:col>24</xdr:col>
          <xdr:colOff>257175</xdr:colOff>
          <xdr:row>822</xdr:row>
          <xdr:rowOff>0</xdr:rowOff>
        </xdr:to>
        <xdr:sp macro="" textlink="">
          <xdr:nvSpPr>
            <xdr:cNvPr id="4695" name="Check Box 1623" hidden="1">
              <a:extLst>
                <a:ext uri="{63B3BB69-23CF-44E3-9099-C40C66FF867C}">
                  <a14:compatExt spid="_x0000_s4695"/>
                </a:ext>
                <a:ext uri="{FF2B5EF4-FFF2-40B4-BE49-F238E27FC236}">
                  <a16:creationId xmlns:a16="http://schemas.microsoft.com/office/drawing/2014/main" id="{00000000-0008-0000-0600-00005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820</xdr:row>
          <xdr:rowOff>180975</xdr:rowOff>
        </xdr:from>
        <xdr:to>
          <xdr:col>25</xdr:col>
          <xdr:colOff>257175</xdr:colOff>
          <xdr:row>822</xdr:row>
          <xdr:rowOff>0</xdr:rowOff>
        </xdr:to>
        <xdr:sp macro="" textlink="">
          <xdr:nvSpPr>
            <xdr:cNvPr id="4696" name="Check Box 1624" hidden="1">
              <a:extLst>
                <a:ext uri="{63B3BB69-23CF-44E3-9099-C40C66FF867C}">
                  <a14:compatExt spid="_x0000_s4696"/>
                </a:ext>
                <a:ext uri="{FF2B5EF4-FFF2-40B4-BE49-F238E27FC236}">
                  <a16:creationId xmlns:a16="http://schemas.microsoft.com/office/drawing/2014/main" id="{00000000-0008-0000-0600-00005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124</xdr:row>
          <xdr:rowOff>200025</xdr:rowOff>
        </xdr:from>
        <xdr:to>
          <xdr:col>5</xdr:col>
          <xdr:colOff>0</xdr:colOff>
          <xdr:row>126</xdr:row>
          <xdr:rowOff>19050</xdr:rowOff>
        </xdr:to>
        <xdr:sp macro="" textlink="">
          <xdr:nvSpPr>
            <xdr:cNvPr id="4733" name="Check Box 1661" hidden="1">
              <a:extLst>
                <a:ext uri="{63B3BB69-23CF-44E3-9099-C40C66FF867C}">
                  <a14:compatExt spid="_x0000_s4733"/>
                </a:ext>
                <a:ext uri="{FF2B5EF4-FFF2-40B4-BE49-F238E27FC236}">
                  <a16:creationId xmlns:a16="http://schemas.microsoft.com/office/drawing/2014/main" id="{00000000-0008-0000-0600-00007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125</xdr:row>
          <xdr:rowOff>200025</xdr:rowOff>
        </xdr:from>
        <xdr:to>
          <xdr:col>5</xdr:col>
          <xdr:colOff>0</xdr:colOff>
          <xdr:row>127</xdr:row>
          <xdr:rowOff>19050</xdr:rowOff>
        </xdr:to>
        <xdr:sp macro="" textlink="">
          <xdr:nvSpPr>
            <xdr:cNvPr id="4734" name="Check Box 1662" hidden="1">
              <a:extLst>
                <a:ext uri="{63B3BB69-23CF-44E3-9099-C40C66FF867C}">
                  <a14:compatExt spid="_x0000_s4734"/>
                </a:ext>
                <a:ext uri="{FF2B5EF4-FFF2-40B4-BE49-F238E27FC236}">
                  <a16:creationId xmlns:a16="http://schemas.microsoft.com/office/drawing/2014/main" id="{00000000-0008-0000-0600-00007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126</xdr:row>
          <xdr:rowOff>85725</xdr:rowOff>
        </xdr:from>
        <xdr:to>
          <xdr:col>23</xdr:col>
          <xdr:colOff>257175</xdr:colOff>
          <xdr:row>127</xdr:row>
          <xdr:rowOff>114300</xdr:rowOff>
        </xdr:to>
        <xdr:sp macro="" textlink="">
          <xdr:nvSpPr>
            <xdr:cNvPr id="4735" name="Check Box 1663" hidden="1">
              <a:extLst>
                <a:ext uri="{63B3BB69-23CF-44E3-9099-C40C66FF867C}">
                  <a14:compatExt spid="_x0000_s4735"/>
                </a:ext>
                <a:ext uri="{FF2B5EF4-FFF2-40B4-BE49-F238E27FC236}">
                  <a16:creationId xmlns:a16="http://schemas.microsoft.com/office/drawing/2014/main" id="{00000000-0008-0000-0600-00007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126</xdr:row>
          <xdr:rowOff>85725</xdr:rowOff>
        </xdr:from>
        <xdr:to>
          <xdr:col>24</xdr:col>
          <xdr:colOff>257175</xdr:colOff>
          <xdr:row>127</xdr:row>
          <xdr:rowOff>114300</xdr:rowOff>
        </xdr:to>
        <xdr:sp macro="" textlink="">
          <xdr:nvSpPr>
            <xdr:cNvPr id="4736" name="Check Box 1664" hidden="1">
              <a:extLst>
                <a:ext uri="{63B3BB69-23CF-44E3-9099-C40C66FF867C}">
                  <a14:compatExt spid="_x0000_s4736"/>
                </a:ext>
                <a:ext uri="{FF2B5EF4-FFF2-40B4-BE49-F238E27FC236}">
                  <a16:creationId xmlns:a16="http://schemas.microsoft.com/office/drawing/2014/main" id="{00000000-0008-0000-0600-00008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126</xdr:row>
          <xdr:rowOff>85725</xdr:rowOff>
        </xdr:from>
        <xdr:to>
          <xdr:col>25</xdr:col>
          <xdr:colOff>257175</xdr:colOff>
          <xdr:row>127</xdr:row>
          <xdr:rowOff>114300</xdr:rowOff>
        </xdr:to>
        <xdr:sp macro="" textlink="">
          <xdr:nvSpPr>
            <xdr:cNvPr id="4737" name="Check Box 1665" hidden="1">
              <a:extLst>
                <a:ext uri="{63B3BB69-23CF-44E3-9099-C40C66FF867C}">
                  <a14:compatExt spid="_x0000_s4737"/>
                </a:ext>
                <a:ext uri="{FF2B5EF4-FFF2-40B4-BE49-F238E27FC236}">
                  <a16:creationId xmlns:a16="http://schemas.microsoft.com/office/drawing/2014/main" id="{00000000-0008-0000-0600-00008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121</xdr:row>
          <xdr:rowOff>95250</xdr:rowOff>
        </xdr:from>
        <xdr:to>
          <xdr:col>25</xdr:col>
          <xdr:colOff>257175</xdr:colOff>
          <xdr:row>122</xdr:row>
          <xdr:rowOff>123825</xdr:rowOff>
        </xdr:to>
        <xdr:sp macro="" textlink="">
          <xdr:nvSpPr>
            <xdr:cNvPr id="4738" name="Check Box 1666" hidden="1">
              <a:extLst>
                <a:ext uri="{63B3BB69-23CF-44E3-9099-C40C66FF867C}">
                  <a14:compatExt spid="_x0000_s4738"/>
                </a:ext>
                <a:ext uri="{FF2B5EF4-FFF2-40B4-BE49-F238E27FC236}">
                  <a16:creationId xmlns:a16="http://schemas.microsoft.com/office/drawing/2014/main" id="{00000000-0008-0000-0600-00008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132</xdr:row>
          <xdr:rowOff>95250</xdr:rowOff>
        </xdr:from>
        <xdr:to>
          <xdr:col>25</xdr:col>
          <xdr:colOff>266700</xdr:colOff>
          <xdr:row>133</xdr:row>
          <xdr:rowOff>123825</xdr:rowOff>
        </xdr:to>
        <xdr:sp macro="" textlink="">
          <xdr:nvSpPr>
            <xdr:cNvPr id="4739" name="Check Box 1667" hidden="1">
              <a:extLst>
                <a:ext uri="{63B3BB69-23CF-44E3-9099-C40C66FF867C}">
                  <a14:compatExt spid="_x0000_s4739"/>
                </a:ext>
                <a:ext uri="{FF2B5EF4-FFF2-40B4-BE49-F238E27FC236}">
                  <a16:creationId xmlns:a16="http://schemas.microsoft.com/office/drawing/2014/main" id="{00000000-0008-0000-0600-00008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136</xdr:row>
          <xdr:rowOff>104775</xdr:rowOff>
        </xdr:from>
        <xdr:to>
          <xdr:col>25</xdr:col>
          <xdr:colOff>257175</xdr:colOff>
          <xdr:row>137</xdr:row>
          <xdr:rowOff>133350</xdr:rowOff>
        </xdr:to>
        <xdr:sp macro="" textlink="">
          <xdr:nvSpPr>
            <xdr:cNvPr id="4740" name="Check Box 1668" hidden="1">
              <a:extLst>
                <a:ext uri="{63B3BB69-23CF-44E3-9099-C40C66FF867C}">
                  <a14:compatExt spid="_x0000_s4740"/>
                </a:ext>
                <a:ext uri="{FF2B5EF4-FFF2-40B4-BE49-F238E27FC236}">
                  <a16:creationId xmlns:a16="http://schemas.microsoft.com/office/drawing/2014/main" id="{00000000-0008-0000-0600-00008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48</xdr:row>
          <xdr:rowOff>85725</xdr:rowOff>
        </xdr:from>
        <xdr:to>
          <xdr:col>23</xdr:col>
          <xdr:colOff>266700</xdr:colOff>
          <xdr:row>49</xdr:row>
          <xdr:rowOff>114300</xdr:rowOff>
        </xdr:to>
        <xdr:sp macro="" textlink="">
          <xdr:nvSpPr>
            <xdr:cNvPr id="4741" name="Check Box 1669" hidden="1">
              <a:extLst>
                <a:ext uri="{63B3BB69-23CF-44E3-9099-C40C66FF867C}">
                  <a14:compatExt spid="_x0000_s4741"/>
                </a:ext>
                <a:ext uri="{FF2B5EF4-FFF2-40B4-BE49-F238E27FC236}">
                  <a16:creationId xmlns:a16="http://schemas.microsoft.com/office/drawing/2014/main" id="{00000000-0008-0000-0600-00008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48</xdr:row>
          <xdr:rowOff>85725</xdr:rowOff>
        </xdr:from>
        <xdr:to>
          <xdr:col>24</xdr:col>
          <xdr:colOff>266700</xdr:colOff>
          <xdr:row>49</xdr:row>
          <xdr:rowOff>114300</xdr:rowOff>
        </xdr:to>
        <xdr:sp macro="" textlink="">
          <xdr:nvSpPr>
            <xdr:cNvPr id="4742" name="Check Box 1670" hidden="1">
              <a:extLst>
                <a:ext uri="{63B3BB69-23CF-44E3-9099-C40C66FF867C}">
                  <a14:compatExt spid="_x0000_s4742"/>
                </a:ext>
                <a:ext uri="{FF2B5EF4-FFF2-40B4-BE49-F238E27FC236}">
                  <a16:creationId xmlns:a16="http://schemas.microsoft.com/office/drawing/2014/main" id="{00000000-0008-0000-0600-00008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48</xdr:row>
          <xdr:rowOff>85725</xdr:rowOff>
        </xdr:from>
        <xdr:to>
          <xdr:col>25</xdr:col>
          <xdr:colOff>266700</xdr:colOff>
          <xdr:row>49</xdr:row>
          <xdr:rowOff>114300</xdr:rowOff>
        </xdr:to>
        <xdr:sp macro="" textlink="">
          <xdr:nvSpPr>
            <xdr:cNvPr id="4743" name="Check Box 1671" hidden="1">
              <a:extLst>
                <a:ext uri="{63B3BB69-23CF-44E3-9099-C40C66FF867C}">
                  <a14:compatExt spid="_x0000_s4743"/>
                </a:ext>
                <a:ext uri="{FF2B5EF4-FFF2-40B4-BE49-F238E27FC236}">
                  <a16:creationId xmlns:a16="http://schemas.microsoft.com/office/drawing/2014/main" id="{00000000-0008-0000-0600-00008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303</xdr:row>
          <xdr:rowOff>0</xdr:rowOff>
        </xdr:from>
        <xdr:to>
          <xdr:col>5</xdr:col>
          <xdr:colOff>0</xdr:colOff>
          <xdr:row>304</xdr:row>
          <xdr:rowOff>813</xdr:rowOff>
        </xdr:to>
        <xdr:sp macro="" textlink="">
          <xdr:nvSpPr>
            <xdr:cNvPr id="4744" name="Check Box 1672" hidden="1">
              <a:extLst>
                <a:ext uri="{63B3BB69-23CF-44E3-9099-C40C66FF867C}">
                  <a14:compatExt spid="_x0000_s4744"/>
                </a:ext>
                <a:ext uri="{FF2B5EF4-FFF2-40B4-BE49-F238E27FC236}">
                  <a16:creationId xmlns:a16="http://schemas.microsoft.com/office/drawing/2014/main" id="{00000000-0008-0000-0600-00008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303</xdr:row>
          <xdr:rowOff>0</xdr:rowOff>
        </xdr:from>
        <xdr:to>
          <xdr:col>5</xdr:col>
          <xdr:colOff>0</xdr:colOff>
          <xdr:row>304</xdr:row>
          <xdr:rowOff>813</xdr:rowOff>
        </xdr:to>
        <xdr:sp macro="" textlink="">
          <xdr:nvSpPr>
            <xdr:cNvPr id="4745" name="Check Box 1673" hidden="1">
              <a:extLst>
                <a:ext uri="{63B3BB69-23CF-44E3-9099-C40C66FF867C}">
                  <a14:compatExt spid="_x0000_s4745"/>
                </a:ext>
                <a:ext uri="{FF2B5EF4-FFF2-40B4-BE49-F238E27FC236}">
                  <a16:creationId xmlns:a16="http://schemas.microsoft.com/office/drawing/2014/main" id="{00000000-0008-0000-0600-00008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810</xdr:row>
          <xdr:rowOff>200025</xdr:rowOff>
        </xdr:from>
        <xdr:to>
          <xdr:col>23</xdr:col>
          <xdr:colOff>257175</xdr:colOff>
          <xdr:row>812</xdr:row>
          <xdr:rowOff>19050</xdr:rowOff>
        </xdr:to>
        <xdr:sp macro="" textlink="">
          <xdr:nvSpPr>
            <xdr:cNvPr id="4758" name="Check Box 1686" hidden="1">
              <a:extLst>
                <a:ext uri="{63B3BB69-23CF-44E3-9099-C40C66FF867C}">
                  <a14:compatExt spid="_x0000_s4758"/>
                </a:ext>
                <a:ext uri="{FF2B5EF4-FFF2-40B4-BE49-F238E27FC236}">
                  <a16:creationId xmlns:a16="http://schemas.microsoft.com/office/drawing/2014/main" id="{00000000-0008-0000-0600-00009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810</xdr:row>
          <xdr:rowOff>200025</xdr:rowOff>
        </xdr:from>
        <xdr:to>
          <xdr:col>24</xdr:col>
          <xdr:colOff>257175</xdr:colOff>
          <xdr:row>812</xdr:row>
          <xdr:rowOff>19050</xdr:rowOff>
        </xdr:to>
        <xdr:sp macro="" textlink="">
          <xdr:nvSpPr>
            <xdr:cNvPr id="4759" name="Check Box 1687" hidden="1">
              <a:extLst>
                <a:ext uri="{63B3BB69-23CF-44E3-9099-C40C66FF867C}">
                  <a14:compatExt spid="_x0000_s4759"/>
                </a:ext>
                <a:ext uri="{FF2B5EF4-FFF2-40B4-BE49-F238E27FC236}">
                  <a16:creationId xmlns:a16="http://schemas.microsoft.com/office/drawing/2014/main" id="{00000000-0008-0000-0600-00009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810</xdr:row>
          <xdr:rowOff>200025</xdr:rowOff>
        </xdr:from>
        <xdr:to>
          <xdr:col>25</xdr:col>
          <xdr:colOff>257175</xdr:colOff>
          <xdr:row>812</xdr:row>
          <xdr:rowOff>19050</xdr:rowOff>
        </xdr:to>
        <xdr:sp macro="" textlink="">
          <xdr:nvSpPr>
            <xdr:cNvPr id="4760" name="Check Box 1688" hidden="1">
              <a:extLst>
                <a:ext uri="{63B3BB69-23CF-44E3-9099-C40C66FF867C}">
                  <a14:compatExt spid="_x0000_s4760"/>
                </a:ext>
                <a:ext uri="{FF2B5EF4-FFF2-40B4-BE49-F238E27FC236}">
                  <a16:creationId xmlns:a16="http://schemas.microsoft.com/office/drawing/2014/main" id="{00000000-0008-0000-0600-00009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815</xdr:row>
          <xdr:rowOff>161925</xdr:rowOff>
        </xdr:from>
        <xdr:to>
          <xdr:col>23</xdr:col>
          <xdr:colOff>257175</xdr:colOff>
          <xdr:row>816</xdr:row>
          <xdr:rowOff>190501</xdr:rowOff>
        </xdr:to>
        <xdr:sp macro="" textlink="">
          <xdr:nvSpPr>
            <xdr:cNvPr id="4761" name="Check Box 1689" hidden="1">
              <a:extLst>
                <a:ext uri="{63B3BB69-23CF-44E3-9099-C40C66FF867C}">
                  <a14:compatExt spid="_x0000_s4761"/>
                </a:ext>
                <a:ext uri="{FF2B5EF4-FFF2-40B4-BE49-F238E27FC236}">
                  <a16:creationId xmlns:a16="http://schemas.microsoft.com/office/drawing/2014/main" id="{00000000-0008-0000-0600-00009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815</xdr:row>
          <xdr:rowOff>161925</xdr:rowOff>
        </xdr:from>
        <xdr:to>
          <xdr:col>24</xdr:col>
          <xdr:colOff>257175</xdr:colOff>
          <xdr:row>816</xdr:row>
          <xdr:rowOff>190501</xdr:rowOff>
        </xdr:to>
        <xdr:sp macro="" textlink="">
          <xdr:nvSpPr>
            <xdr:cNvPr id="4762" name="Check Box 1690" hidden="1">
              <a:extLst>
                <a:ext uri="{63B3BB69-23CF-44E3-9099-C40C66FF867C}">
                  <a14:compatExt spid="_x0000_s4762"/>
                </a:ext>
                <a:ext uri="{FF2B5EF4-FFF2-40B4-BE49-F238E27FC236}">
                  <a16:creationId xmlns:a16="http://schemas.microsoft.com/office/drawing/2014/main" id="{00000000-0008-0000-0600-00009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815</xdr:row>
          <xdr:rowOff>161925</xdr:rowOff>
        </xdr:from>
        <xdr:to>
          <xdr:col>25</xdr:col>
          <xdr:colOff>257175</xdr:colOff>
          <xdr:row>816</xdr:row>
          <xdr:rowOff>190501</xdr:rowOff>
        </xdr:to>
        <xdr:sp macro="" textlink="">
          <xdr:nvSpPr>
            <xdr:cNvPr id="4763" name="Check Box 1691" hidden="1">
              <a:extLst>
                <a:ext uri="{63B3BB69-23CF-44E3-9099-C40C66FF867C}">
                  <a14:compatExt spid="_x0000_s4763"/>
                </a:ext>
                <a:ext uri="{FF2B5EF4-FFF2-40B4-BE49-F238E27FC236}">
                  <a16:creationId xmlns:a16="http://schemas.microsoft.com/office/drawing/2014/main" id="{00000000-0008-0000-0600-00009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248</xdr:row>
          <xdr:rowOff>161925</xdr:rowOff>
        </xdr:from>
        <xdr:to>
          <xdr:col>26</xdr:col>
          <xdr:colOff>0</xdr:colOff>
          <xdr:row>249</xdr:row>
          <xdr:rowOff>161925</xdr:rowOff>
        </xdr:to>
        <xdr:sp macro="" textlink="">
          <xdr:nvSpPr>
            <xdr:cNvPr id="4764" name="Check Box 1692" hidden="1">
              <a:extLst>
                <a:ext uri="{63B3BB69-23CF-44E3-9099-C40C66FF867C}">
                  <a14:compatExt spid="_x0000_s4764"/>
                </a:ext>
                <a:ext uri="{FF2B5EF4-FFF2-40B4-BE49-F238E27FC236}">
                  <a16:creationId xmlns:a16="http://schemas.microsoft.com/office/drawing/2014/main" id="{00000000-0008-0000-0600-00009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244</xdr:row>
          <xdr:rowOff>47625</xdr:rowOff>
        </xdr:from>
        <xdr:to>
          <xdr:col>25</xdr:col>
          <xdr:colOff>257175</xdr:colOff>
          <xdr:row>245</xdr:row>
          <xdr:rowOff>76200</xdr:rowOff>
        </xdr:to>
        <xdr:sp macro="" textlink="">
          <xdr:nvSpPr>
            <xdr:cNvPr id="4766" name="Check Box 1694" hidden="1">
              <a:extLst>
                <a:ext uri="{63B3BB69-23CF-44E3-9099-C40C66FF867C}">
                  <a14:compatExt spid="_x0000_s4766"/>
                </a:ext>
                <a:ext uri="{FF2B5EF4-FFF2-40B4-BE49-F238E27FC236}">
                  <a16:creationId xmlns:a16="http://schemas.microsoft.com/office/drawing/2014/main" id="{00000000-0008-0000-0600-00009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535</xdr:row>
          <xdr:rowOff>0</xdr:rowOff>
        </xdr:from>
        <xdr:to>
          <xdr:col>25</xdr:col>
          <xdr:colOff>266700</xdr:colOff>
          <xdr:row>536</xdr:row>
          <xdr:rowOff>28575</xdr:rowOff>
        </xdr:to>
        <xdr:sp macro="" textlink="">
          <xdr:nvSpPr>
            <xdr:cNvPr id="4767" name="Check Box 1695" hidden="1">
              <a:extLst>
                <a:ext uri="{63B3BB69-23CF-44E3-9099-C40C66FF867C}">
                  <a14:compatExt spid="_x0000_s4767"/>
                </a:ext>
                <a:ext uri="{FF2B5EF4-FFF2-40B4-BE49-F238E27FC236}">
                  <a16:creationId xmlns:a16="http://schemas.microsoft.com/office/drawing/2014/main" id="{00000000-0008-0000-0600-00009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540</xdr:row>
          <xdr:rowOff>95250</xdr:rowOff>
        </xdr:from>
        <xdr:to>
          <xdr:col>25</xdr:col>
          <xdr:colOff>266700</xdr:colOff>
          <xdr:row>541</xdr:row>
          <xdr:rowOff>123825</xdr:rowOff>
        </xdr:to>
        <xdr:sp macro="" textlink="">
          <xdr:nvSpPr>
            <xdr:cNvPr id="4768" name="Check Box 1696" hidden="1">
              <a:extLst>
                <a:ext uri="{63B3BB69-23CF-44E3-9099-C40C66FF867C}">
                  <a14:compatExt spid="_x0000_s4768"/>
                </a:ext>
                <a:ext uri="{FF2B5EF4-FFF2-40B4-BE49-F238E27FC236}">
                  <a16:creationId xmlns:a16="http://schemas.microsoft.com/office/drawing/2014/main" id="{00000000-0008-0000-0600-0000A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538</xdr:row>
          <xdr:rowOff>66675</xdr:rowOff>
        </xdr:from>
        <xdr:to>
          <xdr:col>25</xdr:col>
          <xdr:colOff>266700</xdr:colOff>
          <xdr:row>539</xdr:row>
          <xdr:rowOff>95250</xdr:rowOff>
        </xdr:to>
        <xdr:sp macro="" textlink="">
          <xdr:nvSpPr>
            <xdr:cNvPr id="4769" name="Check Box 1697" hidden="1">
              <a:extLst>
                <a:ext uri="{63B3BB69-23CF-44E3-9099-C40C66FF867C}">
                  <a14:compatExt spid="_x0000_s4769"/>
                </a:ext>
                <a:ext uri="{FF2B5EF4-FFF2-40B4-BE49-F238E27FC236}">
                  <a16:creationId xmlns:a16="http://schemas.microsoft.com/office/drawing/2014/main" id="{00000000-0008-0000-0600-0000A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535</xdr:row>
          <xdr:rowOff>0</xdr:rowOff>
        </xdr:from>
        <xdr:to>
          <xdr:col>25</xdr:col>
          <xdr:colOff>266700</xdr:colOff>
          <xdr:row>536</xdr:row>
          <xdr:rowOff>28575</xdr:rowOff>
        </xdr:to>
        <xdr:sp macro="" textlink="">
          <xdr:nvSpPr>
            <xdr:cNvPr id="4770" name="Check Box 1698" hidden="1">
              <a:extLst>
                <a:ext uri="{63B3BB69-23CF-44E3-9099-C40C66FF867C}">
                  <a14:compatExt spid="_x0000_s4770"/>
                </a:ext>
                <a:ext uri="{FF2B5EF4-FFF2-40B4-BE49-F238E27FC236}">
                  <a16:creationId xmlns:a16="http://schemas.microsoft.com/office/drawing/2014/main" id="{00000000-0008-0000-0600-0000A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540</xdr:row>
          <xdr:rowOff>95250</xdr:rowOff>
        </xdr:from>
        <xdr:to>
          <xdr:col>25</xdr:col>
          <xdr:colOff>266700</xdr:colOff>
          <xdr:row>541</xdr:row>
          <xdr:rowOff>123825</xdr:rowOff>
        </xdr:to>
        <xdr:sp macro="" textlink="">
          <xdr:nvSpPr>
            <xdr:cNvPr id="4771" name="Check Box 1699" hidden="1">
              <a:extLst>
                <a:ext uri="{63B3BB69-23CF-44E3-9099-C40C66FF867C}">
                  <a14:compatExt spid="_x0000_s4771"/>
                </a:ext>
                <a:ext uri="{FF2B5EF4-FFF2-40B4-BE49-F238E27FC236}">
                  <a16:creationId xmlns:a16="http://schemas.microsoft.com/office/drawing/2014/main" id="{00000000-0008-0000-0600-0000A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538</xdr:row>
          <xdr:rowOff>66675</xdr:rowOff>
        </xdr:from>
        <xdr:to>
          <xdr:col>25</xdr:col>
          <xdr:colOff>266700</xdr:colOff>
          <xdr:row>539</xdr:row>
          <xdr:rowOff>95250</xdr:rowOff>
        </xdr:to>
        <xdr:sp macro="" textlink="">
          <xdr:nvSpPr>
            <xdr:cNvPr id="4772" name="Check Box 1700" hidden="1">
              <a:extLst>
                <a:ext uri="{63B3BB69-23CF-44E3-9099-C40C66FF867C}">
                  <a14:compatExt spid="_x0000_s4772"/>
                </a:ext>
                <a:ext uri="{FF2B5EF4-FFF2-40B4-BE49-F238E27FC236}">
                  <a16:creationId xmlns:a16="http://schemas.microsoft.com/office/drawing/2014/main" id="{00000000-0008-0000-0600-0000A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556</xdr:row>
          <xdr:rowOff>76200</xdr:rowOff>
        </xdr:from>
        <xdr:to>
          <xdr:col>23</xdr:col>
          <xdr:colOff>257175</xdr:colOff>
          <xdr:row>557</xdr:row>
          <xdr:rowOff>104775</xdr:rowOff>
        </xdr:to>
        <xdr:sp macro="" textlink="">
          <xdr:nvSpPr>
            <xdr:cNvPr id="4773" name="Check Box 1701" hidden="1">
              <a:extLst>
                <a:ext uri="{63B3BB69-23CF-44E3-9099-C40C66FF867C}">
                  <a14:compatExt spid="_x0000_s4773"/>
                </a:ext>
                <a:ext uri="{FF2B5EF4-FFF2-40B4-BE49-F238E27FC236}">
                  <a16:creationId xmlns:a16="http://schemas.microsoft.com/office/drawing/2014/main" id="{00000000-0008-0000-0600-0000A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74" name="Check Box 1702" hidden="1">
              <a:extLst>
                <a:ext uri="{63B3BB69-23CF-44E3-9099-C40C66FF867C}">
                  <a14:compatExt spid="_x0000_s4774"/>
                </a:ext>
                <a:ext uri="{FF2B5EF4-FFF2-40B4-BE49-F238E27FC236}">
                  <a16:creationId xmlns:a16="http://schemas.microsoft.com/office/drawing/2014/main" id="{00000000-0008-0000-0600-0000A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556</xdr:row>
          <xdr:rowOff>76200</xdr:rowOff>
        </xdr:from>
        <xdr:to>
          <xdr:col>23</xdr:col>
          <xdr:colOff>257175</xdr:colOff>
          <xdr:row>557</xdr:row>
          <xdr:rowOff>104775</xdr:rowOff>
        </xdr:to>
        <xdr:sp macro="" textlink="">
          <xdr:nvSpPr>
            <xdr:cNvPr id="4775" name="Check Box 1703" hidden="1">
              <a:extLst>
                <a:ext uri="{63B3BB69-23CF-44E3-9099-C40C66FF867C}">
                  <a14:compatExt spid="_x0000_s4775"/>
                </a:ext>
                <a:ext uri="{FF2B5EF4-FFF2-40B4-BE49-F238E27FC236}">
                  <a16:creationId xmlns:a16="http://schemas.microsoft.com/office/drawing/2014/main" id="{00000000-0008-0000-0600-0000A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556</xdr:row>
          <xdr:rowOff>76200</xdr:rowOff>
        </xdr:from>
        <xdr:to>
          <xdr:col>24</xdr:col>
          <xdr:colOff>257175</xdr:colOff>
          <xdr:row>557</xdr:row>
          <xdr:rowOff>104775</xdr:rowOff>
        </xdr:to>
        <xdr:sp macro="" textlink="">
          <xdr:nvSpPr>
            <xdr:cNvPr id="4777" name="Check Box 1705" hidden="1">
              <a:extLst>
                <a:ext uri="{63B3BB69-23CF-44E3-9099-C40C66FF867C}">
                  <a14:compatExt spid="_x0000_s4777"/>
                </a:ext>
                <a:ext uri="{FF2B5EF4-FFF2-40B4-BE49-F238E27FC236}">
                  <a16:creationId xmlns:a16="http://schemas.microsoft.com/office/drawing/2014/main" id="{00000000-0008-0000-0600-0000A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556</xdr:row>
          <xdr:rowOff>76200</xdr:rowOff>
        </xdr:from>
        <xdr:to>
          <xdr:col>24</xdr:col>
          <xdr:colOff>257175</xdr:colOff>
          <xdr:row>557</xdr:row>
          <xdr:rowOff>104775</xdr:rowOff>
        </xdr:to>
        <xdr:sp macro="" textlink="">
          <xdr:nvSpPr>
            <xdr:cNvPr id="4779" name="Check Box 1707" hidden="1">
              <a:extLst>
                <a:ext uri="{63B3BB69-23CF-44E3-9099-C40C66FF867C}">
                  <a14:compatExt spid="_x0000_s4779"/>
                </a:ext>
                <a:ext uri="{FF2B5EF4-FFF2-40B4-BE49-F238E27FC236}">
                  <a16:creationId xmlns:a16="http://schemas.microsoft.com/office/drawing/2014/main" id="{00000000-0008-0000-0600-0000A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556</xdr:row>
          <xdr:rowOff>76200</xdr:rowOff>
        </xdr:from>
        <xdr:to>
          <xdr:col>25</xdr:col>
          <xdr:colOff>257175</xdr:colOff>
          <xdr:row>557</xdr:row>
          <xdr:rowOff>104775</xdr:rowOff>
        </xdr:to>
        <xdr:sp macro="" textlink="">
          <xdr:nvSpPr>
            <xdr:cNvPr id="4781" name="Check Box 1709" hidden="1">
              <a:extLst>
                <a:ext uri="{63B3BB69-23CF-44E3-9099-C40C66FF867C}">
                  <a14:compatExt spid="_x0000_s4781"/>
                </a:ext>
                <a:ext uri="{FF2B5EF4-FFF2-40B4-BE49-F238E27FC236}">
                  <a16:creationId xmlns:a16="http://schemas.microsoft.com/office/drawing/2014/main" id="{00000000-0008-0000-0600-0000A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556</xdr:row>
          <xdr:rowOff>76200</xdr:rowOff>
        </xdr:from>
        <xdr:to>
          <xdr:col>25</xdr:col>
          <xdr:colOff>257175</xdr:colOff>
          <xdr:row>557</xdr:row>
          <xdr:rowOff>104775</xdr:rowOff>
        </xdr:to>
        <xdr:sp macro="" textlink="">
          <xdr:nvSpPr>
            <xdr:cNvPr id="4783" name="Check Box 1711" hidden="1">
              <a:extLst>
                <a:ext uri="{63B3BB69-23CF-44E3-9099-C40C66FF867C}">
                  <a14:compatExt spid="_x0000_s4783"/>
                </a:ext>
                <a:ext uri="{FF2B5EF4-FFF2-40B4-BE49-F238E27FC236}">
                  <a16:creationId xmlns:a16="http://schemas.microsoft.com/office/drawing/2014/main" id="{00000000-0008-0000-0600-0000A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84" name="Check Box 1712" hidden="1">
              <a:extLst>
                <a:ext uri="{63B3BB69-23CF-44E3-9099-C40C66FF867C}">
                  <a14:compatExt spid="_x0000_s4784"/>
                </a:ext>
                <a:ext uri="{FF2B5EF4-FFF2-40B4-BE49-F238E27FC236}">
                  <a16:creationId xmlns:a16="http://schemas.microsoft.com/office/drawing/2014/main" id="{00000000-0008-0000-0600-0000B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85" name="Check Box 1713" hidden="1">
              <a:extLst>
                <a:ext uri="{63B3BB69-23CF-44E3-9099-C40C66FF867C}">
                  <a14:compatExt spid="_x0000_s4785"/>
                </a:ext>
                <a:ext uri="{FF2B5EF4-FFF2-40B4-BE49-F238E27FC236}">
                  <a16:creationId xmlns:a16="http://schemas.microsoft.com/office/drawing/2014/main" id="{00000000-0008-0000-0600-0000B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94" name="Check Box 1722" hidden="1">
              <a:extLst>
                <a:ext uri="{63B3BB69-23CF-44E3-9099-C40C66FF867C}">
                  <a14:compatExt spid="_x0000_s4794"/>
                </a:ext>
                <a:ext uri="{FF2B5EF4-FFF2-40B4-BE49-F238E27FC236}">
                  <a16:creationId xmlns:a16="http://schemas.microsoft.com/office/drawing/2014/main" id="{00000000-0008-0000-0600-0000B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95" name="Check Box 1723" hidden="1">
              <a:extLst>
                <a:ext uri="{63B3BB69-23CF-44E3-9099-C40C66FF867C}">
                  <a14:compatExt spid="_x0000_s4795"/>
                </a:ext>
                <a:ext uri="{FF2B5EF4-FFF2-40B4-BE49-F238E27FC236}">
                  <a16:creationId xmlns:a16="http://schemas.microsoft.com/office/drawing/2014/main" id="{00000000-0008-0000-0600-0000B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96" name="Check Box 1724" hidden="1">
              <a:extLst>
                <a:ext uri="{63B3BB69-23CF-44E3-9099-C40C66FF867C}">
                  <a14:compatExt spid="_x0000_s4796"/>
                </a:ext>
                <a:ext uri="{FF2B5EF4-FFF2-40B4-BE49-F238E27FC236}">
                  <a16:creationId xmlns:a16="http://schemas.microsoft.com/office/drawing/2014/main" id="{00000000-0008-0000-0600-0000B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551</xdr:row>
          <xdr:rowOff>76200</xdr:rowOff>
        </xdr:from>
        <xdr:to>
          <xdr:col>23</xdr:col>
          <xdr:colOff>257175</xdr:colOff>
          <xdr:row>552</xdr:row>
          <xdr:rowOff>104775</xdr:rowOff>
        </xdr:to>
        <xdr:sp macro="" textlink="">
          <xdr:nvSpPr>
            <xdr:cNvPr id="4797" name="Check Box 1725" hidden="1">
              <a:extLst>
                <a:ext uri="{63B3BB69-23CF-44E3-9099-C40C66FF867C}">
                  <a14:compatExt spid="_x0000_s4797"/>
                </a:ext>
                <a:ext uri="{FF2B5EF4-FFF2-40B4-BE49-F238E27FC236}">
                  <a16:creationId xmlns:a16="http://schemas.microsoft.com/office/drawing/2014/main" id="{00000000-0008-0000-0600-0000B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752</xdr:row>
          <xdr:rowOff>0</xdr:rowOff>
        </xdr:from>
        <xdr:to>
          <xdr:col>23</xdr:col>
          <xdr:colOff>257175</xdr:colOff>
          <xdr:row>753</xdr:row>
          <xdr:rowOff>28575</xdr:rowOff>
        </xdr:to>
        <xdr:sp macro="" textlink="">
          <xdr:nvSpPr>
            <xdr:cNvPr id="4814" name="Check Box 1742" hidden="1">
              <a:extLst>
                <a:ext uri="{63B3BB69-23CF-44E3-9099-C40C66FF867C}">
                  <a14:compatExt spid="_x0000_s4814"/>
                </a:ext>
                <a:ext uri="{FF2B5EF4-FFF2-40B4-BE49-F238E27FC236}">
                  <a16:creationId xmlns:a16="http://schemas.microsoft.com/office/drawing/2014/main" id="{00000000-0008-0000-0600-0000C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752</xdr:row>
          <xdr:rowOff>0</xdr:rowOff>
        </xdr:from>
        <xdr:to>
          <xdr:col>24</xdr:col>
          <xdr:colOff>257175</xdr:colOff>
          <xdr:row>753</xdr:row>
          <xdr:rowOff>28575</xdr:rowOff>
        </xdr:to>
        <xdr:sp macro="" textlink="">
          <xdr:nvSpPr>
            <xdr:cNvPr id="4815" name="Check Box 1743" hidden="1">
              <a:extLst>
                <a:ext uri="{63B3BB69-23CF-44E3-9099-C40C66FF867C}">
                  <a14:compatExt spid="_x0000_s4815"/>
                </a:ext>
                <a:ext uri="{FF2B5EF4-FFF2-40B4-BE49-F238E27FC236}">
                  <a16:creationId xmlns:a16="http://schemas.microsoft.com/office/drawing/2014/main" id="{00000000-0008-0000-0600-0000C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752</xdr:row>
          <xdr:rowOff>0</xdr:rowOff>
        </xdr:from>
        <xdr:to>
          <xdr:col>25</xdr:col>
          <xdr:colOff>257175</xdr:colOff>
          <xdr:row>753</xdr:row>
          <xdr:rowOff>28575</xdr:rowOff>
        </xdr:to>
        <xdr:sp macro="" textlink="">
          <xdr:nvSpPr>
            <xdr:cNvPr id="4816" name="Check Box 1744" hidden="1">
              <a:extLst>
                <a:ext uri="{63B3BB69-23CF-44E3-9099-C40C66FF867C}">
                  <a14:compatExt spid="_x0000_s4816"/>
                </a:ext>
                <a:ext uri="{FF2B5EF4-FFF2-40B4-BE49-F238E27FC236}">
                  <a16:creationId xmlns:a16="http://schemas.microsoft.com/office/drawing/2014/main" id="{00000000-0008-0000-0600-0000D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749</xdr:row>
          <xdr:rowOff>0</xdr:rowOff>
        </xdr:from>
        <xdr:to>
          <xdr:col>23</xdr:col>
          <xdr:colOff>257175</xdr:colOff>
          <xdr:row>750</xdr:row>
          <xdr:rowOff>28575</xdr:rowOff>
        </xdr:to>
        <xdr:sp macro="" textlink="">
          <xdr:nvSpPr>
            <xdr:cNvPr id="4817" name="Check Box 1745" hidden="1">
              <a:extLst>
                <a:ext uri="{63B3BB69-23CF-44E3-9099-C40C66FF867C}">
                  <a14:compatExt spid="_x0000_s4817"/>
                </a:ext>
                <a:ext uri="{FF2B5EF4-FFF2-40B4-BE49-F238E27FC236}">
                  <a16:creationId xmlns:a16="http://schemas.microsoft.com/office/drawing/2014/main" id="{00000000-0008-0000-0600-0000D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749</xdr:row>
          <xdr:rowOff>0</xdr:rowOff>
        </xdr:from>
        <xdr:to>
          <xdr:col>24</xdr:col>
          <xdr:colOff>257175</xdr:colOff>
          <xdr:row>750</xdr:row>
          <xdr:rowOff>28575</xdr:rowOff>
        </xdr:to>
        <xdr:sp macro="" textlink="">
          <xdr:nvSpPr>
            <xdr:cNvPr id="4818" name="Check Box 1746" hidden="1">
              <a:extLst>
                <a:ext uri="{63B3BB69-23CF-44E3-9099-C40C66FF867C}">
                  <a14:compatExt spid="_x0000_s4818"/>
                </a:ext>
                <a:ext uri="{FF2B5EF4-FFF2-40B4-BE49-F238E27FC236}">
                  <a16:creationId xmlns:a16="http://schemas.microsoft.com/office/drawing/2014/main" id="{00000000-0008-0000-0600-0000D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749</xdr:row>
          <xdr:rowOff>0</xdr:rowOff>
        </xdr:from>
        <xdr:to>
          <xdr:col>25</xdr:col>
          <xdr:colOff>257175</xdr:colOff>
          <xdr:row>750</xdr:row>
          <xdr:rowOff>28575</xdr:rowOff>
        </xdr:to>
        <xdr:sp macro="" textlink="">
          <xdr:nvSpPr>
            <xdr:cNvPr id="4819" name="Check Box 1747" hidden="1">
              <a:extLst>
                <a:ext uri="{63B3BB69-23CF-44E3-9099-C40C66FF867C}">
                  <a14:compatExt spid="_x0000_s4819"/>
                </a:ext>
                <a:ext uri="{FF2B5EF4-FFF2-40B4-BE49-F238E27FC236}">
                  <a16:creationId xmlns:a16="http://schemas.microsoft.com/office/drawing/2014/main" id="{00000000-0008-0000-0600-0000D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745</xdr:row>
          <xdr:rowOff>209550</xdr:rowOff>
        </xdr:from>
        <xdr:to>
          <xdr:col>23</xdr:col>
          <xdr:colOff>247650</xdr:colOff>
          <xdr:row>747</xdr:row>
          <xdr:rowOff>28574</xdr:rowOff>
        </xdr:to>
        <xdr:sp macro="" textlink="">
          <xdr:nvSpPr>
            <xdr:cNvPr id="4820" name="Check Box 1748" hidden="1">
              <a:extLst>
                <a:ext uri="{63B3BB69-23CF-44E3-9099-C40C66FF867C}">
                  <a14:compatExt spid="_x0000_s4820"/>
                </a:ext>
                <a:ext uri="{FF2B5EF4-FFF2-40B4-BE49-F238E27FC236}">
                  <a16:creationId xmlns:a16="http://schemas.microsoft.com/office/drawing/2014/main" id="{00000000-0008-0000-0600-0000D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746</xdr:row>
          <xdr:rowOff>0</xdr:rowOff>
        </xdr:from>
        <xdr:to>
          <xdr:col>24</xdr:col>
          <xdr:colOff>257175</xdr:colOff>
          <xdr:row>747</xdr:row>
          <xdr:rowOff>28575</xdr:rowOff>
        </xdr:to>
        <xdr:sp macro="" textlink="">
          <xdr:nvSpPr>
            <xdr:cNvPr id="4821" name="Check Box 1749" hidden="1">
              <a:extLst>
                <a:ext uri="{63B3BB69-23CF-44E3-9099-C40C66FF867C}">
                  <a14:compatExt spid="_x0000_s4821"/>
                </a:ext>
                <a:ext uri="{FF2B5EF4-FFF2-40B4-BE49-F238E27FC236}">
                  <a16:creationId xmlns:a16="http://schemas.microsoft.com/office/drawing/2014/main" id="{00000000-0008-0000-0600-0000D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746</xdr:row>
          <xdr:rowOff>0</xdr:rowOff>
        </xdr:from>
        <xdr:to>
          <xdr:col>25</xdr:col>
          <xdr:colOff>257175</xdr:colOff>
          <xdr:row>747</xdr:row>
          <xdr:rowOff>28575</xdr:rowOff>
        </xdr:to>
        <xdr:sp macro="" textlink="">
          <xdr:nvSpPr>
            <xdr:cNvPr id="4822" name="Check Box 1750" hidden="1">
              <a:extLst>
                <a:ext uri="{63B3BB69-23CF-44E3-9099-C40C66FF867C}">
                  <a14:compatExt spid="_x0000_s4822"/>
                </a:ext>
                <a:ext uri="{FF2B5EF4-FFF2-40B4-BE49-F238E27FC236}">
                  <a16:creationId xmlns:a16="http://schemas.microsoft.com/office/drawing/2014/main" id="{00000000-0008-0000-0600-0000D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945</xdr:row>
          <xdr:rowOff>95250</xdr:rowOff>
        </xdr:from>
        <xdr:to>
          <xdr:col>23</xdr:col>
          <xdr:colOff>266700</xdr:colOff>
          <xdr:row>946</xdr:row>
          <xdr:rowOff>133351</xdr:rowOff>
        </xdr:to>
        <xdr:sp macro="" textlink="">
          <xdr:nvSpPr>
            <xdr:cNvPr id="4823" name="Check Box 1751" hidden="1">
              <a:extLst>
                <a:ext uri="{63B3BB69-23CF-44E3-9099-C40C66FF867C}">
                  <a14:compatExt spid="_x0000_s4823"/>
                </a:ext>
                <a:ext uri="{FF2B5EF4-FFF2-40B4-BE49-F238E27FC236}">
                  <a16:creationId xmlns:a16="http://schemas.microsoft.com/office/drawing/2014/main" id="{00000000-0008-0000-0600-0000D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945</xdr:row>
          <xdr:rowOff>95250</xdr:rowOff>
        </xdr:from>
        <xdr:to>
          <xdr:col>24</xdr:col>
          <xdr:colOff>266700</xdr:colOff>
          <xdr:row>946</xdr:row>
          <xdr:rowOff>133351</xdr:rowOff>
        </xdr:to>
        <xdr:sp macro="" textlink="">
          <xdr:nvSpPr>
            <xdr:cNvPr id="4824" name="Check Box 1752" hidden="1">
              <a:extLst>
                <a:ext uri="{63B3BB69-23CF-44E3-9099-C40C66FF867C}">
                  <a14:compatExt spid="_x0000_s4824"/>
                </a:ext>
                <a:ext uri="{FF2B5EF4-FFF2-40B4-BE49-F238E27FC236}">
                  <a16:creationId xmlns:a16="http://schemas.microsoft.com/office/drawing/2014/main" id="{00000000-0008-0000-0600-0000D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945</xdr:row>
          <xdr:rowOff>95250</xdr:rowOff>
        </xdr:from>
        <xdr:to>
          <xdr:col>25</xdr:col>
          <xdr:colOff>266700</xdr:colOff>
          <xdr:row>946</xdr:row>
          <xdr:rowOff>133351</xdr:rowOff>
        </xdr:to>
        <xdr:sp macro="" textlink="">
          <xdr:nvSpPr>
            <xdr:cNvPr id="4825" name="Check Box 1753" hidden="1">
              <a:extLst>
                <a:ext uri="{63B3BB69-23CF-44E3-9099-C40C66FF867C}">
                  <a14:compatExt spid="_x0000_s4825"/>
                </a:ext>
                <a:ext uri="{FF2B5EF4-FFF2-40B4-BE49-F238E27FC236}">
                  <a16:creationId xmlns:a16="http://schemas.microsoft.com/office/drawing/2014/main" id="{00000000-0008-0000-0600-0000D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922</xdr:row>
          <xdr:rowOff>180975</xdr:rowOff>
        </xdr:from>
        <xdr:to>
          <xdr:col>23</xdr:col>
          <xdr:colOff>257175</xdr:colOff>
          <xdr:row>923</xdr:row>
          <xdr:rowOff>211666</xdr:rowOff>
        </xdr:to>
        <xdr:sp macro="" textlink="">
          <xdr:nvSpPr>
            <xdr:cNvPr id="4829" name="Check Box 1757" hidden="1">
              <a:extLst>
                <a:ext uri="{63B3BB69-23CF-44E3-9099-C40C66FF867C}">
                  <a14:compatExt spid="_x0000_s4829"/>
                </a:ext>
                <a:ext uri="{FF2B5EF4-FFF2-40B4-BE49-F238E27FC236}">
                  <a16:creationId xmlns:a16="http://schemas.microsoft.com/office/drawing/2014/main" id="{00000000-0008-0000-0600-0000D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922</xdr:row>
          <xdr:rowOff>171450</xdr:rowOff>
        </xdr:from>
        <xdr:to>
          <xdr:col>24</xdr:col>
          <xdr:colOff>257175</xdr:colOff>
          <xdr:row>923</xdr:row>
          <xdr:rowOff>211666</xdr:rowOff>
        </xdr:to>
        <xdr:sp macro="" textlink="">
          <xdr:nvSpPr>
            <xdr:cNvPr id="4831" name="Check Box 1759" hidden="1">
              <a:extLst>
                <a:ext uri="{63B3BB69-23CF-44E3-9099-C40C66FF867C}">
                  <a14:compatExt spid="_x0000_s4831"/>
                </a:ext>
                <a:ext uri="{FF2B5EF4-FFF2-40B4-BE49-F238E27FC236}">
                  <a16:creationId xmlns:a16="http://schemas.microsoft.com/office/drawing/2014/main" id="{00000000-0008-0000-0600-0000D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922</xdr:row>
          <xdr:rowOff>180975</xdr:rowOff>
        </xdr:from>
        <xdr:to>
          <xdr:col>25</xdr:col>
          <xdr:colOff>257175</xdr:colOff>
          <xdr:row>923</xdr:row>
          <xdr:rowOff>211666</xdr:rowOff>
        </xdr:to>
        <xdr:sp macro="" textlink="">
          <xdr:nvSpPr>
            <xdr:cNvPr id="4832" name="Check Box 1760" hidden="1">
              <a:extLst>
                <a:ext uri="{63B3BB69-23CF-44E3-9099-C40C66FF867C}">
                  <a14:compatExt spid="_x0000_s4832"/>
                </a:ext>
                <a:ext uri="{FF2B5EF4-FFF2-40B4-BE49-F238E27FC236}">
                  <a16:creationId xmlns:a16="http://schemas.microsoft.com/office/drawing/2014/main" id="{00000000-0008-0000-0600-0000E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895</xdr:row>
          <xdr:rowOff>171450</xdr:rowOff>
        </xdr:from>
        <xdr:to>
          <xdr:col>23</xdr:col>
          <xdr:colOff>257175</xdr:colOff>
          <xdr:row>896</xdr:row>
          <xdr:rowOff>207817</xdr:rowOff>
        </xdr:to>
        <xdr:sp macro="" textlink="">
          <xdr:nvSpPr>
            <xdr:cNvPr id="4833" name="Check Box 1761" hidden="1">
              <a:extLst>
                <a:ext uri="{63B3BB69-23CF-44E3-9099-C40C66FF867C}">
                  <a14:compatExt spid="_x0000_s4833"/>
                </a:ext>
                <a:ext uri="{FF2B5EF4-FFF2-40B4-BE49-F238E27FC236}">
                  <a16:creationId xmlns:a16="http://schemas.microsoft.com/office/drawing/2014/main" id="{00000000-0008-0000-0600-0000E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895</xdr:row>
          <xdr:rowOff>180975</xdr:rowOff>
        </xdr:from>
        <xdr:to>
          <xdr:col>24</xdr:col>
          <xdr:colOff>257175</xdr:colOff>
          <xdr:row>896</xdr:row>
          <xdr:rowOff>207817</xdr:rowOff>
        </xdr:to>
        <xdr:sp macro="" textlink="">
          <xdr:nvSpPr>
            <xdr:cNvPr id="4834" name="Check Box 1762" hidden="1">
              <a:extLst>
                <a:ext uri="{63B3BB69-23CF-44E3-9099-C40C66FF867C}">
                  <a14:compatExt spid="_x0000_s4834"/>
                </a:ext>
                <a:ext uri="{FF2B5EF4-FFF2-40B4-BE49-F238E27FC236}">
                  <a16:creationId xmlns:a16="http://schemas.microsoft.com/office/drawing/2014/main" id="{00000000-0008-0000-0600-0000E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895</xdr:row>
          <xdr:rowOff>180975</xdr:rowOff>
        </xdr:from>
        <xdr:to>
          <xdr:col>25</xdr:col>
          <xdr:colOff>257175</xdr:colOff>
          <xdr:row>896</xdr:row>
          <xdr:rowOff>207817</xdr:rowOff>
        </xdr:to>
        <xdr:sp macro="" textlink="">
          <xdr:nvSpPr>
            <xdr:cNvPr id="4835" name="Check Box 1763" hidden="1">
              <a:extLst>
                <a:ext uri="{63B3BB69-23CF-44E3-9099-C40C66FF867C}">
                  <a14:compatExt spid="_x0000_s4835"/>
                </a:ext>
                <a:ext uri="{FF2B5EF4-FFF2-40B4-BE49-F238E27FC236}">
                  <a16:creationId xmlns:a16="http://schemas.microsoft.com/office/drawing/2014/main" id="{00000000-0008-0000-0600-0000E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978</xdr:row>
          <xdr:rowOff>142875</xdr:rowOff>
        </xdr:from>
        <xdr:to>
          <xdr:col>23</xdr:col>
          <xdr:colOff>257175</xdr:colOff>
          <xdr:row>979</xdr:row>
          <xdr:rowOff>171451</xdr:rowOff>
        </xdr:to>
        <xdr:sp macro="" textlink="">
          <xdr:nvSpPr>
            <xdr:cNvPr id="4836" name="Check Box 1764" hidden="1">
              <a:extLst>
                <a:ext uri="{63B3BB69-23CF-44E3-9099-C40C66FF867C}">
                  <a14:compatExt spid="_x0000_s4836"/>
                </a:ext>
                <a:ext uri="{FF2B5EF4-FFF2-40B4-BE49-F238E27FC236}">
                  <a16:creationId xmlns:a16="http://schemas.microsoft.com/office/drawing/2014/main" id="{00000000-0008-0000-0600-0000E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978</xdr:row>
          <xdr:rowOff>142875</xdr:rowOff>
        </xdr:from>
        <xdr:to>
          <xdr:col>24</xdr:col>
          <xdr:colOff>257175</xdr:colOff>
          <xdr:row>979</xdr:row>
          <xdr:rowOff>171451</xdr:rowOff>
        </xdr:to>
        <xdr:sp macro="" textlink="">
          <xdr:nvSpPr>
            <xdr:cNvPr id="4837" name="Check Box 1765" hidden="1">
              <a:extLst>
                <a:ext uri="{63B3BB69-23CF-44E3-9099-C40C66FF867C}">
                  <a14:compatExt spid="_x0000_s4837"/>
                </a:ext>
                <a:ext uri="{FF2B5EF4-FFF2-40B4-BE49-F238E27FC236}">
                  <a16:creationId xmlns:a16="http://schemas.microsoft.com/office/drawing/2014/main" id="{00000000-0008-0000-0600-0000E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978</xdr:row>
          <xdr:rowOff>142875</xdr:rowOff>
        </xdr:from>
        <xdr:to>
          <xdr:col>25</xdr:col>
          <xdr:colOff>257175</xdr:colOff>
          <xdr:row>979</xdr:row>
          <xdr:rowOff>171451</xdr:rowOff>
        </xdr:to>
        <xdr:sp macro="" textlink="">
          <xdr:nvSpPr>
            <xdr:cNvPr id="4839" name="Check Box 1767" hidden="1">
              <a:extLst>
                <a:ext uri="{63B3BB69-23CF-44E3-9099-C40C66FF867C}">
                  <a14:compatExt spid="_x0000_s4839"/>
                </a:ext>
                <a:ext uri="{FF2B5EF4-FFF2-40B4-BE49-F238E27FC236}">
                  <a16:creationId xmlns:a16="http://schemas.microsoft.com/office/drawing/2014/main" id="{00000000-0008-0000-0600-0000E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1003</xdr:row>
          <xdr:rowOff>57150</xdr:rowOff>
        </xdr:from>
        <xdr:to>
          <xdr:col>23</xdr:col>
          <xdr:colOff>257175</xdr:colOff>
          <xdr:row>1004</xdr:row>
          <xdr:rowOff>85724</xdr:rowOff>
        </xdr:to>
        <xdr:sp macro="" textlink="">
          <xdr:nvSpPr>
            <xdr:cNvPr id="4840" name="Check Box 1768" hidden="1">
              <a:extLst>
                <a:ext uri="{63B3BB69-23CF-44E3-9099-C40C66FF867C}">
                  <a14:compatExt spid="_x0000_s4840"/>
                </a:ext>
                <a:ext uri="{FF2B5EF4-FFF2-40B4-BE49-F238E27FC236}">
                  <a16:creationId xmlns:a16="http://schemas.microsoft.com/office/drawing/2014/main" id="{00000000-0008-0000-0600-0000E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1003</xdr:row>
          <xdr:rowOff>57150</xdr:rowOff>
        </xdr:from>
        <xdr:to>
          <xdr:col>24</xdr:col>
          <xdr:colOff>257175</xdr:colOff>
          <xdr:row>1004</xdr:row>
          <xdr:rowOff>85724</xdr:rowOff>
        </xdr:to>
        <xdr:sp macro="" textlink="">
          <xdr:nvSpPr>
            <xdr:cNvPr id="4841" name="Check Box 1769" hidden="1">
              <a:extLst>
                <a:ext uri="{63B3BB69-23CF-44E3-9099-C40C66FF867C}">
                  <a14:compatExt spid="_x0000_s4841"/>
                </a:ext>
                <a:ext uri="{FF2B5EF4-FFF2-40B4-BE49-F238E27FC236}">
                  <a16:creationId xmlns:a16="http://schemas.microsoft.com/office/drawing/2014/main" id="{00000000-0008-0000-0600-0000E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1003</xdr:row>
          <xdr:rowOff>57150</xdr:rowOff>
        </xdr:from>
        <xdr:to>
          <xdr:col>25</xdr:col>
          <xdr:colOff>257175</xdr:colOff>
          <xdr:row>1004</xdr:row>
          <xdr:rowOff>85724</xdr:rowOff>
        </xdr:to>
        <xdr:sp macro="" textlink="">
          <xdr:nvSpPr>
            <xdr:cNvPr id="4842" name="Check Box 1770" hidden="1">
              <a:extLst>
                <a:ext uri="{63B3BB69-23CF-44E3-9099-C40C66FF867C}">
                  <a14:compatExt spid="_x0000_s4842"/>
                </a:ext>
                <a:ext uri="{FF2B5EF4-FFF2-40B4-BE49-F238E27FC236}">
                  <a16:creationId xmlns:a16="http://schemas.microsoft.com/office/drawing/2014/main" id="{00000000-0008-0000-0600-0000E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1036</xdr:row>
          <xdr:rowOff>9525</xdr:rowOff>
        </xdr:from>
        <xdr:to>
          <xdr:col>23</xdr:col>
          <xdr:colOff>257175</xdr:colOff>
          <xdr:row>1037</xdr:row>
          <xdr:rowOff>47626</xdr:rowOff>
        </xdr:to>
        <xdr:sp macro="" textlink="">
          <xdr:nvSpPr>
            <xdr:cNvPr id="4843" name="Check Box 1771" hidden="1">
              <a:extLst>
                <a:ext uri="{63B3BB69-23CF-44E3-9099-C40C66FF867C}">
                  <a14:compatExt spid="_x0000_s4843"/>
                </a:ext>
                <a:ext uri="{FF2B5EF4-FFF2-40B4-BE49-F238E27FC236}">
                  <a16:creationId xmlns:a16="http://schemas.microsoft.com/office/drawing/2014/main" id="{00000000-0008-0000-0600-0000E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1036</xdr:row>
          <xdr:rowOff>9525</xdr:rowOff>
        </xdr:from>
        <xdr:to>
          <xdr:col>24</xdr:col>
          <xdr:colOff>257175</xdr:colOff>
          <xdr:row>1037</xdr:row>
          <xdr:rowOff>47626</xdr:rowOff>
        </xdr:to>
        <xdr:sp macro="" textlink="">
          <xdr:nvSpPr>
            <xdr:cNvPr id="4844" name="Check Box 1772" hidden="1">
              <a:extLst>
                <a:ext uri="{63B3BB69-23CF-44E3-9099-C40C66FF867C}">
                  <a14:compatExt spid="_x0000_s4844"/>
                </a:ext>
                <a:ext uri="{FF2B5EF4-FFF2-40B4-BE49-F238E27FC236}">
                  <a16:creationId xmlns:a16="http://schemas.microsoft.com/office/drawing/2014/main" id="{00000000-0008-0000-0600-0000E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1036</xdr:row>
          <xdr:rowOff>9525</xdr:rowOff>
        </xdr:from>
        <xdr:to>
          <xdr:col>25</xdr:col>
          <xdr:colOff>257175</xdr:colOff>
          <xdr:row>1037</xdr:row>
          <xdr:rowOff>47626</xdr:rowOff>
        </xdr:to>
        <xdr:sp macro="" textlink="">
          <xdr:nvSpPr>
            <xdr:cNvPr id="4845" name="Check Box 1773" hidden="1">
              <a:extLst>
                <a:ext uri="{63B3BB69-23CF-44E3-9099-C40C66FF867C}">
                  <a14:compatExt spid="_x0000_s4845"/>
                </a:ext>
                <a:ext uri="{FF2B5EF4-FFF2-40B4-BE49-F238E27FC236}">
                  <a16:creationId xmlns:a16="http://schemas.microsoft.com/office/drawing/2014/main" id="{00000000-0008-0000-0600-0000E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1047</xdr:row>
          <xdr:rowOff>180975</xdr:rowOff>
        </xdr:from>
        <xdr:to>
          <xdr:col>23</xdr:col>
          <xdr:colOff>257175</xdr:colOff>
          <xdr:row>1049</xdr:row>
          <xdr:rowOff>3</xdr:rowOff>
        </xdr:to>
        <xdr:sp macro="" textlink="">
          <xdr:nvSpPr>
            <xdr:cNvPr id="4846" name="Check Box 1774" hidden="1">
              <a:extLst>
                <a:ext uri="{63B3BB69-23CF-44E3-9099-C40C66FF867C}">
                  <a14:compatExt spid="_x0000_s4846"/>
                </a:ext>
                <a:ext uri="{FF2B5EF4-FFF2-40B4-BE49-F238E27FC236}">
                  <a16:creationId xmlns:a16="http://schemas.microsoft.com/office/drawing/2014/main" id="{00000000-0008-0000-0600-0000E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1047</xdr:row>
          <xdr:rowOff>180975</xdr:rowOff>
        </xdr:from>
        <xdr:to>
          <xdr:col>24</xdr:col>
          <xdr:colOff>257175</xdr:colOff>
          <xdr:row>1049</xdr:row>
          <xdr:rowOff>3</xdr:rowOff>
        </xdr:to>
        <xdr:sp macro="" textlink="">
          <xdr:nvSpPr>
            <xdr:cNvPr id="4847" name="Check Box 1775" hidden="1">
              <a:extLst>
                <a:ext uri="{63B3BB69-23CF-44E3-9099-C40C66FF867C}">
                  <a14:compatExt spid="_x0000_s4847"/>
                </a:ext>
                <a:ext uri="{FF2B5EF4-FFF2-40B4-BE49-F238E27FC236}">
                  <a16:creationId xmlns:a16="http://schemas.microsoft.com/office/drawing/2014/main" id="{00000000-0008-0000-0600-0000E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1047</xdr:row>
          <xdr:rowOff>180975</xdr:rowOff>
        </xdr:from>
        <xdr:to>
          <xdr:col>25</xdr:col>
          <xdr:colOff>257175</xdr:colOff>
          <xdr:row>1049</xdr:row>
          <xdr:rowOff>3</xdr:rowOff>
        </xdr:to>
        <xdr:sp macro="" textlink="">
          <xdr:nvSpPr>
            <xdr:cNvPr id="4848" name="Check Box 1776" hidden="1">
              <a:extLst>
                <a:ext uri="{63B3BB69-23CF-44E3-9099-C40C66FF867C}">
                  <a14:compatExt spid="_x0000_s4848"/>
                </a:ext>
                <a:ext uri="{FF2B5EF4-FFF2-40B4-BE49-F238E27FC236}">
                  <a16:creationId xmlns:a16="http://schemas.microsoft.com/office/drawing/2014/main" id="{00000000-0008-0000-0600-0000F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1022</xdr:row>
          <xdr:rowOff>66675</xdr:rowOff>
        </xdr:from>
        <xdr:to>
          <xdr:col>23</xdr:col>
          <xdr:colOff>257175</xdr:colOff>
          <xdr:row>1023</xdr:row>
          <xdr:rowOff>104775</xdr:rowOff>
        </xdr:to>
        <xdr:sp macro="" textlink="">
          <xdr:nvSpPr>
            <xdr:cNvPr id="4849" name="Check Box 1777" hidden="1">
              <a:extLst>
                <a:ext uri="{63B3BB69-23CF-44E3-9099-C40C66FF867C}">
                  <a14:compatExt spid="_x0000_s4849"/>
                </a:ext>
                <a:ext uri="{FF2B5EF4-FFF2-40B4-BE49-F238E27FC236}">
                  <a16:creationId xmlns:a16="http://schemas.microsoft.com/office/drawing/2014/main" id="{00000000-0008-0000-0600-0000F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1022</xdr:row>
          <xdr:rowOff>66675</xdr:rowOff>
        </xdr:from>
        <xdr:to>
          <xdr:col>24</xdr:col>
          <xdr:colOff>257175</xdr:colOff>
          <xdr:row>1023</xdr:row>
          <xdr:rowOff>104775</xdr:rowOff>
        </xdr:to>
        <xdr:sp macro="" textlink="">
          <xdr:nvSpPr>
            <xdr:cNvPr id="4850" name="Check Box 1778" hidden="1">
              <a:extLst>
                <a:ext uri="{63B3BB69-23CF-44E3-9099-C40C66FF867C}">
                  <a14:compatExt spid="_x0000_s4850"/>
                </a:ext>
                <a:ext uri="{FF2B5EF4-FFF2-40B4-BE49-F238E27FC236}">
                  <a16:creationId xmlns:a16="http://schemas.microsoft.com/office/drawing/2014/main" id="{00000000-0008-0000-0600-0000F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1022</xdr:row>
          <xdr:rowOff>66675</xdr:rowOff>
        </xdr:from>
        <xdr:to>
          <xdr:col>25</xdr:col>
          <xdr:colOff>257175</xdr:colOff>
          <xdr:row>1023</xdr:row>
          <xdr:rowOff>104775</xdr:rowOff>
        </xdr:to>
        <xdr:sp macro="" textlink="">
          <xdr:nvSpPr>
            <xdr:cNvPr id="4851" name="Check Box 1779" hidden="1">
              <a:extLst>
                <a:ext uri="{63B3BB69-23CF-44E3-9099-C40C66FF867C}">
                  <a14:compatExt spid="_x0000_s4851"/>
                </a:ext>
                <a:ext uri="{FF2B5EF4-FFF2-40B4-BE49-F238E27FC236}">
                  <a16:creationId xmlns:a16="http://schemas.microsoft.com/office/drawing/2014/main" id="{00000000-0008-0000-0600-0000F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184</xdr:row>
          <xdr:rowOff>152400</xdr:rowOff>
        </xdr:from>
        <xdr:to>
          <xdr:col>23</xdr:col>
          <xdr:colOff>257175</xdr:colOff>
          <xdr:row>185</xdr:row>
          <xdr:rowOff>180975</xdr:rowOff>
        </xdr:to>
        <xdr:sp macro="" textlink="">
          <xdr:nvSpPr>
            <xdr:cNvPr id="4858" name="Check Box 1786" hidden="1">
              <a:extLst>
                <a:ext uri="{63B3BB69-23CF-44E3-9099-C40C66FF867C}">
                  <a14:compatExt spid="_x0000_s4858"/>
                </a:ext>
                <a:ext uri="{FF2B5EF4-FFF2-40B4-BE49-F238E27FC236}">
                  <a16:creationId xmlns:a16="http://schemas.microsoft.com/office/drawing/2014/main" id="{00000000-0008-0000-0600-0000F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184</xdr:row>
          <xdr:rowOff>152400</xdr:rowOff>
        </xdr:from>
        <xdr:to>
          <xdr:col>24</xdr:col>
          <xdr:colOff>257175</xdr:colOff>
          <xdr:row>185</xdr:row>
          <xdr:rowOff>180975</xdr:rowOff>
        </xdr:to>
        <xdr:sp macro="" textlink="">
          <xdr:nvSpPr>
            <xdr:cNvPr id="4859" name="Check Box 1787" hidden="1">
              <a:extLst>
                <a:ext uri="{63B3BB69-23CF-44E3-9099-C40C66FF867C}">
                  <a14:compatExt spid="_x0000_s4859"/>
                </a:ext>
                <a:ext uri="{FF2B5EF4-FFF2-40B4-BE49-F238E27FC236}">
                  <a16:creationId xmlns:a16="http://schemas.microsoft.com/office/drawing/2014/main" id="{00000000-0008-0000-0600-0000F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184</xdr:row>
          <xdr:rowOff>152400</xdr:rowOff>
        </xdr:from>
        <xdr:to>
          <xdr:col>25</xdr:col>
          <xdr:colOff>257175</xdr:colOff>
          <xdr:row>185</xdr:row>
          <xdr:rowOff>180975</xdr:rowOff>
        </xdr:to>
        <xdr:sp macro="" textlink="">
          <xdr:nvSpPr>
            <xdr:cNvPr id="4860" name="Check Box 1788" hidden="1">
              <a:extLst>
                <a:ext uri="{63B3BB69-23CF-44E3-9099-C40C66FF867C}">
                  <a14:compatExt spid="_x0000_s4860"/>
                </a:ext>
                <a:ext uri="{FF2B5EF4-FFF2-40B4-BE49-F238E27FC236}">
                  <a16:creationId xmlns:a16="http://schemas.microsoft.com/office/drawing/2014/main" id="{00000000-0008-0000-0600-0000F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195</xdr:row>
          <xdr:rowOff>38100</xdr:rowOff>
        </xdr:from>
        <xdr:to>
          <xdr:col>23</xdr:col>
          <xdr:colOff>257175</xdr:colOff>
          <xdr:row>196</xdr:row>
          <xdr:rowOff>76200</xdr:rowOff>
        </xdr:to>
        <xdr:sp macro="" textlink="">
          <xdr:nvSpPr>
            <xdr:cNvPr id="4867" name="Check Box 1795" hidden="1">
              <a:extLst>
                <a:ext uri="{63B3BB69-23CF-44E3-9099-C40C66FF867C}">
                  <a14:compatExt spid="_x0000_s4867"/>
                </a:ext>
                <a:ext uri="{FF2B5EF4-FFF2-40B4-BE49-F238E27FC236}">
                  <a16:creationId xmlns:a16="http://schemas.microsoft.com/office/drawing/2014/main" id="{00000000-0008-0000-0600-00000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195</xdr:row>
          <xdr:rowOff>47625</xdr:rowOff>
        </xdr:from>
        <xdr:to>
          <xdr:col>24</xdr:col>
          <xdr:colOff>247650</xdr:colOff>
          <xdr:row>196</xdr:row>
          <xdr:rowOff>76200</xdr:rowOff>
        </xdr:to>
        <xdr:sp macro="" textlink="">
          <xdr:nvSpPr>
            <xdr:cNvPr id="4868" name="Check Box 1796" hidden="1">
              <a:extLst>
                <a:ext uri="{63B3BB69-23CF-44E3-9099-C40C66FF867C}">
                  <a14:compatExt spid="_x0000_s4868"/>
                </a:ext>
                <a:ext uri="{FF2B5EF4-FFF2-40B4-BE49-F238E27FC236}">
                  <a16:creationId xmlns:a16="http://schemas.microsoft.com/office/drawing/2014/main" id="{00000000-0008-0000-0600-00000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195</xdr:row>
          <xdr:rowOff>47625</xdr:rowOff>
        </xdr:from>
        <xdr:to>
          <xdr:col>25</xdr:col>
          <xdr:colOff>257175</xdr:colOff>
          <xdr:row>196</xdr:row>
          <xdr:rowOff>76200</xdr:rowOff>
        </xdr:to>
        <xdr:sp macro="" textlink="">
          <xdr:nvSpPr>
            <xdr:cNvPr id="4869" name="Check Box 1797" hidden="1">
              <a:extLst>
                <a:ext uri="{63B3BB69-23CF-44E3-9099-C40C66FF867C}">
                  <a14:compatExt spid="_x0000_s4869"/>
                </a:ext>
                <a:ext uri="{FF2B5EF4-FFF2-40B4-BE49-F238E27FC236}">
                  <a16:creationId xmlns:a16="http://schemas.microsoft.com/office/drawing/2014/main" id="{00000000-0008-0000-0600-00000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203</xdr:row>
          <xdr:rowOff>133350</xdr:rowOff>
        </xdr:from>
        <xdr:to>
          <xdr:col>23</xdr:col>
          <xdr:colOff>257175</xdr:colOff>
          <xdr:row>204</xdr:row>
          <xdr:rowOff>171450</xdr:rowOff>
        </xdr:to>
        <xdr:sp macro="" textlink="">
          <xdr:nvSpPr>
            <xdr:cNvPr id="4870" name="Check Box 1798" hidden="1">
              <a:extLst>
                <a:ext uri="{63B3BB69-23CF-44E3-9099-C40C66FF867C}">
                  <a14:compatExt spid="_x0000_s4870"/>
                </a:ext>
                <a:ext uri="{FF2B5EF4-FFF2-40B4-BE49-F238E27FC236}">
                  <a16:creationId xmlns:a16="http://schemas.microsoft.com/office/drawing/2014/main" id="{00000000-0008-0000-0600-00000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203</xdr:row>
          <xdr:rowOff>133350</xdr:rowOff>
        </xdr:from>
        <xdr:to>
          <xdr:col>24</xdr:col>
          <xdr:colOff>257175</xdr:colOff>
          <xdr:row>204</xdr:row>
          <xdr:rowOff>171450</xdr:rowOff>
        </xdr:to>
        <xdr:sp macro="" textlink="">
          <xdr:nvSpPr>
            <xdr:cNvPr id="4871" name="Check Box 1799" hidden="1">
              <a:extLst>
                <a:ext uri="{63B3BB69-23CF-44E3-9099-C40C66FF867C}">
                  <a14:compatExt spid="_x0000_s4871"/>
                </a:ext>
                <a:ext uri="{FF2B5EF4-FFF2-40B4-BE49-F238E27FC236}">
                  <a16:creationId xmlns:a16="http://schemas.microsoft.com/office/drawing/2014/main" id="{00000000-0008-0000-0600-00000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203</xdr:row>
          <xdr:rowOff>133350</xdr:rowOff>
        </xdr:from>
        <xdr:to>
          <xdr:col>25</xdr:col>
          <xdr:colOff>257175</xdr:colOff>
          <xdr:row>204</xdr:row>
          <xdr:rowOff>171450</xdr:rowOff>
        </xdr:to>
        <xdr:sp macro="" textlink="">
          <xdr:nvSpPr>
            <xdr:cNvPr id="4872" name="Check Box 1800" hidden="1">
              <a:extLst>
                <a:ext uri="{63B3BB69-23CF-44E3-9099-C40C66FF867C}">
                  <a14:compatExt spid="_x0000_s4872"/>
                </a:ext>
                <a:ext uri="{FF2B5EF4-FFF2-40B4-BE49-F238E27FC236}">
                  <a16:creationId xmlns:a16="http://schemas.microsoft.com/office/drawing/2014/main" id="{00000000-0008-0000-0600-00000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252</xdr:row>
          <xdr:rowOff>66675</xdr:rowOff>
        </xdr:from>
        <xdr:to>
          <xdr:col>25</xdr:col>
          <xdr:colOff>257175</xdr:colOff>
          <xdr:row>253</xdr:row>
          <xdr:rowOff>104775</xdr:rowOff>
        </xdr:to>
        <xdr:sp macro="" textlink="">
          <xdr:nvSpPr>
            <xdr:cNvPr id="4873" name="Check Box 1801" hidden="1">
              <a:extLst>
                <a:ext uri="{63B3BB69-23CF-44E3-9099-C40C66FF867C}">
                  <a14:compatExt spid="_x0000_s4873"/>
                </a:ext>
                <a:ext uri="{FF2B5EF4-FFF2-40B4-BE49-F238E27FC236}">
                  <a16:creationId xmlns:a16="http://schemas.microsoft.com/office/drawing/2014/main" id="{00000000-0008-0000-0600-00000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232</xdr:row>
          <xdr:rowOff>95250</xdr:rowOff>
        </xdr:from>
        <xdr:to>
          <xdr:col>25</xdr:col>
          <xdr:colOff>257175</xdr:colOff>
          <xdr:row>233</xdr:row>
          <xdr:rowOff>123825</xdr:rowOff>
        </xdr:to>
        <xdr:sp macro="" textlink="">
          <xdr:nvSpPr>
            <xdr:cNvPr id="4874" name="Check Box 1802" hidden="1">
              <a:extLst>
                <a:ext uri="{63B3BB69-23CF-44E3-9099-C40C66FF867C}">
                  <a14:compatExt spid="_x0000_s4874"/>
                </a:ext>
                <a:ext uri="{FF2B5EF4-FFF2-40B4-BE49-F238E27FC236}">
                  <a16:creationId xmlns:a16="http://schemas.microsoft.com/office/drawing/2014/main" id="{00000000-0008-0000-0600-00000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237</xdr:row>
          <xdr:rowOff>200025</xdr:rowOff>
        </xdr:from>
        <xdr:to>
          <xdr:col>25</xdr:col>
          <xdr:colOff>257175</xdr:colOff>
          <xdr:row>239</xdr:row>
          <xdr:rowOff>19050</xdr:rowOff>
        </xdr:to>
        <xdr:sp macro="" textlink="">
          <xdr:nvSpPr>
            <xdr:cNvPr id="4875" name="Check Box 1803" hidden="1">
              <a:extLst>
                <a:ext uri="{63B3BB69-23CF-44E3-9099-C40C66FF867C}">
                  <a14:compatExt spid="_x0000_s4875"/>
                </a:ext>
                <a:ext uri="{FF2B5EF4-FFF2-40B4-BE49-F238E27FC236}">
                  <a16:creationId xmlns:a16="http://schemas.microsoft.com/office/drawing/2014/main" id="{00000000-0008-0000-0600-00000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241</xdr:row>
          <xdr:rowOff>95250</xdr:rowOff>
        </xdr:from>
        <xdr:to>
          <xdr:col>25</xdr:col>
          <xdr:colOff>257175</xdr:colOff>
          <xdr:row>242</xdr:row>
          <xdr:rowOff>123825</xdr:rowOff>
        </xdr:to>
        <xdr:sp macro="" textlink="">
          <xdr:nvSpPr>
            <xdr:cNvPr id="4876" name="Check Box 1804" hidden="1">
              <a:extLst>
                <a:ext uri="{63B3BB69-23CF-44E3-9099-C40C66FF867C}">
                  <a14:compatExt spid="_x0000_s4876"/>
                </a:ext>
                <a:ext uri="{FF2B5EF4-FFF2-40B4-BE49-F238E27FC236}">
                  <a16:creationId xmlns:a16="http://schemas.microsoft.com/office/drawing/2014/main" id="{00000000-0008-0000-0600-00000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705</xdr:row>
          <xdr:rowOff>84859</xdr:rowOff>
        </xdr:from>
        <xdr:to>
          <xdr:col>23</xdr:col>
          <xdr:colOff>257175</xdr:colOff>
          <xdr:row>706</xdr:row>
          <xdr:rowOff>113434</xdr:rowOff>
        </xdr:to>
        <xdr:sp macro="" textlink="">
          <xdr:nvSpPr>
            <xdr:cNvPr id="4878" name="Check Box 1806" hidden="1">
              <a:extLst>
                <a:ext uri="{63B3BB69-23CF-44E3-9099-C40C66FF867C}">
                  <a14:compatExt spid="_x0000_s4878"/>
                </a:ext>
                <a:ext uri="{FF2B5EF4-FFF2-40B4-BE49-F238E27FC236}">
                  <a16:creationId xmlns:a16="http://schemas.microsoft.com/office/drawing/2014/main" id="{00000000-0008-0000-0600-00000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705</xdr:row>
          <xdr:rowOff>84859</xdr:rowOff>
        </xdr:from>
        <xdr:to>
          <xdr:col>24</xdr:col>
          <xdr:colOff>257175</xdr:colOff>
          <xdr:row>706</xdr:row>
          <xdr:rowOff>113434</xdr:rowOff>
        </xdr:to>
        <xdr:sp macro="" textlink="">
          <xdr:nvSpPr>
            <xdr:cNvPr id="4879" name="Check Box 1807" hidden="1">
              <a:extLst>
                <a:ext uri="{63B3BB69-23CF-44E3-9099-C40C66FF867C}">
                  <a14:compatExt spid="_x0000_s4879"/>
                </a:ext>
                <a:ext uri="{FF2B5EF4-FFF2-40B4-BE49-F238E27FC236}">
                  <a16:creationId xmlns:a16="http://schemas.microsoft.com/office/drawing/2014/main" id="{00000000-0008-0000-0600-00000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705</xdr:row>
          <xdr:rowOff>84859</xdr:rowOff>
        </xdr:from>
        <xdr:to>
          <xdr:col>25</xdr:col>
          <xdr:colOff>257175</xdr:colOff>
          <xdr:row>706</xdr:row>
          <xdr:rowOff>113434</xdr:rowOff>
        </xdr:to>
        <xdr:sp macro="" textlink="">
          <xdr:nvSpPr>
            <xdr:cNvPr id="4880" name="Check Box 1808" hidden="1">
              <a:extLst>
                <a:ext uri="{63B3BB69-23CF-44E3-9099-C40C66FF867C}">
                  <a14:compatExt spid="_x0000_s4880"/>
                </a:ext>
                <a:ext uri="{FF2B5EF4-FFF2-40B4-BE49-F238E27FC236}">
                  <a16:creationId xmlns:a16="http://schemas.microsoft.com/office/drawing/2014/main" id="{00000000-0008-0000-0600-00001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65</xdr:row>
          <xdr:rowOff>95250</xdr:rowOff>
        </xdr:from>
        <xdr:to>
          <xdr:col>25</xdr:col>
          <xdr:colOff>257175</xdr:colOff>
          <xdr:row>66</xdr:row>
          <xdr:rowOff>123825</xdr:rowOff>
        </xdr:to>
        <xdr:sp macro="" textlink="">
          <xdr:nvSpPr>
            <xdr:cNvPr id="4881" name="Check Box 1809" hidden="1">
              <a:extLst>
                <a:ext uri="{63B3BB69-23CF-44E3-9099-C40C66FF867C}">
                  <a14:compatExt spid="_x0000_s4881"/>
                </a:ext>
                <a:ext uri="{FF2B5EF4-FFF2-40B4-BE49-F238E27FC236}">
                  <a16:creationId xmlns:a16="http://schemas.microsoft.com/office/drawing/2014/main" id="{00000000-0008-0000-0600-00001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68</xdr:row>
          <xdr:rowOff>38100</xdr:rowOff>
        </xdr:from>
        <xdr:to>
          <xdr:col>25</xdr:col>
          <xdr:colOff>257175</xdr:colOff>
          <xdr:row>69</xdr:row>
          <xdr:rowOff>66675</xdr:rowOff>
        </xdr:to>
        <xdr:sp macro="" textlink="">
          <xdr:nvSpPr>
            <xdr:cNvPr id="4882" name="Check Box 1810" hidden="1">
              <a:extLst>
                <a:ext uri="{63B3BB69-23CF-44E3-9099-C40C66FF867C}">
                  <a14:compatExt spid="_x0000_s4882"/>
                </a:ext>
                <a:ext uri="{FF2B5EF4-FFF2-40B4-BE49-F238E27FC236}">
                  <a16:creationId xmlns:a16="http://schemas.microsoft.com/office/drawing/2014/main" id="{00000000-0008-0000-0600-00001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72</xdr:row>
          <xdr:rowOff>95250</xdr:rowOff>
        </xdr:from>
        <xdr:to>
          <xdr:col>25</xdr:col>
          <xdr:colOff>257175</xdr:colOff>
          <xdr:row>73</xdr:row>
          <xdr:rowOff>123825</xdr:rowOff>
        </xdr:to>
        <xdr:sp macro="" textlink="">
          <xdr:nvSpPr>
            <xdr:cNvPr id="4883" name="Check Box 1811" hidden="1">
              <a:extLst>
                <a:ext uri="{63B3BB69-23CF-44E3-9099-C40C66FF867C}">
                  <a14:compatExt spid="_x0000_s4883"/>
                </a:ext>
                <a:ext uri="{FF2B5EF4-FFF2-40B4-BE49-F238E27FC236}">
                  <a16:creationId xmlns:a16="http://schemas.microsoft.com/office/drawing/2014/main" id="{00000000-0008-0000-0600-00001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75</xdr:row>
          <xdr:rowOff>85725</xdr:rowOff>
        </xdr:from>
        <xdr:to>
          <xdr:col>25</xdr:col>
          <xdr:colOff>266700</xdr:colOff>
          <xdr:row>76</xdr:row>
          <xdr:rowOff>114300</xdr:rowOff>
        </xdr:to>
        <xdr:sp macro="" textlink="">
          <xdr:nvSpPr>
            <xdr:cNvPr id="4884" name="Check Box 1812" hidden="1">
              <a:extLst>
                <a:ext uri="{63B3BB69-23CF-44E3-9099-C40C66FF867C}">
                  <a14:compatExt spid="_x0000_s4884"/>
                </a:ext>
                <a:ext uri="{FF2B5EF4-FFF2-40B4-BE49-F238E27FC236}">
                  <a16:creationId xmlns:a16="http://schemas.microsoft.com/office/drawing/2014/main" id="{00000000-0008-0000-0600-00001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88</xdr:row>
          <xdr:rowOff>95250</xdr:rowOff>
        </xdr:from>
        <xdr:to>
          <xdr:col>25</xdr:col>
          <xdr:colOff>257175</xdr:colOff>
          <xdr:row>89</xdr:row>
          <xdr:rowOff>123825</xdr:rowOff>
        </xdr:to>
        <xdr:sp macro="" textlink="">
          <xdr:nvSpPr>
            <xdr:cNvPr id="4885" name="Check Box 1813" hidden="1">
              <a:extLst>
                <a:ext uri="{63B3BB69-23CF-44E3-9099-C40C66FF867C}">
                  <a14:compatExt spid="_x0000_s4885"/>
                </a:ext>
                <a:ext uri="{FF2B5EF4-FFF2-40B4-BE49-F238E27FC236}">
                  <a16:creationId xmlns:a16="http://schemas.microsoft.com/office/drawing/2014/main" id="{00000000-0008-0000-0600-00001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90</xdr:row>
          <xdr:rowOff>95250</xdr:rowOff>
        </xdr:from>
        <xdr:to>
          <xdr:col>25</xdr:col>
          <xdr:colOff>257175</xdr:colOff>
          <xdr:row>91</xdr:row>
          <xdr:rowOff>123825</xdr:rowOff>
        </xdr:to>
        <xdr:sp macro="" textlink="">
          <xdr:nvSpPr>
            <xdr:cNvPr id="4886" name="Check Box 1814" hidden="1">
              <a:extLst>
                <a:ext uri="{63B3BB69-23CF-44E3-9099-C40C66FF867C}">
                  <a14:compatExt spid="_x0000_s4886"/>
                </a:ext>
                <a:ext uri="{FF2B5EF4-FFF2-40B4-BE49-F238E27FC236}">
                  <a16:creationId xmlns:a16="http://schemas.microsoft.com/office/drawing/2014/main" id="{00000000-0008-0000-0600-00001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113</xdr:row>
          <xdr:rowOff>200025</xdr:rowOff>
        </xdr:from>
        <xdr:to>
          <xdr:col>25</xdr:col>
          <xdr:colOff>266700</xdr:colOff>
          <xdr:row>115</xdr:row>
          <xdr:rowOff>19050</xdr:rowOff>
        </xdr:to>
        <xdr:sp macro="" textlink="">
          <xdr:nvSpPr>
            <xdr:cNvPr id="4887" name="Check Box 1815" hidden="1">
              <a:extLst>
                <a:ext uri="{63B3BB69-23CF-44E3-9099-C40C66FF867C}">
                  <a14:compatExt spid="_x0000_s4887"/>
                </a:ext>
                <a:ext uri="{FF2B5EF4-FFF2-40B4-BE49-F238E27FC236}">
                  <a16:creationId xmlns:a16="http://schemas.microsoft.com/office/drawing/2014/main" id="{00000000-0008-0000-0600-00001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118</xdr:row>
          <xdr:rowOff>200025</xdr:rowOff>
        </xdr:from>
        <xdr:to>
          <xdr:col>25</xdr:col>
          <xdr:colOff>257175</xdr:colOff>
          <xdr:row>120</xdr:row>
          <xdr:rowOff>19050</xdr:rowOff>
        </xdr:to>
        <xdr:sp macro="" textlink="">
          <xdr:nvSpPr>
            <xdr:cNvPr id="4888" name="Check Box 1816" hidden="1">
              <a:extLst>
                <a:ext uri="{63B3BB69-23CF-44E3-9099-C40C66FF867C}">
                  <a14:compatExt spid="_x0000_s4888"/>
                </a:ext>
                <a:ext uri="{FF2B5EF4-FFF2-40B4-BE49-F238E27FC236}">
                  <a16:creationId xmlns:a16="http://schemas.microsoft.com/office/drawing/2014/main" id="{00000000-0008-0000-0600-00001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140</xdr:row>
          <xdr:rowOff>200025</xdr:rowOff>
        </xdr:from>
        <xdr:to>
          <xdr:col>25</xdr:col>
          <xdr:colOff>266700</xdr:colOff>
          <xdr:row>142</xdr:row>
          <xdr:rowOff>19050</xdr:rowOff>
        </xdr:to>
        <xdr:sp macro="" textlink="">
          <xdr:nvSpPr>
            <xdr:cNvPr id="4889" name="Check Box 1817" hidden="1">
              <a:extLst>
                <a:ext uri="{63B3BB69-23CF-44E3-9099-C40C66FF867C}">
                  <a14:compatExt spid="_x0000_s4889"/>
                </a:ext>
                <a:ext uri="{FF2B5EF4-FFF2-40B4-BE49-F238E27FC236}">
                  <a16:creationId xmlns:a16="http://schemas.microsoft.com/office/drawing/2014/main" id="{00000000-0008-0000-0600-00001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145</xdr:row>
          <xdr:rowOff>123825</xdr:rowOff>
        </xdr:from>
        <xdr:to>
          <xdr:col>25</xdr:col>
          <xdr:colOff>266700</xdr:colOff>
          <xdr:row>146</xdr:row>
          <xdr:rowOff>152400</xdr:rowOff>
        </xdr:to>
        <xdr:sp macro="" textlink="">
          <xdr:nvSpPr>
            <xdr:cNvPr id="4890" name="Check Box 1818" hidden="1">
              <a:extLst>
                <a:ext uri="{63B3BB69-23CF-44E3-9099-C40C66FF867C}">
                  <a14:compatExt spid="_x0000_s4890"/>
                </a:ext>
                <a:ext uri="{FF2B5EF4-FFF2-40B4-BE49-F238E27FC236}">
                  <a16:creationId xmlns:a16="http://schemas.microsoft.com/office/drawing/2014/main" id="{00000000-0008-0000-0600-00001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151</xdr:row>
          <xdr:rowOff>85725</xdr:rowOff>
        </xdr:from>
        <xdr:to>
          <xdr:col>25</xdr:col>
          <xdr:colOff>266700</xdr:colOff>
          <xdr:row>152</xdr:row>
          <xdr:rowOff>114300</xdr:rowOff>
        </xdr:to>
        <xdr:sp macro="" textlink="">
          <xdr:nvSpPr>
            <xdr:cNvPr id="4891" name="Check Box 1819" hidden="1">
              <a:extLst>
                <a:ext uri="{63B3BB69-23CF-44E3-9099-C40C66FF867C}">
                  <a14:compatExt spid="_x0000_s4891"/>
                </a:ext>
                <a:ext uri="{FF2B5EF4-FFF2-40B4-BE49-F238E27FC236}">
                  <a16:creationId xmlns:a16="http://schemas.microsoft.com/office/drawing/2014/main" id="{00000000-0008-0000-0600-00001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161</xdr:row>
          <xdr:rowOff>0</xdr:rowOff>
        </xdr:from>
        <xdr:to>
          <xdr:col>25</xdr:col>
          <xdr:colOff>247650</xdr:colOff>
          <xdr:row>162</xdr:row>
          <xdr:rowOff>28575</xdr:rowOff>
        </xdr:to>
        <xdr:sp macro="" textlink="">
          <xdr:nvSpPr>
            <xdr:cNvPr id="4892" name="Check Box 1820" hidden="1">
              <a:extLst>
                <a:ext uri="{63B3BB69-23CF-44E3-9099-C40C66FF867C}">
                  <a14:compatExt spid="_x0000_s4892"/>
                </a:ext>
                <a:ext uri="{FF2B5EF4-FFF2-40B4-BE49-F238E27FC236}">
                  <a16:creationId xmlns:a16="http://schemas.microsoft.com/office/drawing/2014/main" id="{00000000-0008-0000-0600-00001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661</xdr:row>
          <xdr:rowOff>85725</xdr:rowOff>
        </xdr:from>
        <xdr:to>
          <xdr:col>23</xdr:col>
          <xdr:colOff>257175</xdr:colOff>
          <xdr:row>662</xdr:row>
          <xdr:rowOff>114300</xdr:rowOff>
        </xdr:to>
        <xdr:sp macro="" textlink="">
          <xdr:nvSpPr>
            <xdr:cNvPr id="4893" name="Check Box 1821" hidden="1">
              <a:extLst>
                <a:ext uri="{63B3BB69-23CF-44E3-9099-C40C66FF867C}">
                  <a14:compatExt spid="_x0000_s4893"/>
                </a:ext>
                <a:ext uri="{FF2B5EF4-FFF2-40B4-BE49-F238E27FC236}">
                  <a16:creationId xmlns:a16="http://schemas.microsoft.com/office/drawing/2014/main" id="{00000000-0008-0000-0600-00001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661</xdr:row>
          <xdr:rowOff>85725</xdr:rowOff>
        </xdr:from>
        <xdr:to>
          <xdr:col>24</xdr:col>
          <xdr:colOff>257175</xdr:colOff>
          <xdr:row>662</xdr:row>
          <xdr:rowOff>114300</xdr:rowOff>
        </xdr:to>
        <xdr:sp macro="" textlink="">
          <xdr:nvSpPr>
            <xdr:cNvPr id="4896" name="Check Box 1824" hidden="1">
              <a:extLst>
                <a:ext uri="{63B3BB69-23CF-44E3-9099-C40C66FF867C}">
                  <a14:compatExt spid="_x0000_s4896"/>
                </a:ext>
                <a:ext uri="{FF2B5EF4-FFF2-40B4-BE49-F238E27FC236}">
                  <a16:creationId xmlns:a16="http://schemas.microsoft.com/office/drawing/2014/main" id="{00000000-0008-0000-0600-00002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661</xdr:row>
          <xdr:rowOff>85725</xdr:rowOff>
        </xdr:from>
        <xdr:to>
          <xdr:col>25</xdr:col>
          <xdr:colOff>257175</xdr:colOff>
          <xdr:row>662</xdr:row>
          <xdr:rowOff>114300</xdr:rowOff>
        </xdr:to>
        <xdr:sp macro="" textlink="">
          <xdr:nvSpPr>
            <xdr:cNvPr id="4897" name="Check Box 1825" hidden="1">
              <a:extLst>
                <a:ext uri="{63B3BB69-23CF-44E3-9099-C40C66FF867C}">
                  <a14:compatExt spid="_x0000_s4897"/>
                </a:ext>
                <a:ext uri="{FF2B5EF4-FFF2-40B4-BE49-F238E27FC236}">
                  <a16:creationId xmlns:a16="http://schemas.microsoft.com/office/drawing/2014/main" id="{00000000-0008-0000-0600-00002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421</xdr:row>
          <xdr:rowOff>47625</xdr:rowOff>
        </xdr:from>
        <xdr:to>
          <xdr:col>23</xdr:col>
          <xdr:colOff>257175</xdr:colOff>
          <xdr:row>422</xdr:row>
          <xdr:rowOff>76200</xdr:rowOff>
        </xdr:to>
        <xdr:sp macro="" textlink="">
          <xdr:nvSpPr>
            <xdr:cNvPr id="4904" name="Check Box 1832" hidden="1">
              <a:extLst>
                <a:ext uri="{63B3BB69-23CF-44E3-9099-C40C66FF867C}">
                  <a14:compatExt spid="_x0000_s4904"/>
                </a:ext>
                <a:ext uri="{FF2B5EF4-FFF2-40B4-BE49-F238E27FC236}">
                  <a16:creationId xmlns:a16="http://schemas.microsoft.com/office/drawing/2014/main" id="{00000000-0008-0000-0600-00002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424</xdr:row>
          <xdr:rowOff>85725</xdr:rowOff>
        </xdr:from>
        <xdr:to>
          <xdr:col>23</xdr:col>
          <xdr:colOff>257175</xdr:colOff>
          <xdr:row>425</xdr:row>
          <xdr:rowOff>114300</xdr:rowOff>
        </xdr:to>
        <xdr:sp macro="" textlink="">
          <xdr:nvSpPr>
            <xdr:cNvPr id="4905" name="Check Box 1833" hidden="1">
              <a:extLst>
                <a:ext uri="{63B3BB69-23CF-44E3-9099-C40C66FF867C}">
                  <a14:compatExt spid="_x0000_s4905"/>
                </a:ext>
                <a:ext uri="{FF2B5EF4-FFF2-40B4-BE49-F238E27FC236}">
                  <a16:creationId xmlns:a16="http://schemas.microsoft.com/office/drawing/2014/main" id="{00000000-0008-0000-0600-00002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426</xdr:row>
          <xdr:rowOff>85725</xdr:rowOff>
        </xdr:from>
        <xdr:to>
          <xdr:col>23</xdr:col>
          <xdr:colOff>257175</xdr:colOff>
          <xdr:row>427</xdr:row>
          <xdr:rowOff>114300</xdr:rowOff>
        </xdr:to>
        <xdr:sp macro="" textlink="">
          <xdr:nvSpPr>
            <xdr:cNvPr id="4906" name="Check Box 1834" hidden="1">
              <a:extLst>
                <a:ext uri="{63B3BB69-23CF-44E3-9099-C40C66FF867C}">
                  <a14:compatExt spid="_x0000_s4906"/>
                </a:ext>
                <a:ext uri="{FF2B5EF4-FFF2-40B4-BE49-F238E27FC236}">
                  <a16:creationId xmlns:a16="http://schemas.microsoft.com/office/drawing/2014/main" id="{00000000-0008-0000-0600-00002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421</xdr:row>
          <xdr:rowOff>47625</xdr:rowOff>
        </xdr:from>
        <xdr:to>
          <xdr:col>24</xdr:col>
          <xdr:colOff>257175</xdr:colOff>
          <xdr:row>422</xdr:row>
          <xdr:rowOff>76200</xdr:rowOff>
        </xdr:to>
        <xdr:sp macro="" textlink="">
          <xdr:nvSpPr>
            <xdr:cNvPr id="4907" name="Check Box 1835" hidden="1">
              <a:extLst>
                <a:ext uri="{63B3BB69-23CF-44E3-9099-C40C66FF867C}">
                  <a14:compatExt spid="_x0000_s4907"/>
                </a:ext>
                <a:ext uri="{FF2B5EF4-FFF2-40B4-BE49-F238E27FC236}">
                  <a16:creationId xmlns:a16="http://schemas.microsoft.com/office/drawing/2014/main" id="{00000000-0008-0000-0600-00002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424</xdr:row>
          <xdr:rowOff>85725</xdr:rowOff>
        </xdr:from>
        <xdr:to>
          <xdr:col>24</xdr:col>
          <xdr:colOff>257175</xdr:colOff>
          <xdr:row>425</xdr:row>
          <xdr:rowOff>114300</xdr:rowOff>
        </xdr:to>
        <xdr:sp macro="" textlink="">
          <xdr:nvSpPr>
            <xdr:cNvPr id="4908" name="Check Box 1836" hidden="1">
              <a:extLst>
                <a:ext uri="{63B3BB69-23CF-44E3-9099-C40C66FF867C}">
                  <a14:compatExt spid="_x0000_s4908"/>
                </a:ext>
                <a:ext uri="{FF2B5EF4-FFF2-40B4-BE49-F238E27FC236}">
                  <a16:creationId xmlns:a16="http://schemas.microsoft.com/office/drawing/2014/main" id="{00000000-0008-0000-0600-00002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426</xdr:row>
          <xdr:rowOff>85725</xdr:rowOff>
        </xdr:from>
        <xdr:to>
          <xdr:col>24</xdr:col>
          <xdr:colOff>257175</xdr:colOff>
          <xdr:row>427</xdr:row>
          <xdr:rowOff>114300</xdr:rowOff>
        </xdr:to>
        <xdr:sp macro="" textlink="">
          <xdr:nvSpPr>
            <xdr:cNvPr id="4909" name="Check Box 1837" hidden="1">
              <a:extLst>
                <a:ext uri="{63B3BB69-23CF-44E3-9099-C40C66FF867C}">
                  <a14:compatExt spid="_x0000_s4909"/>
                </a:ext>
                <a:ext uri="{FF2B5EF4-FFF2-40B4-BE49-F238E27FC236}">
                  <a16:creationId xmlns:a16="http://schemas.microsoft.com/office/drawing/2014/main" id="{00000000-0008-0000-0600-00002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421</xdr:row>
          <xdr:rowOff>47625</xdr:rowOff>
        </xdr:from>
        <xdr:to>
          <xdr:col>25</xdr:col>
          <xdr:colOff>257175</xdr:colOff>
          <xdr:row>422</xdr:row>
          <xdr:rowOff>76200</xdr:rowOff>
        </xdr:to>
        <xdr:sp macro="" textlink="">
          <xdr:nvSpPr>
            <xdr:cNvPr id="4910" name="Check Box 1838" hidden="1">
              <a:extLst>
                <a:ext uri="{63B3BB69-23CF-44E3-9099-C40C66FF867C}">
                  <a14:compatExt spid="_x0000_s4910"/>
                </a:ext>
                <a:ext uri="{FF2B5EF4-FFF2-40B4-BE49-F238E27FC236}">
                  <a16:creationId xmlns:a16="http://schemas.microsoft.com/office/drawing/2014/main" id="{00000000-0008-0000-0600-00002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424</xdr:row>
          <xdr:rowOff>85725</xdr:rowOff>
        </xdr:from>
        <xdr:to>
          <xdr:col>25</xdr:col>
          <xdr:colOff>257175</xdr:colOff>
          <xdr:row>425</xdr:row>
          <xdr:rowOff>114300</xdr:rowOff>
        </xdr:to>
        <xdr:sp macro="" textlink="">
          <xdr:nvSpPr>
            <xdr:cNvPr id="4911" name="Check Box 1839" hidden="1">
              <a:extLst>
                <a:ext uri="{63B3BB69-23CF-44E3-9099-C40C66FF867C}">
                  <a14:compatExt spid="_x0000_s4911"/>
                </a:ext>
                <a:ext uri="{FF2B5EF4-FFF2-40B4-BE49-F238E27FC236}">
                  <a16:creationId xmlns:a16="http://schemas.microsoft.com/office/drawing/2014/main" id="{00000000-0008-0000-0600-00002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426</xdr:row>
          <xdr:rowOff>85725</xdr:rowOff>
        </xdr:from>
        <xdr:to>
          <xdr:col>25</xdr:col>
          <xdr:colOff>257175</xdr:colOff>
          <xdr:row>427</xdr:row>
          <xdr:rowOff>114300</xdr:rowOff>
        </xdr:to>
        <xdr:sp macro="" textlink="">
          <xdr:nvSpPr>
            <xdr:cNvPr id="4912" name="Check Box 1840" hidden="1">
              <a:extLst>
                <a:ext uri="{63B3BB69-23CF-44E3-9099-C40C66FF867C}">
                  <a14:compatExt spid="_x0000_s4912"/>
                </a:ext>
                <a:ext uri="{FF2B5EF4-FFF2-40B4-BE49-F238E27FC236}">
                  <a16:creationId xmlns:a16="http://schemas.microsoft.com/office/drawing/2014/main" id="{00000000-0008-0000-0600-00003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542</xdr:row>
          <xdr:rowOff>190500</xdr:rowOff>
        </xdr:from>
        <xdr:to>
          <xdr:col>23</xdr:col>
          <xdr:colOff>257175</xdr:colOff>
          <xdr:row>544</xdr:row>
          <xdr:rowOff>9525</xdr:rowOff>
        </xdr:to>
        <xdr:sp macro="" textlink="">
          <xdr:nvSpPr>
            <xdr:cNvPr id="4920" name="Check Box 1848" hidden="1">
              <a:extLst>
                <a:ext uri="{63B3BB69-23CF-44E3-9099-C40C66FF867C}">
                  <a14:compatExt spid="_x0000_s4920"/>
                </a:ext>
                <a:ext uri="{FF2B5EF4-FFF2-40B4-BE49-F238E27FC236}">
                  <a16:creationId xmlns:a16="http://schemas.microsoft.com/office/drawing/2014/main" id="{00000000-0008-0000-0600-00003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542</xdr:row>
          <xdr:rowOff>190500</xdr:rowOff>
        </xdr:from>
        <xdr:to>
          <xdr:col>24</xdr:col>
          <xdr:colOff>266700</xdr:colOff>
          <xdr:row>544</xdr:row>
          <xdr:rowOff>9525</xdr:rowOff>
        </xdr:to>
        <xdr:sp macro="" textlink="">
          <xdr:nvSpPr>
            <xdr:cNvPr id="4921" name="Check Box 1849" hidden="1">
              <a:extLst>
                <a:ext uri="{63B3BB69-23CF-44E3-9099-C40C66FF867C}">
                  <a14:compatExt spid="_x0000_s4921"/>
                </a:ext>
                <a:ext uri="{FF2B5EF4-FFF2-40B4-BE49-F238E27FC236}">
                  <a16:creationId xmlns:a16="http://schemas.microsoft.com/office/drawing/2014/main" id="{00000000-0008-0000-0600-00003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542</xdr:row>
          <xdr:rowOff>190500</xdr:rowOff>
        </xdr:from>
        <xdr:to>
          <xdr:col>25</xdr:col>
          <xdr:colOff>266700</xdr:colOff>
          <xdr:row>544</xdr:row>
          <xdr:rowOff>9525</xdr:rowOff>
        </xdr:to>
        <xdr:sp macro="" textlink="">
          <xdr:nvSpPr>
            <xdr:cNvPr id="4922" name="Check Box 1850" hidden="1">
              <a:extLst>
                <a:ext uri="{63B3BB69-23CF-44E3-9099-C40C66FF867C}">
                  <a14:compatExt spid="_x0000_s4922"/>
                </a:ext>
                <a:ext uri="{FF2B5EF4-FFF2-40B4-BE49-F238E27FC236}">
                  <a16:creationId xmlns:a16="http://schemas.microsoft.com/office/drawing/2014/main" id="{00000000-0008-0000-0600-00003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545</xdr:row>
          <xdr:rowOff>95250</xdr:rowOff>
        </xdr:from>
        <xdr:to>
          <xdr:col>23</xdr:col>
          <xdr:colOff>257175</xdr:colOff>
          <xdr:row>546</xdr:row>
          <xdr:rowOff>123825</xdr:rowOff>
        </xdr:to>
        <xdr:sp macro="" textlink="">
          <xdr:nvSpPr>
            <xdr:cNvPr id="4923" name="Check Box 1851" hidden="1">
              <a:extLst>
                <a:ext uri="{63B3BB69-23CF-44E3-9099-C40C66FF867C}">
                  <a14:compatExt spid="_x0000_s4923"/>
                </a:ext>
                <a:ext uri="{FF2B5EF4-FFF2-40B4-BE49-F238E27FC236}">
                  <a16:creationId xmlns:a16="http://schemas.microsoft.com/office/drawing/2014/main" id="{00000000-0008-0000-0600-00003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545</xdr:row>
          <xdr:rowOff>95250</xdr:rowOff>
        </xdr:from>
        <xdr:to>
          <xdr:col>24</xdr:col>
          <xdr:colOff>266700</xdr:colOff>
          <xdr:row>546</xdr:row>
          <xdr:rowOff>123825</xdr:rowOff>
        </xdr:to>
        <xdr:sp macro="" textlink="">
          <xdr:nvSpPr>
            <xdr:cNvPr id="4924" name="Check Box 1852" hidden="1">
              <a:extLst>
                <a:ext uri="{63B3BB69-23CF-44E3-9099-C40C66FF867C}">
                  <a14:compatExt spid="_x0000_s4924"/>
                </a:ext>
                <a:ext uri="{FF2B5EF4-FFF2-40B4-BE49-F238E27FC236}">
                  <a16:creationId xmlns:a16="http://schemas.microsoft.com/office/drawing/2014/main" id="{00000000-0008-0000-0600-00003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545</xdr:row>
          <xdr:rowOff>95250</xdr:rowOff>
        </xdr:from>
        <xdr:to>
          <xdr:col>25</xdr:col>
          <xdr:colOff>266700</xdr:colOff>
          <xdr:row>546</xdr:row>
          <xdr:rowOff>123825</xdr:rowOff>
        </xdr:to>
        <xdr:sp macro="" textlink="">
          <xdr:nvSpPr>
            <xdr:cNvPr id="4925" name="Check Box 1853" hidden="1">
              <a:extLst>
                <a:ext uri="{63B3BB69-23CF-44E3-9099-C40C66FF867C}">
                  <a14:compatExt spid="_x0000_s4925"/>
                </a:ext>
                <a:ext uri="{FF2B5EF4-FFF2-40B4-BE49-F238E27FC236}">
                  <a16:creationId xmlns:a16="http://schemas.microsoft.com/office/drawing/2014/main" id="{00000000-0008-0000-0600-00003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548</xdr:row>
          <xdr:rowOff>57150</xdr:rowOff>
        </xdr:from>
        <xdr:to>
          <xdr:col>23</xdr:col>
          <xdr:colOff>257175</xdr:colOff>
          <xdr:row>549</xdr:row>
          <xdr:rowOff>85725</xdr:rowOff>
        </xdr:to>
        <xdr:sp macro="" textlink="">
          <xdr:nvSpPr>
            <xdr:cNvPr id="4926" name="Check Box 1854" hidden="1">
              <a:extLst>
                <a:ext uri="{63B3BB69-23CF-44E3-9099-C40C66FF867C}">
                  <a14:compatExt spid="_x0000_s4926"/>
                </a:ext>
                <a:ext uri="{FF2B5EF4-FFF2-40B4-BE49-F238E27FC236}">
                  <a16:creationId xmlns:a16="http://schemas.microsoft.com/office/drawing/2014/main" id="{00000000-0008-0000-0600-00003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548</xdr:row>
          <xdr:rowOff>57150</xdr:rowOff>
        </xdr:from>
        <xdr:to>
          <xdr:col>24</xdr:col>
          <xdr:colOff>266700</xdr:colOff>
          <xdr:row>549</xdr:row>
          <xdr:rowOff>85725</xdr:rowOff>
        </xdr:to>
        <xdr:sp macro="" textlink="">
          <xdr:nvSpPr>
            <xdr:cNvPr id="4927" name="Check Box 1855" hidden="1">
              <a:extLst>
                <a:ext uri="{63B3BB69-23CF-44E3-9099-C40C66FF867C}">
                  <a14:compatExt spid="_x0000_s4927"/>
                </a:ext>
                <a:ext uri="{FF2B5EF4-FFF2-40B4-BE49-F238E27FC236}">
                  <a16:creationId xmlns:a16="http://schemas.microsoft.com/office/drawing/2014/main" id="{00000000-0008-0000-0600-00003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548</xdr:row>
          <xdr:rowOff>57150</xdr:rowOff>
        </xdr:from>
        <xdr:to>
          <xdr:col>25</xdr:col>
          <xdr:colOff>266700</xdr:colOff>
          <xdr:row>549</xdr:row>
          <xdr:rowOff>85725</xdr:rowOff>
        </xdr:to>
        <xdr:sp macro="" textlink="">
          <xdr:nvSpPr>
            <xdr:cNvPr id="4928" name="Check Box 1856" hidden="1">
              <a:extLst>
                <a:ext uri="{63B3BB69-23CF-44E3-9099-C40C66FF867C}">
                  <a14:compatExt spid="_x0000_s4928"/>
                </a:ext>
                <a:ext uri="{FF2B5EF4-FFF2-40B4-BE49-F238E27FC236}">
                  <a16:creationId xmlns:a16="http://schemas.microsoft.com/office/drawing/2014/main" id="{00000000-0008-0000-0600-00004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276</xdr:row>
          <xdr:rowOff>85725</xdr:rowOff>
        </xdr:from>
        <xdr:to>
          <xdr:col>23</xdr:col>
          <xdr:colOff>257175</xdr:colOff>
          <xdr:row>277</xdr:row>
          <xdr:rowOff>114300</xdr:rowOff>
        </xdr:to>
        <xdr:sp macro="" textlink="">
          <xdr:nvSpPr>
            <xdr:cNvPr id="4931" name="Check Box 1859" hidden="1">
              <a:extLst>
                <a:ext uri="{63B3BB69-23CF-44E3-9099-C40C66FF867C}">
                  <a14:compatExt spid="_x0000_s4931"/>
                </a:ext>
                <a:ext uri="{FF2B5EF4-FFF2-40B4-BE49-F238E27FC236}">
                  <a16:creationId xmlns:a16="http://schemas.microsoft.com/office/drawing/2014/main" id="{00000000-0008-0000-0600-00004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276</xdr:row>
          <xdr:rowOff>85725</xdr:rowOff>
        </xdr:from>
        <xdr:to>
          <xdr:col>24</xdr:col>
          <xdr:colOff>257175</xdr:colOff>
          <xdr:row>277</xdr:row>
          <xdr:rowOff>114300</xdr:rowOff>
        </xdr:to>
        <xdr:sp macro="" textlink="">
          <xdr:nvSpPr>
            <xdr:cNvPr id="4932" name="Check Box 1860" hidden="1">
              <a:extLst>
                <a:ext uri="{63B3BB69-23CF-44E3-9099-C40C66FF867C}">
                  <a14:compatExt spid="_x0000_s4932"/>
                </a:ext>
                <a:ext uri="{FF2B5EF4-FFF2-40B4-BE49-F238E27FC236}">
                  <a16:creationId xmlns:a16="http://schemas.microsoft.com/office/drawing/2014/main" id="{00000000-0008-0000-0600-00004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276</xdr:row>
          <xdr:rowOff>85725</xdr:rowOff>
        </xdr:from>
        <xdr:to>
          <xdr:col>25</xdr:col>
          <xdr:colOff>257175</xdr:colOff>
          <xdr:row>277</xdr:row>
          <xdr:rowOff>114300</xdr:rowOff>
        </xdr:to>
        <xdr:sp macro="" textlink="">
          <xdr:nvSpPr>
            <xdr:cNvPr id="4933" name="Check Box 1861" hidden="1">
              <a:extLst>
                <a:ext uri="{63B3BB69-23CF-44E3-9099-C40C66FF867C}">
                  <a14:compatExt spid="_x0000_s4933"/>
                </a:ext>
                <a:ext uri="{FF2B5EF4-FFF2-40B4-BE49-F238E27FC236}">
                  <a16:creationId xmlns:a16="http://schemas.microsoft.com/office/drawing/2014/main" id="{00000000-0008-0000-0600-00004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259</xdr:row>
          <xdr:rowOff>142875</xdr:rowOff>
        </xdr:from>
        <xdr:to>
          <xdr:col>23</xdr:col>
          <xdr:colOff>257175</xdr:colOff>
          <xdr:row>260</xdr:row>
          <xdr:rowOff>171450</xdr:rowOff>
        </xdr:to>
        <xdr:sp macro="" textlink="">
          <xdr:nvSpPr>
            <xdr:cNvPr id="4934" name="Check Box 1862" hidden="1">
              <a:extLst>
                <a:ext uri="{63B3BB69-23CF-44E3-9099-C40C66FF867C}">
                  <a14:compatExt spid="_x0000_s4934"/>
                </a:ext>
                <a:ext uri="{FF2B5EF4-FFF2-40B4-BE49-F238E27FC236}">
                  <a16:creationId xmlns:a16="http://schemas.microsoft.com/office/drawing/2014/main" id="{00000000-0008-0000-0600-00004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259</xdr:row>
          <xdr:rowOff>142875</xdr:rowOff>
        </xdr:from>
        <xdr:to>
          <xdr:col>24</xdr:col>
          <xdr:colOff>257175</xdr:colOff>
          <xdr:row>260</xdr:row>
          <xdr:rowOff>171450</xdr:rowOff>
        </xdr:to>
        <xdr:sp macro="" textlink="">
          <xdr:nvSpPr>
            <xdr:cNvPr id="4935" name="Check Box 1863" hidden="1">
              <a:extLst>
                <a:ext uri="{63B3BB69-23CF-44E3-9099-C40C66FF867C}">
                  <a14:compatExt spid="_x0000_s4935"/>
                </a:ext>
                <a:ext uri="{FF2B5EF4-FFF2-40B4-BE49-F238E27FC236}">
                  <a16:creationId xmlns:a16="http://schemas.microsoft.com/office/drawing/2014/main" id="{00000000-0008-0000-0600-00004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259</xdr:row>
          <xdr:rowOff>142875</xdr:rowOff>
        </xdr:from>
        <xdr:to>
          <xdr:col>25</xdr:col>
          <xdr:colOff>257175</xdr:colOff>
          <xdr:row>260</xdr:row>
          <xdr:rowOff>171450</xdr:rowOff>
        </xdr:to>
        <xdr:sp macro="" textlink="">
          <xdr:nvSpPr>
            <xdr:cNvPr id="4936" name="Check Box 1864" hidden="1">
              <a:extLst>
                <a:ext uri="{63B3BB69-23CF-44E3-9099-C40C66FF867C}">
                  <a14:compatExt spid="_x0000_s4936"/>
                </a:ext>
                <a:ext uri="{FF2B5EF4-FFF2-40B4-BE49-F238E27FC236}">
                  <a16:creationId xmlns:a16="http://schemas.microsoft.com/office/drawing/2014/main" id="{00000000-0008-0000-0600-00004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255</xdr:row>
          <xdr:rowOff>57150</xdr:rowOff>
        </xdr:from>
        <xdr:to>
          <xdr:col>23</xdr:col>
          <xdr:colOff>257175</xdr:colOff>
          <xdr:row>256</xdr:row>
          <xdr:rowOff>85725</xdr:rowOff>
        </xdr:to>
        <xdr:sp macro="" textlink="">
          <xdr:nvSpPr>
            <xdr:cNvPr id="4937" name="Check Box 1865" hidden="1">
              <a:extLst>
                <a:ext uri="{63B3BB69-23CF-44E3-9099-C40C66FF867C}">
                  <a14:compatExt spid="_x0000_s4937"/>
                </a:ext>
                <a:ext uri="{FF2B5EF4-FFF2-40B4-BE49-F238E27FC236}">
                  <a16:creationId xmlns:a16="http://schemas.microsoft.com/office/drawing/2014/main" id="{00000000-0008-0000-0600-00004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255</xdr:row>
          <xdr:rowOff>57150</xdr:rowOff>
        </xdr:from>
        <xdr:to>
          <xdr:col>24</xdr:col>
          <xdr:colOff>257175</xdr:colOff>
          <xdr:row>256</xdr:row>
          <xdr:rowOff>85725</xdr:rowOff>
        </xdr:to>
        <xdr:sp macro="" textlink="">
          <xdr:nvSpPr>
            <xdr:cNvPr id="4938" name="Check Box 1866" hidden="1">
              <a:extLst>
                <a:ext uri="{63B3BB69-23CF-44E3-9099-C40C66FF867C}">
                  <a14:compatExt spid="_x0000_s4938"/>
                </a:ext>
                <a:ext uri="{FF2B5EF4-FFF2-40B4-BE49-F238E27FC236}">
                  <a16:creationId xmlns:a16="http://schemas.microsoft.com/office/drawing/2014/main" id="{00000000-0008-0000-0600-00004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738</xdr:row>
          <xdr:rowOff>200025</xdr:rowOff>
        </xdr:from>
        <xdr:to>
          <xdr:col>23</xdr:col>
          <xdr:colOff>257175</xdr:colOff>
          <xdr:row>740</xdr:row>
          <xdr:rowOff>19050</xdr:rowOff>
        </xdr:to>
        <xdr:sp macro="" textlink="">
          <xdr:nvSpPr>
            <xdr:cNvPr id="4939" name="Check Box 1867" hidden="1">
              <a:extLst>
                <a:ext uri="{63B3BB69-23CF-44E3-9099-C40C66FF867C}">
                  <a14:compatExt spid="_x0000_s4939"/>
                </a:ext>
                <a:ext uri="{FF2B5EF4-FFF2-40B4-BE49-F238E27FC236}">
                  <a16:creationId xmlns:a16="http://schemas.microsoft.com/office/drawing/2014/main" id="{00000000-0008-0000-0600-00004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738</xdr:row>
          <xdr:rowOff>200025</xdr:rowOff>
        </xdr:from>
        <xdr:to>
          <xdr:col>24</xdr:col>
          <xdr:colOff>257175</xdr:colOff>
          <xdr:row>740</xdr:row>
          <xdr:rowOff>19050</xdr:rowOff>
        </xdr:to>
        <xdr:sp macro="" textlink="">
          <xdr:nvSpPr>
            <xdr:cNvPr id="4940" name="Check Box 1868" hidden="1">
              <a:extLst>
                <a:ext uri="{63B3BB69-23CF-44E3-9099-C40C66FF867C}">
                  <a14:compatExt spid="_x0000_s4940"/>
                </a:ext>
                <a:ext uri="{FF2B5EF4-FFF2-40B4-BE49-F238E27FC236}">
                  <a16:creationId xmlns:a16="http://schemas.microsoft.com/office/drawing/2014/main" id="{00000000-0008-0000-0600-00004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741</xdr:row>
          <xdr:rowOff>200025</xdr:rowOff>
        </xdr:from>
        <xdr:to>
          <xdr:col>23</xdr:col>
          <xdr:colOff>257175</xdr:colOff>
          <xdr:row>743</xdr:row>
          <xdr:rowOff>19050</xdr:rowOff>
        </xdr:to>
        <xdr:sp macro="" textlink="">
          <xdr:nvSpPr>
            <xdr:cNvPr id="4941" name="Check Box 1869" hidden="1">
              <a:extLst>
                <a:ext uri="{63B3BB69-23CF-44E3-9099-C40C66FF867C}">
                  <a14:compatExt spid="_x0000_s4941"/>
                </a:ext>
                <a:ext uri="{FF2B5EF4-FFF2-40B4-BE49-F238E27FC236}">
                  <a16:creationId xmlns:a16="http://schemas.microsoft.com/office/drawing/2014/main" id="{00000000-0008-0000-0600-00004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741</xdr:row>
          <xdr:rowOff>200025</xdr:rowOff>
        </xdr:from>
        <xdr:to>
          <xdr:col>24</xdr:col>
          <xdr:colOff>257175</xdr:colOff>
          <xdr:row>743</xdr:row>
          <xdr:rowOff>19050</xdr:rowOff>
        </xdr:to>
        <xdr:sp macro="" textlink="">
          <xdr:nvSpPr>
            <xdr:cNvPr id="4942" name="Check Box 1870" hidden="1">
              <a:extLst>
                <a:ext uri="{63B3BB69-23CF-44E3-9099-C40C66FF867C}">
                  <a14:compatExt spid="_x0000_s4942"/>
                </a:ext>
                <a:ext uri="{FF2B5EF4-FFF2-40B4-BE49-F238E27FC236}">
                  <a16:creationId xmlns:a16="http://schemas.microsoft.com/office/drawing/2014/main" id="{00000000-0008-0000-0600-00004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738</xdr:row>
          <xdr:rowOff>200025</xdr:rowOff>
        </xdr:from>
        <xdr:to>
          <xdr:col>25</xdr:col>
          <xdr:colOff>257175</xdr:colOff>
          <xdr:row>740</xdr:row>
          <xdr:rowOff>19050</xdr:rowOff>
        </xdr:to>
        <xdr:sp macro="" textlink="">
          <xdr:nvSpPr>
            <xdr:cNvPr id="4943" name="Check Box 1871" hidden="1">
              <a:extLst>
                <a:ext uri="{63B3BB69-23CF-44E3-9099-C40C66FF867C}">
                  <a14:compatExt spid="_x0000_s4943"/>
                </a:ext>
                <a:ext uri="{FF2B5EF4-FFF2-40B4-BE49-F238E27FC236}">
                  <a16:creationId xmlns:a16="http://schemas.microsoft.com/office/drawing/2014/main" id="{00000000-0008-0000-0600-00004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741</xdr:row>
          <xdr:rowOff>200025</xdr:rowOff>
        </xdr:from>
        <xdr:to>
          <xdr:col>25</xdr:col>
          <xdr:colOff>257175</xdr:colOff>
          <xdr:row>743</xdr:row>
          <xdr:rowOff>19050</xdr:rowOff>
        </xdr:to>
        <xdr:sp macro="" textlink="">
          <xdr:nvSpPr>
            <xdr:cNvPr id="4944" name="Check Box 1872" hidden="1">
              <a:extLst>
                <a:ext uri="{63B3BB69-23CF-44E3-9099-C40C66FF867C}">
                  <a14:compatExt spid="_x0000_s4944"/>
                </a:ext>
                <a:ext uri="{FF2B5EF4-FFF2-40B4-BE49-F238E27FC236}">
                  <a16:creationId xmlns:a16="http://schemas.microsoft.com/office/drawing/2014/main" id="{00000000-0008-0000-0600-00005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735</xdr:row>
          <xdr:rowOff>178781</xdr:rowOff>
        </xdr:from>
        <xdr:to>
          <xdr:col>23</xdr:col>
          <xdr:colOff>257175</xdr:colOff>
          <xdr:row>736</xdr:row>
          <xdr:rowOff>207356</xdr:rowOff>
        </xdr:to>
        <xdr:sp macro="" textlink="">
          <xdr:nvSpPr>
            <xdr:cNvPr id="4945" name="Check Box 1873" hidden="1">
              <a:extLst>
                <a:ext uri="{63B3BB69-23CF-44E3-9099-C40C66FF867C}">
                  <a14:compatExt spid="_x0000_s4945"/>
                </a:ext>
                <a:ext uri="{FF2B5EF4-FFF2-40B4-BE49-F238E27FC236}">
                  <a16:creationId xmlns:a16="http://schemas.microsoft.com/office/drawing/2014/main" id="{8DE6079C-BB44-496B-273E-73AB839A17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735</xdr:row>
          <xdr:rowOff>178781</xdr:rowOff>
        </xdr:from>
        <xdr:to>
          <xdr:col>24</xdr:col>
          <xdr:colOff>257175</xdr:colOff>
          <xdr:row>736</xdr:row>
          <xdr:rowOff>207356</xdr:rowOff>
        </xdr:to>
        <xdr:sp macro="" textlink="">
          <xdr:nvSpPr>
            <xdr:cNvPr id="4946" name="Check Box 1874" hidden="1">
              <a:extLst>
                <a:ext uri="{63B3BB69-23CF-44E3-9099-C40C66FF867C}">
                  <a14:compatExt spid="_x0000_s4946"/>
                </a:ext>
                <a:ext uri="{FF2B5EF4-FFF2-40B4-BE49-F238E27FC236}">
                  <a16:creationId xmlns:a16="http://schemas.microsoft.com/office/drawing/2014/main" id="{E6F0B761-6308-B0C0-D468-08266DBD4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735</xdr:row>
          <xdr:rowOff>178781</xdr:rowOff>
        </xdr:from>
        <xdr:to>
          <xdr:col>25</xdr:col>
          <xdr:colOff>257175</xdr:colOff>
          <xdr:row>736</xdr:row>
          <xdr:rowOff>207356</xdr:rowOff>
        </xdr:to>
        <xdr:sp macro="" textlink="">
          <xdr:nvSpPr>
            <xdr:cNvPr id="4947" name="Check Box 1875" hidden="1">
              <a:extLst>
                <a:ext uri="{63B3BB69-23CF-44E3-9099-C40C66FF867C}">
                  <a14:compatExt spid="_x0000_s4947"/>
                </a:ext>
                <a:ext uri="{FF2B5EF4-FFF2-40B4-BE49-F238E27FC236}">
                  <a16:creationId xmlns:a16="http://schemas.microsoft.com/office/drawing/2014/main" id="{98C8480C-C234-E285-7FE6-BDB56127EC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718</xdr:row>
          <xdr:rowOff>39564</xdr:rowOff>
        </xdr:from>
        <xdr:to>
          <xdr:col>23</xdr:col>
          <xdr:colOff>257175</xdr:colOff>
          <xdr:row>719</xdr:row>
          <xdr:rowOff>68139</xdr:rowOff>
        </xdr:to>
        <xdr:sp macro="" textlink="">
          <xdr:nvSpPr>
            <xdr:cNvPr id="4948" name="Check Box 1876" hidden="1">
              <a:extLst>
                <a:ext uri="{63B3BB69-23CF-44E3-9099-C40C66FF867C}">
                  <a14:compatExt spid="_x0000_s4948"/>
                </a:ext>
                <a:ext uri="{FF2B5EF4-FFF2-40B4-BE49-F238E27FC236}">
                  <a16:creationId xmlns:a16="http://schemas.microsoft.com/office/drawing/2014/main" id="{71CC9A5C-BB18-BA4B-9763-F2C8F8A907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718</xdr:row>
          <xdr:rowOff>39564</xdr:rowOff>
        </xdr:from>
        <xdr:to>
          <xdr:col>24</xdr:col>
          <xdr:colOff>257175</xdr:colOff>
          <xdr:row>719</xdr:row>
          <xdr:rowOff>68139</xdr:rowOff>
        </xdr:to>
        <xdr:sp macro="" textlink="">
          <xdr:nvSpPr>
            <xdr:cNvPr id="4949" name="Check Box 1877" hidden="1">
              <a:extLst>
                <a:ext uri="{63B3BB69-23CF-44E3-9099-C40C66FF867C}">
                  <a14:compatExt spid="_x0000_s4949"/>
                </a:ext>
                <a:ext uri="{FF2B5EF4-FFF2-40B4-BE49-F238E27FC236}">
                  <a16:creationId xmlns:a16="http://schemas.microsoft.com/office/drawing/2014/main" id="{48CAE8E6-6FAA-D1D7-F012-F56DB3E9D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718</xdr:row>
          <xdr:rowOff>39564</xdr:rowOff>
        </xdr:from>
        <xdr:to>
          <xdr:col>25</xdr:col>
          <xdr:colOff>257175</xdr:colOff>
          <xdr:row>719</xdr:row>
          <xdr:rowOff>68139</xdr:rowOff>
        </xdr:to>
        <xdr:sp macro="" textlink="">
          <xdr:nvSpPr>
            <xdr:cNvPr id="4950" name="Check Box 1878" hidden="1">
              <a:extLst>
                <a:ext uri="{63B3BB69-23CF-44E3-9099-C40C66FF867C}">
                  <a14:compatExt spid="_x0000_s4950"/>
                </a:ext>
                <a:ext uri="{FF2B5EF4-FFF2-40B4-BE49-F238E27FC236}">
                  <a16:creationId xmlns:a16="http://schemas.microsoft.com/office/drawing/2014/main" id="{472FA64F-2664-E55D-D8CF-422CF5F27B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oho.tsm.local\root\F006005\&#20196;&#21644;2&#24180;&#24230;\270&#20107;&#26989;&#32773;&#25351;&#23450;&#12464;&#12523;&#12540;&#12503;\20&#20849;&#26377;&#12501;&#12457;&#12523;&#12480;&#12540;\520&#25351;&#23450;&#12395;&#38306;&#12377;&#12427;&#12371;&#12392;(3&#24180;)\99_&#36039;&#26009;\010_&#20171;&#35703;&#20998;&#37326;&#25991;&#26360;&#36000;&#25285;&#36605;&#28187;&#23554;&#38272;&#22996;&#21729;&#20250;\020_&#21220;&#21209;&#34920;&#12398;&#21442;&#32771;&#27096;&#24335;&#12398;&#25913;&#35330;_09_18&#20462;&#27491;&#29256;\06_&#21220;&#21209;&#19968;&#35239;&#26032;&#27096;&#24335;_&#36890;&#25152;&#20171;&#357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通所介護"/>
      <sheetName val="【記載例】シフト記号表（勤務時間帯）"/>
      <sheetName val="通所介護"/>
      <sheetName val="シフト記号表（勤務時間帯)"/>
      <sheetName val="記入方法"/>
      <sheetName val="プルダウン・リスト"/>
      <sheetName val="06_勤務一覧新様式_通所介護"/>
    </sheetNames>
    <sheetDataSet>
      <sheetData sheetId="0"/>
      <sheetData sheetId="1">
        <row r="5">
          <cell r="C5" t="str">
            <v>休</v>
          </cell>
        </row>
      </sheetData>
      <sheetData sheetId="2"/>
      <sheetData sheetId="3"/>
      <sheetData sheetId="4"/>
      <sheetData sheetId="5">
        <row r="12">
          <cell r="C12" t="str">
            <v>管理者</v>
          </cell>
          <cell r="D12" t="str">
            <v>生活相談員</v>
          </cell>
          <cell r="E12" t="str">
            <v>看護職員</v>
          </cell>
          <cell r="F12" t="str">
            <v>介護職員</v>
          </cell>
          <cell r="G12" t="str">
            <v>機能訓練指導員</v>
          </cell>
          <cell r="H12">
            <v>0</v>
          </cell>
          <cell r="I12">
            <v>0</v>
          </cell>
          <cell r="J12">
            <v>0</v>
          </cell>
          <cell r="K12">
            <v>0</v>
          </cell>
          <cell r="L12">
            <v>0</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547" Type="http://schemas.openxmlformats.org/officeDocument/2006/relationships/ctrlProp" Target="../ctrlProps/ctrlProp544.xml"/><Relationship Id="rId568" Type="http://schemas.openxmlformats.org/officeDocument/2006/relationships/ctrlProp" Target="../ctrlProps/ctrlProp565.xml"/><Relationship Id="rId589" Type="http://schemas.openxmlformats.org/officeDocument/2006/relationships/ctrlProp" Target="../ctrlProps/ctrlProp586.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579" Type="http://schemas.openxmlformats.org/officeDocument/2006/relationships/ctrlProp" Target="../ctrlProps/ctrlProp576.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590" Type="http://schemas.openxmlformats.org/officeDocument/2006/relationships/ctrlProp" Target="../ctrlProps/ctrlProp587.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7.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591" Type="http://schemas.openxmlformats.org/officeDocument/2006/relationships/ctrlProp" Target="../ctrlProps/ctrlProp58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4.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80"/>
  <sheetViews>
    <sheetView showGridLines="0" view="pageBreakPreview" topLeftCell="A12" zoomScale="80" zoomScaleNormal="90" zoomScaleSheetLayoutView="80" workbookViewId="0">
      <selection activeCell="N51" sqref="N51:S52"/>
    </sheetView>
  </sheetViews>
  <sheetFormatPr defaultColWidth="9" defaultRowHeight="13.5" x14ac:dyDescent="0.15"/>
  <cols>
    <col min="1" max="1" width="4.375" style="144" customWidth="1"/>
    <col min="2" max="4" width="6.875" style="144" customWidth="1"/>
    <col min="5" max="25" width="4.375" style="144" customWidth="1"/>
    <col min="26" max="50" width="4.25" style="144" customWidth="1"/>
    <col min="51" max="16384" width="9" style="144"/>
  </cols>
  <sheetData>
    <row r="1" spans="1:29" ht="21" customHeight="1" x14ac:dyDescent="0.15">
      <c r="A1" s="151" t="s">
        <v>653</v>
      </c>
      <c r="Y1" s="152"/>
    </row>
    <row r="2" spans="1:29" ht="21" customHeight="1" x14ac:dyDescent="0.15">
      <c r="AA2" s="152"/>
      <c r="AB2" s="152"/>
      <c r="AC2" s="145"/>
    </row>
    <row r="3" spans="1:29" ht="21" customHeight="1" x14ac:dyDescent="0.2">
      <c r="A3" s="142" t="s">
        <v>384</v>
      </c>
      <c r="B3" s="142"/>
      <c r="C3" s="142"/>
      <c r="D3" s="142"/>
      <c r="E3" s="142"/>
      <c r="F3" s="142"/>
      <c r="G3" s="153"/>
      <c r="H3" s="154"/>
      <c r="I3" s="154"/>
      <c r="J3" s="154"/>
      <c r="K3" s="154"/>
      <c r="Q3" s="155" t="s">
        <v>385</v>
      </c>
      <c r="R3" s="526">
        <v>8</v>
      </c>
      <c r="S3" s="526"/>
      <c r="T3" s="155" t="s">
        <v>386</v>
      </c>
      <c r="U3" s="527">
        <f>IF(R3=0,"",YEAR(DATE(2018+R3,1,1)))</f>
        <v>2026</v>
      </c>
      <c r="V3" s="527"/>
      <c r="W3" s="156" t="s">
        <v>387</v>
      </c>
      <c r="X3" s="156" t="s">
        <v>388</v>
      </c>
      <c r="Y3" s="526"/>
      <c r="Z3" s="526"/>
      <c r="AA3" s="156" t="s">
        <v>389</v>
      </c>
    </row>
    <row r="4" spans="1:29" ht="21" customHeight="1" x14ac:dyDescent="0.25">
      <c r="A4" s="142"/>
      <c r="B4" s="157"/>
      <c r="C4" s="157"/>
      <c r="D4" s="157"/>
      <c r="H4" s="154"/>
      <c r="I4" s="154"/>
      <c r="J4" s="154"/>
      <c r="K4" s="154"/>
      <c r="Q4" s="151" t="s">
        <v>390</v>
      </c>
      <c r="R4" s="158"/>
      <c r="S4" s="158"/>
      <c r="T4" s="155"/>
      <c r="U4" s="159"/>
      <c r="V4" s="159"/>
      <c r="W4" s="156"/>
      <c r="X4" s="156"/>
      <c r="Y4" s="158"/>
      <c r="Z4" s="158"/>
      <c r="AA4" s="156"/>
    </row>
    <row r="5" spans="1:29" ht="21" customHeight="1" x14ac:dyDescent="0.2">
      <c r="A5" s="142"/>
      <c r="B5" s="160"/>
      <c r="C5" s="160"/>
      <c r="D5" s="160"/>
      <c r="H5" s="154"/>
      <c r="I5" s="154"/>
      <c r="J5" s="154"/>
      <c r="K5" s="154"/>
      <c r="Q5" s="151"/>
      <c r="R5" s="158"/>
      <c r="S5" s="158"/>
      <c r="T5" s="155"/>
      <c r="U5" s="159"/>
      <c r="V5" s="159"/>
      <c r="W5" s="156"/>
      <c r="X5" s="156"/>
      <c r="Y5" s="158"/>
      <c r="Z5" s="158"/>
      <c r="AA5" s="156"/>
    </row>
    <row r="6" spans="1:29" ht="21" customHeight="1" x14ac:dyDescent="0.15">
      <c r="H6" s="155" t="s">
        <v>386</v>
      </c>
      <c r="I6" s="526" t="s">
        <v>423</v>
      </c>
      <c r="J6" s="526"/>
      <c r="K6" s="526"/>
      <c r="L6" s="526"/>
      <c r="M6" s="526"/>
      <c r="N6" s="526"/>
      <c r="O6" s="526"/>
      <c r="P6" s="526"/>
      <c r="Q6" s="526"/>
      <c r="R6" s="526"/>
      <c r="S6" s="526"/>
      <c r="T6" s="526"/>
      <c r="U6" s="526"/>
      <c r="V6" s="526"/>
      <c r="W6" s="526"/>
      <c r="X6" s="526"/>
      <c r="Y6" s="526"/>
      <c r="Z6" s="526"/>
      <c r="AA6" s="526"/>
      <c r="AB6" s="161" t="s">
        <v>391</v>
      </c>
    </row>
    <row r="7" spans="1:29" ht="21" customHeight="1" x14ac:dyDescent="0.15"/>
    <row r="8" spans="1:29" ht="21" customHeight="1" x14ac:dyDescent="0.15">
      <c r="A8" s="162" t="s">
        <v>392</v>
      </c>
      <c r="B8" s="163" t="s">
        <v>393</v>
      </c>
      <c r="C8" s="163"/>
      <c r="D8" s="163"/>
      <c r="E8" s="163"/>
      <c r="F8" s="163"/>
      <c r="G8" s="163"/>
      <c r="H8" s="163"/>
      <c r="I8" s="163"/>
      <c r="J8" s="163"/>
      <c r="K8" s="163"/>
      <c r="M8" s="528"/>
      <c r="N8" s="529"/>
      <c r="O8" s="164" t="s">
        <v>394</v>
      </c>
      <c r="P8" s="165"/>
      <c r="Q8" s="165"/>
      <c r="R8" s="165"/>
      <c r="S8" s="165"/>
      <c r="T8" s="164"/>
      <c r="U8" s="164"/>
      <c r="V8" s="164"/>
      <c r="W8" s="164"/>
      <c r="X8" s="164"/>
      <c r="Y8" s="166"/>
      <c r="Z8" s="167"/>
    </row>
    <row r="9" spans="1:29" ht="21" customHeight="1" x14ac:dyDescent="0.15">
      <c r="A9" s="162" t="s">
        <v>395</v>
      </c>
      <c r="B9" s="163" t="s">
        <v>396</v>
      </c>
      <c r="C9" s="163"/>
      <c r="D9" s="163"/>
      <c r="E9" s="163"/>
      <c r="F9" s="163"/>
      <c r="G9" s="163"/>
      <c r="H9" s="163"/>
      <c r="I9" s="168"/>
      <c r="J9" s="168"/>
      <c r="K9" s="168"/>
      <c r="O9" s="168"/>
      <c r="P9" s="168"/>
      <c r="Q9" s="168"/>
      <c r="R9" s="168"/>
      <c r="S9" s="168"/>
      <c r="T9" s="168"/>
      <c r="U9" s="168"/>
      <c r="V9" s="168"/>
      <c r="W9" s="168"/>
      <c r="X9" s="168"/>
      <c r="Y9" s="168"/>
      <c r="Z9" s="167"/>
    </row>
    <row r="10" spans="1:29" ht="21" customHeight="1" x14ac:dyDescent="0.15">
      <c r="B10" s="517" t="s">
        <v>397</v>
      </c>
      <c r="C10" s="517"/>
      <c r="D10" s="517"/>
      <c r="E10" s="517"/>
      <c r="F10" s="517"/>
      <c r="G10" s="517"/>
      <c r="H10" s="517"/>
      <c r="I10" s="517"/>
      <c r="J10" s="517"/>
      <c r="K10" s="517"/>
      <c r="L10" s="517"/>
      <c r="M10" s="517"/>
      <c r="N10" s="517"/>
      <c r="O10" s="517"/>
      <c r="P10" s="517"/>
      <c r="Q10" s="517"/>
      <c r="R10" s="517"/>
      <c r="S10" s="517"/>
      <c r="T10" s="517"/>
      <c r="U10" s="517"/>
      <c r="V10" s="517"/>
      <c r="W10" s="517"/>
      <c r="X10" s="517"/>
      <c r="Y10" s="517"/>
    </row>
    <row r="11" spans="1:29" ht="21" customHeight="1" x14ac:dyDescent="0.15">
      <c r="B11" s="149" t="s">
        <v>398</v>
      </c>
      <c r="C11" s="149"/>
      <c r="D11" s="149"/>
      <c r="E11" s="149"/>
      <c r="F11" s="149"/>
      <c r="G11" s="149"/>
      <c r="H11" s="149"/>
      <c r="I11" s="149"/>
      <c r="J11" s="149"/>
      <c r="K11" s="149"/>
    </row>
    <row r="12" spans="1:29" s="169" customFormat="1" ht="21" customHeight="1" x14ac:dyDescent="0.15">
      <c r="S12" s="170"/>
      <c r="T12" s="171"/>
      <c r="U12" s="172"/>
      <c r="V12" s="172"/>
      <c r="W12" s="172"/>
      <c r="X12" s="173"/>
      <c r="Y12" s="173"/>
      <c r="Z12" s="173"/>
    </row>
    <row r="13" spans="1:29" ht="28.5" customHeight="1" x14ac:dyDescent="0.15">
      <c r="A13" s="518" t="s">
        <v>399</v>
      </c>
      <c r="B13" s="519" t="s">
        <v>400</v>
      </c>
      <c r="C13" s="519"/>
      <c r="D13" s="519"/>
      <c r="E13" s="519" t="s">
        <v>401</v>
      </c>
      <c r="F13" s="519"/>
      <c r="G13" s="519"/>
      <c r="H13" s="519"/>
      <c r="I13" s="519" t="s">
        <v>402</v>
      </c>
      <c r="J13" s="519"/>
      <c r="K13" s="519"/>
      <c r="L13" s="519"/>
      <c r="M13" s="519"/>
      <c r="N13" s="520" t="s">
        <v>403</v>
      </c>
      <c r="O13" s="521"/>
      <c r="P13" s="521"/>
      <c r="Q13" s="521"/>
      <c r="R13" s="521"/>
      <c r="S13" s="522"/>
      <c r="T13" s="519" t="s">
        <v>404</v>
      </c>
      <c r="U13" s="519"/>
      <c r="V13" s="519"/>
      <c r="W13" s="519"/>
      <c r="X13" s="519"/>
      <c r="Y13" s="519" t="s">
        <v>405</v>
      </c>
      <c r="Z13" s="519"/>
      <c r="AA13" s="519"/>
      <c r="AB13" s="519"/>
    </row>
    <row r="14" spans="1:29" ht="28.5" customHeight="1" x14ac:dyDescent="0.15">
      <c r="A14" s="518"/>
      <c r="B14" s="519"/>
      <c r="C14" s="519"/>
      <c r="D14" s="519"/>
      <c r="E14" s="519"/>
      <c r="F14" s="519"/>
      <c r="G14" s="519"/>
      <c r="H14" s="519"/>
      <c r="I14" s="519"/>
      <c r="J14" s="519"/>
      <c r="K14" s="519"/>
      <c r="L14" s="519"/>
      <c r="M14" s="519"/>
      <c r="N14" s="523"/>
      <c r="O14" s="524"/>
      <c r="P14" s="524"/>
      <c r="Q14" s="524"/>
      <c r="R14" s="524"/>
      <c r="S14" s="525"/>
      <c r="T14" s="519"/>
      <c r="U14" s="519"/>
      <c r="V14" s="519"/>
      <c r="W14" s="519"/>
      <c r="X14" s="519"/>
      <c r="Y14" s="519"/>
      <c r="Z14" s="519"/>
      <c r="AA14" s="519"/>
      <c r="AB14" s="519"/>
    </row>
    <row r="15" spans="1:29" ht="12" customHeight="1" x14ac:dyDescent="0.15">
      <c r="A15" s="534">
        <v>1</v>
      </c>
      <c r="B15" s="535" t="s">
        <v>406</v>
      </c>
      <c r="C15" s="535"/>
      <c r="D15" s="535"/>
      <c r="E15" s="536" t="s">
        <v>427</v>
      </c>
      <c r="F15" s="537"/>
      <c r="G15" s="537"/>
      <c r="H15" s="538"/>
      <c r="I15" s="530" t="s">
        <v>407</v>
      </c>
      <c r="J15" s="530"/>
      <c r="K15" s="530"/>
      <c r="L15" s="530"/>
      <c r="M15" s="530"/>
      <c r="N15" s="545" t="s">
        <v>426</v>
      </c>
      <c r="O15" s="546"/>
      <c r="P15" s="546"/>
      <c r="Q15" s="546"/>
      <c r="R15" s="546"/>
      <c r="S15" s="547"/>
      <c r="T15" s="530" t="s">
        <v>408</v>
      </c>
      <c r="U15" s="530"/>
      <c r="V15" s="530"/>
      <c r="W15" s="530"/>
      <c r="X15" s="530"/>
      <c r="Y15" s="530" t="s">
        <v>409</v>
      </c>
      <c r="Z15" s="530"/>
      <c r="AA15" s="530"/>
      <c r="AB15" s="530"/>
    </row>
    <row r="16" spans="1:29" ht="12" customHeight="1" x14ac:dyDescent="0.15">
      <c r="A16" s="534"/>
      <c r="B16" s="535"/>
      <c r="C16" s="535"/>
      <c r="D16" s="535"/>
      <c r="E16" s="539"/>
      <c r="F16" s="540"/>
      <c r="G16" s="540"/>
      <c r="H16" s="541"/>
      <c r="I16" s="530"/>
      <c r="J16" s="530"/>
      <c r="K16" s="530"/>
      <c r="L16" s="530"/>
      <c r="M16" s="530"/>
      <c r="N16" s="548"/>
      <c r="O16" s="549"/>
      <c r="P16" s="549"/>
      <c r="Q16" s="549"/>
      <c r="R16" s="549"/>
      <c r="S16" s="550"/>
      <c r="T16" s="530"/>
      <c r="U16" s="530"/>
      <c r="V16" s="530"/>
      <c r="W16" s="530"/>
      <c r="X16" s="530"/>
      <c r="Y16" s="530"/>
      <c r="Z16" s="530"/>
      <c r="AA16" s="530"/>
      <c r="AB16" s="530"/>
    </row>
    <row r="17" spans="1:28" ht="12" customHeight="1" x14ac:dyDescent="0.15">
      <c r="A17" s="534"/>
      <c r="B17" s="535"/>
      <c r="C17" s="535"/>
      <c r="D17" s="535"/>
      <c r="E17" s="542"/>
      <c r="F17" s="543"/>
      <c r="G17" s="543"/>
      <c r="H17" s="544"/>
      <c r="I17" s="530"/>
      <c r="J17" s="530"/>
      <c r="K17" s="530"/>
      <c r="L17" s="530"/>
      <c r="M17" s="530"/>
      <c r="N17" s="531"/>
      <c r="O17" s="532"/>
      <c r="P17" s="532"/>
      <c r="Q17" s="532"/>
      <c r="R17" s="532"/>
      <c r="S17" s="533"/>
      <c r="T17" s="530"/>
      <c r="U17" s="530"/>
      <c r="V17" s="530"/>
      <c r="W17" s="530"/>
      <c r="X17" s="530"/>
      <c r="Y17" s="530"/>
      <c r="Z17" s="530"/>
      <c r="AA17" s="530"/>
      <c r="AB17" s="530"/>
    </row>
    <row r="18" spans="1:28" ht="12" customHeight="1" x14ac:dyDescent="0.15">
      <c r="A18" s="534">
        <v>2</v>
      </c>
      <c r="B18" s="535" t="s">
        <v>425</v>
      </c>
      <c r="C18" s="535"/>
      <c r="D18" s="535"/>
      <c r="E18" s="536" t="s">
        <v>427</v>
      </c>
      <c r="F18" s="537"/>
      <c r="G18" s="537"/>
      <c r="H18" s="538"/>
      <c r="I18" s="530" t="s">
        <v>410</v>
      </c>
      <c r="J18" s="530"/>
      <c r="K18" s="530"/>
      <c r="L18" s="530"/>
      <c r="M18" s="530"/>
      <c r="N18" s="545" t="s">
        <v>411</v>
      </c>
      <c r="O18" s="546"/>
      <c r="P18" s="546"/>
      <c r="Q18" s="546"/>
      <c r="R18" s="546"/>
      <c r="S18" s="547"/>
      <c r="T18" s="530" t="s">
        <v>408</v>
      </c>
      <c r="U18" s="530"/>
      <c r="V18" s="530"/>
      <c r="W18" s="530"/>
      <c r="X18" s="530"/>
      <c r="Y18" s="530" t="s">
        <v>409</v>
      </c>
      <c r="Z18" s="530"/>
      <c r="AA18" s="530"/>
      <c r="AB18" s="530"/>
    </row>
    <row r="19" spans="1:28" ht="12" customHeight="1" x14ac:dyDescent="0.15">
      <c r="A19" s="534"/>
      <c r="B19" s="535"/>
      <c r="C19" s="535"/>
      <c r="D19" s="535"/>
      <c r="E19" s="539"/>
      <c r="F19" s="540"/>
      <c r="G19" s="540"/>
      <c r="H19" s="541"/>
      <c r="I19" s="530"/>
      <c r="J19" s="530"/>
      <c r="K19" s="530"/>
      <c r="L19" s="530"/>
      <c r="M19" s="530"/>
      <c r="N19" s="548"/>
      <c r="O19" s="549"/>
      <c r="P19" s="549"/>
      <c r="Q19" s="549"/>
      <c r="R19" s="549"/>
      <c r="S19" s="550"/>
      <c r="T19" s="530"/>
      <c r="U19" s="530"/>
      <c r="V19" s="530"/>
      <c r="W19" s="530"/>
      <c r="X19" s="530"/>
      <c r="Y19" s="530"/>
      <c r="Z19" s="530"/>
      <c r="AA19" s="530"/>
      <c r="AB19" s="530"/>
    </row>
    <row r="20" spans="1:28" ht="12" customHeight="1" x14ac:dyDescent="0.15">
      <c r="A20" s="534"/>
      <c r="B20" s="535"/>
      <c r="C20" s="535"/>
      <c r="D20" s="535"/>
      <c r="E20" s="542"/>
      <c r="F20" s="543"/>
      <c r="G20" s="543"/>
      <c r="H20" s="544"/>
      <c r="I20" s="530"/>
      <c r="J20" s="530"/>
      <c r="K20" s="530"/>
      <c r="L20" s="530"/>
      <c r="M20" s="530"/>
      <c r="N20" s="531"/>
      <c r="O20" s="532"/>
      <c r="P20" s="532"/>
      <c r="Q20" s="532"/>
      <c r="R20" s="532"/>
      <c r="S20" s="533"/>
      <c r="T20" s="530"/>
      <c r="U20" s="530"/>
      <c r="V20" s="530"/>
      <c r="W20" s="530"/>
      <c r="X20" s="530"/>
      <c r="Y20" s="530"/>
      <c r="Z20" s="530"/>
      <c r="AA20" s="530"/>
      <c r="AB20" s="530"/>
    </row>
    <row r="21" spans="1:28" ht="12" customHeight="1" x14ac:dyDescent="0.15">
      <c r="A21" s="534">
        <v>3</v>
      </c>
      <c r="B21" s="535" t="s">
        <v>605</v>
      </c>
      <c r="C21" s="535"/>
      <c r="D21" s="535"/>
      <c r="E21" s="536" t="s">
        <v>428</v>
      </c>
      <c r="F21" s="537"/>
      <c r="G21" s="537"/>
      <c r="H21" s="538"/>
      <c r="I21" s="530" t="s">
        <v>412</v>
      </c>
      <c r="J21" s="530"/>
      <c r="K21" s="530"/>
      <c r="L21" s="530"/>
      <c r="M21" s="530"/>
      <c r="N21" s="545" t="s">
        <v>656</v>
      </c>
      <c r="O21" s="546"/>
      <c r="P21" s="546"/>
      <c r="Q21" s="546"/>
      <c r="R21" s="546"/>
      <c r="S21" s="547"/>
      <c r="T21" s="530" t="s">
        <v>413</v>
      </c>
      <c r="U21" s="530"/>
      <c r="V21" s="530"/>
      <c r="W21" s="530"/>
      <c r="X21" s="530"/>
      <c r="Y21" s="530" t="s">
        <v>409</v>
      </c>
      <c r="Z21" s="530"/>
      <c r="AA21" s="530"/>
      <c r="AB21" s="530"/>
    </row>
    <row r="22" spans="1:28" ht="12" customHeight="1" x14ac:dyDescent="0.15">
      <c r="A22" s="534"/>
      <c r="B22" s="535"/>
      <c r="C22" s="535"/>
      <c r="D22" s="535"/>
      <c r="E22" s="539"/>
      <c r="F22" s="540"/>
      <c r="G22" s="540"/>
      <c r="H22" s="541"/>
      <c r="I22" s="530"/>
      <c r="J22" s="530"/>
      <c r="K22" s="530"/>
      <c r="L22" s="530"/>
      <c r="M22" s="530"/>
      <c r="N22" s="548"/>
      <c r="O22" s="549"/>
      <c r="P22" s="549"/>
      <c r="Q22" s="549"/>
      <c r="R22" s="549"/>
      <c r="S22" s="550"/>
      <c r="T22" s="530"/>
      <c r="U22" s="530"/>
      <c r="V22" s="530"/>
      <c r="W22" s="530"/>
      <c r="X22" s="530"/>
      <c r="Y22" s="530"/>
      <c r="Z22" s="530"/>
      <c r="AA22" s="530"/>
      <c r="AB22" s="530"/>
    </row>
    <row r="23" spans="1:28" ht="12" customHeight="1" x14ac:dyDescent="0.15">
      <c r="A23" s="534"/>
      <c r="B23" s="535"/>
      <c r="C23" s="535"/>
      <c r="D23" s="535"/>
      <c r="E23" s="542"/>
      <c r="F23" s="543"/>
      <c r="G23" s="543"/>
      <c r="H23" s="544"/>
      <c r="I23" s="530"/>
      <c r="J23" s="530"/>
      <c r="K23" s="530"/>
      <c r="L23" s="530"/>
      <c r="M23" s="530"/>
      <c r="N23" s="531" t="s">
        <v>757</v>
      </c>
      <c r="O23" s="532"/>
      <c r="P23" s="532"/>
      <c r="Q23" s="532"/>
      <c r="R23" s="532"/>
      <c r="S23" s="533"/>
      <c r="T23" s="530"/>
      <c r="U23" s="530"/>
      <c r="V23" s="530"/>
      <c r="W23" s="530"/>
      <c r="X23" s="530"/>
      <c r="Y23" s="530"/>
      <c r="Z23" s="530"/>
      <c r="AA23" s="530"/>
      <c r="AB23" s="530"/>
    </row>
    <row r="24" spans="1:28" ht="12" customHeight="1" x14ac:dyDescent="0.15">
      <c r="A24" s="534">
        <v>4</v>
      </c>
      <c r="B24" s="535" t="s">
        <v>425</v>
      </c>
      <c r="C24" s="535"/>
      <c r="D24" s="535"/>
      <c r="E24" s="536" t="s">
        <v>429</v>
      </c>
      <c r="F24" s="537"/>
      <c r="G24" s="537"/>
      <c r="H24" s="538"/>
      <c r="I24" s="530" t="s">
        <v>410</v>
      </c>
      <c r="J24" s="530"/>
      <c r="K24" s="530"/>
      <c r="L24" s="530"/>
      <c r="M24" s="530"/>
      <c r="N24" s="545" t="s">
        <v>782</v>
      </c>
      <c r="O24" s="546"/>
      <c r="P24" s="546"/>
      <c r="Q24" s="546"/>
      <c r="R24" s="546"/>
      <c r="S24" s="547"/>
      <c r="T24" s="530" t="s">
        <v>415</v>
      </c>
      <c r="U24" s="530"/>
      <c r="V24" s="530"/>
      <c r="W24" s="530"/>
      <c r="X24" s="530"/>
      <c r="Y24" s="530" t="s">
        <v>409</v>
      </c>
      <c r="Z24" s="530"/>
      <c r="AA24" s="530"/>
      <c r="AB24" s="530"/>
    </row>
    <row r="25" spans="1:28" ht="12" customHeight="1" x14ac:dyDescent="0.15">
      <c r="A25" s="534"/>
      <c r="B25" s="535"/>
      <c r="C25" s="535"/>
      <c r="D25" s="535"/>
      <c r="E25" s="539"/>
      <c r="F25" s="540"/>
      <c r="G25" s="540"/>
      <c r="H25" s="541"/>
      <c r="I25" s="530"/>
      <c r="J25" s="530"/>
      <c r="K25" s="530"/>
      <c r="L25" s="530"/>
      <c r="M25" s="530"/>
      <c r="N25" s="548"/>
      <c r="O25" s="549"/>
      <c r="P25" s="549"/>
      <c r="Q25" s="549"/>
      <c r="R25" s="549"/>
      <c r="S25" s="550"/>
      <c r="T25" s="530"/>
      <c r="U25" s="530"/>
      <c r="V25" s="530"/>
      <c r="W25" s="530"/>
      <c r="X25" s="530"/>
      <c r="Y25" s="530"/>
      <c r="Z25" s="530"/>
      <c r="AA25" s="530"/>
      <c r="AB25" s="530"/>
    </row>
    <row r="26" spans="1:28" ht="12" customHeight="1" x14ac:dyDescent="0.15">
      <c r="A26" s="534"/>
      <c r="B26" s="535"/>
      <c r="C26" s="535"/>
      <c r="D26" s="535"/>
      <c r="E26" s="542"/>
      <c r="F26" s="543"/>
      <c r="G26" s="543"/>
      <c r="H26" s="544"/>
      <c r="I26" s="530"/>
      <c r="J26" s="530"/>
      <c r="K26" s="530"/>
      <c r="L26" s="530"/>
      <c r="M26" s="530"/>
      <c r="N26" s="531"/>
      <c r="O26" s="532"/>
      <c r="P26" s="532"/>
      <c r="Q26" s="532"/>
      <c r="R26" s="532"/>
      <c r="S26" s="533"/>
      <c r="T26" s="530"/>
      <c r="U26" s="530"/>
      <c r="V26" s="530"/>
      <c r="W26" s="530"/>
      <c r="X26" s="530"/>
      <c r="Y26" s="530"/>
      <c r="Z26" s="530"/>
      <c r="AA26" s="530"/>
      <c r="AB26" s="530"/>
    </row>
    <row r="27" spans="1:28" ht="12" customHeight="1" x14ac:dyDescent="0.15">
      <c r="A27" s="534">
        <v>5</v>
      </c>
      <c r="B27" s="535" t="s">
        <v>425</v>
      </c>
      <c r="C27" s="535"/>
      <c r="D27" s="535"/>
      <c r="E27" s="536" t="s">
        <v>430</v>
      </c>
      <c r="F27" s="537"/>
      <c r="G27" s="537"/>
      <c r="H27" s="538"/>
      <c r="I27" s="530" t="s">
        <v>407</v>
      </c>
      <c r="J27" s="530"/>
      <c r="K27" s="530"/>
      <c r="L27" s="530"/>
      <c r="M27" s="530"/>
      <c r="N27" s="545" t="s">
        <v>781</v>
      </c>
      <c r="O27" s="546"/>
      <c r="P27" s="546"/>
      <c r="Q27" s="546"/>
      <c r="R27" s="546"/>
      <c r="S27" s="547"/>
      <c r="T27" s="530" t="s">
        <v>415</v>
      </c>
      <c r="U27" s="530"/>
      <c r="V27" s="530"/>
      <c r="W27" s="530"/>
      <c r="X27" s="530"/>
      <c r="Y27" s="530" t="s">
        <v>409</v>
      </c>
      <c r="Z27" s="530"/>
      <c r="AA27" s="530"/>
      <c r="AB27" s="530"/>
    </row>
    <row r="28" spans="1:28" ht="12" customHeight="1" x14ac:dyDescent="0.15">
      <c r="A28" s="534"/>
      <c r="B28" s="535"/>
      <c r="C28" s="535"/>
      <c r="D28" s="535"/>
      <c r="E28" s="539"/>
      <c r="F28" s="540"/>
      <c r="G28" s="540"/>
      <c r="H28" s="541"/>
      <c r="I28" s="530"/>
      <c r="J28" s="530"/>
      <c r="K28" s="530"/>
      <c r="L28" s="530"/>
      <c r="M28" s="530"/>
      <c r="N28" s="548"/>
      <c r="O28" s="549"/>
      <c r="P28" s="549"/>
      <c r="Q28" s="549"/>
      <c r="R28" s="549"/>
      <c r="S28" s="550"/>
      <c r="T28" s="530"/>
      <c r="U28" s="530"/>
      <c r="V28" s="530"/>
      <c r="W28" s="530"/>
      <c r="X28" s="530"/>
      <c r="Y28" s="530"/>
      <c r="Z28" s="530"/>
      <c r="AA28" s="530"/>
      <c r="AB28" s="530"/>
    </row>
    <row r="29" spans="1:28" ht="12" customHeight="1" x14ac:dyDescent="0.15">
      <c r="A29" s="534"/>
      <c r="B29" s="535"/>
      <c r="C29" s="535"/>
      <c r="D29" s="535"/>
      <c r="E29" s="542"/>
      <c r="F29" s="543"/>
      <c r="G29" s="543"/>
      <c r="H29" s="544"/>
      <c r="I29" s="530"/>
      <c r="J29" s="530"/>
      <c r="K29" s="530"/>
      <c r="L29" s="530"/>
      <c r="M29" s="530"/>
      <c r="N29" s="531"/>
      <c r="O29" s="532"/>
      <c r="P29" s="532"/>
      <c r="Q29" s="532"/>
      <c r="R29" s="532"/>
      <c r="S29" s="533"/>
      <c r="T29" s="530"/>
      <c r="U29" s="530"/>
      <c r="V29" s="530"/>
      <c r="W29" s="530"/>
      <c r="X29" s="530"/>
      <c r="Y29" s="530"/>
      <c r="Z29" s="530"/>
      <c r="AA29" s="530"/>
      <c r="AB29" s="530"/>
    </row>
    <row r="30" spans="1:28" ht="12" customHeight="1" x14ac:dyDescent="0.15">
      <c r="A30" s="534">
        <v>6</v>
      </c>
      <c r="B30" s="535" t="s">
        <v>425</v>
      </c>
      <c r="C30" s="535"/>
      <c r="D30" s="535"/>
      <c r="E30" s="536" t="s">
        <v>431</v>
      </c>
      <c r="F30" s="537"/>
      <c r="G30" s="537"/>
      <c r="H30" s="538"/>
      <c r="I30" s="530" t="s">
        <v>412</v>
      </c>
      <c r="J30" s="530"/>
      <c r="K30" s="530"/>
      <c r="L30" s="530"/>
      <c r="M30" s="530"/>
      <c r="N30" s="545" t="s">
        <v>414</v>
      </c>
      <c r="O30" s="546"/>
      <c r="P30" s="546"/>
      <c r="Q30" s="546"/>
      <c r="R30" s="546"/>
      <c r="S30" s="547"/>
      <c r="T30" s="530" t="s">
        <v>408</v>
      </c>
      <c r="U30" s="530"/>
      <c r="V30" s="530"/>
      <c r="W30" s="530"/>
      <c r="X30" s="530"/>
      <c r="Y30" s="530" t="s">
        <v>409</v>
      </c>
      <c r="Z30" s="530"/>
      <c r="AA30" s="530"/>
      <c r="AB30" s="530"/>
    </row>
    <row r="31" spans="1:28" ht="12" customHeight="1" x14ac:dyDescent="0.15">
      <c r="A31" s="534"/>
      <c r="B31" s="535"/>
      <c r="C31" s="535"/>
      <c r="D31" s="535"/>
      <c r="E31" s="539"/>
      <c r="F31" s="540"/>
      <c r="G31" s="540"/>
      <c r="H31" s="541"/>
      <c r="I31" s="530"/>
      <c r="J31" s="530"/>
      <c r="K31" s="530"/>
      <c r="L31" s="530"/>
      <c r="M31" s="530"/>
      <c r="N31" s="548"/>
      <c r="O31" s="549"/>
      <c r="P31" s="549"/>
      <c r="Q31" s="549"/>
      <c r="R31" s="549"/>
      <c r="S31" s="550"/>
      <c r="T31" s="530"/>
      <c r="U31" s="530"/>
      <c r="V31" s="530"/>
      <c r="W31" s="530"/>
      <c r="X31" s="530"/>
      <c r="Y31" s="530"/>
      <c r="Z31" s="530"/>
      <c r="AA31" s="530"/>
      <c r="AB31" s="530"/>
    </row>
    <row r="32" spans="1:28" ht="12" customHeight="1" x14ac:dyDescent="0.15">
      <c r="A32" s="534"/>
      <c r="B32" s="535"/>
      <c r="C32" s="535"/>
      <c r="D32" s="535"/>
      <c r="E32" s="542"/>
      <c r="F32" s="543"/>
      <c r="G32" s="543"/>
      <c r="H32" s="544"/>
      <c r="I32" s="530"/>
      <c r="J32" s="530"/>
      <c r="K32" s="530"/>
      <c r="L32" s="530"/>
      <c r="M32" s="530"/>
      <c r="N32" s="531"/>
      <c r="O32" s="532"/>
      <c r="P32" s="532"/>
      <c r="Q32" s="532"/>
      <c r="R32" s="532"/>
      <c r="S32" s="533"/>
      <c r="T32" s="530"/>
      <c r="U32" s="530"/>
      <c r="V32" s="530"/>
      <c r="W32" s="530"/>
      <c r="X32" s="530"/>
      <c r="Y32" s="530"/>
      <c r="Z32" s="530"/>
      <c r="AA32" s="530"/>
      <c r="AB32" s="530"/>
    </row>
    <row r="33" spans="1:52" ht="12" customHeight="1" x14ac:dyDescent="0.15">
      <c r="A33" s="534">
        <v>7</v>
      </c>
      <c r="B33" s="535" t="s">
        <v>425</v>
      </c>
      <c r="C33" s="535"/>
      <c r="D33" s="535"/>
      <c r="E33" s="536" t="s">
        <v>432</v>
      </c>
      <c r="F33" s="537"/>
      <c r="G33" s="537"/>
      <c r="H33" s="538"/>
      <c r="I33" s="530" t="s">
        <v>410</v>
      </c>
      <c r="J33" s="530"/>
      <c r="K33" s="530"/>
      <c r="L33" s="530"/>
      <c r="M33" s="530"/>
      <c r="N33" s="545" t="s">
        <v>655</v>
      </c>
      <c r="O33" s="546"/>
      <c r="P33" s="546"/>
      <c r="Q33" s="546"/>
      <c r="R33" s="546"/>
      <c r="S33" s="547"/>
      <c r="T33" s="530" t="s">
        <v>416</v>
      </c>
      <c r="U33" s="530"/>
      <c r="V33" s="530"/>
      <c r="W33" s="530"/>
      <c r="X33" s="530"/>
      <c r="Y33" s="530" t="s">
        <v>409</v>
      </c>
      <c r="Z33" s="530"/>
      <c r="AA33" s="530"/>
      <c r="AB33" s="530"/>
    </row>
    <row r="34" spans="1:52" ht="12" customHeight="1" x14ac:dyDescent="0.15">
      <c r="A34" s="534"/>
      <c r="B34" s="535"/>
      <c r="C34" s="535"/>
      <c r="D34" s="535"/>
      <c r="E34" s="539"/>
      <c r="F34" s="540"/>
      <c r="G34" s="540"/>
      <c r="H34" s="541"/>
      <c r="I34" s="530"/>
      <c r="J34" s="530"/>
      <c r="K34" s="530"/>
      <c r="L34" s="530"/>
      <c r="M34" s="530"/>
      <c r="N34" s="548"/>
      <c r="O34" s="549"/>
      <c r="P34" s="549"/>
      <c r="Q34" s="549"/>
      <c r="R34" s="549"/>
      <c r="S34" s="550"/>
      <c r="T34" s="530"/>
      <c r="U34" s="530"/>
      <c r="V34" s="530"/>
      <c r="W34" s="530"/>
      <c r="X34" s="530"/>
      <c r="Y34" s="530"/>
      <c r="Z34" s="530"/>
      <c r="AA34" s="530"/>
      <c r="AB34" s="530"/>
    </row>
    <row r="35" spans="1:52" ht="12" customHeight="1" x14ac:dyDescent="0.15">
      <c r="A35" s="534"/>
      <c r="B35" s="535"/>
      <c r="C35" s="535"/>
      <c r="D35" s="535"/>
      <c r="E35" s="542"/>
      <c r="F35" s="543"/>
      <c r="G35" s="543"/>
      <c r="H35" s="544"/>
      <c r="I35" s="530"/>
      <c r="J35" s="530"/>
      <c r="K35" s="530"/>
      <c r="L35" s="530"/>
      <c r="M35" s="530"/>
      <c r="N35" s="531"/>
      <c r="O35" s="532"/>
      <c r="P35" s="532"/>
      <c r="Q35" s="532"/>
      <c r="R35" s="532"/>
      <c r="S35" s="533"/>
      <c r="T35" s="530"/>
      <c r="U35" s="530"/>
      <c r="V35" s="530"/>
      <c r="W35" s="530"/>
      <c r="X35" s="530"/>
      <c r="Y35" s="530"/>
      <c r="Z35" s="530"/>
      <c r="AA35" s="530"/>
      <c r="AB35" s="530"/>
    </row>
    <row r="36" spans="1:52" ht="12" customHeight="1" x14ac:dyDescent="0.15">
      <c r="A36" s="534">
        <v>8</v>
      </c>
      <c r="B36" s="535" t="s">
        <v>425</v>
      </c>
      <c r="C36" s="535"/>
      <c r="D36" s="535"/>
      <c r="E36" s="536" t="s">
        <v>433</v>
      </c>
      <c r="F36" s="537"/>
      <c r="G36" s="537"/>
      <c r="H36" s="538"/>
      <c r="I36" s="530" t="s">
        <v>412</v>
      </c>
      <c r="J36" s="530"/>
      <c r="K36" s="530"/>
      <c r="L36" s="530"/>
      <c r="M36" s="530"/>
      <c r="N36" s="545" t="s">
        <v>411</v>
      </c>
      <c r="O36" s="546"/>
      <c r="P36" s="546"/>
      <c r="Q36" s="546"/>
      <c r="R36" s="546"/>
      <c r="S36" s="547"/>
      <c r="T36" s="530" t="s">
        <v>408</v>
      </c>
      <c r="U36" s="530"/>
      <c r="V36" s="530"/>
      <c r="W36" s="530"/>
      <c r="X36" s="530"/>
      <c r="Y36" s="530" t="s">
        <v>409</v>
      </c>
      <c r="Z36" s="530"/>
      <c r="AA36" s="530"/>
      <c r="AB36" s="530"/>
    </row>
    <row r="37" spans="1:52" ht="12" customHeight="1" x14ac:dyDescent="0.15">
      <c r="A37" s="534"/>
      <c r="B37" s="535"/>
      <c r="C37" s="535"/>
      <c r="D37" s="535"/>
      <c r="E37" s="539"/>
      <c r="F37" s="540"/>
      <c r="G37" s="540"/>
      <c r="H37" s="541"/>
      <c r="I37" s="530"/>
      <c r="J37" s="530"/>
      <c r="K37" s="530"/>
      <c r="L37" s="530"/>
      <c r="M37" s="530"/>
      <c r="N37" s="548"/>
      <c r="O37" s="549"/>
      <c r="P37" s="549"/>
      <c r="Q37" s="549"/>
      <c r="R37" s="549"/>
      <c r="S37" s="550"/>
      <c r="T37" s="530"/>
      <c r="U37" s="530"/>
      <c r="V37" s="530"/>
      <c r="W37" s="530"/>
      <c r="X37" s="530"/>
      <c r="Y37" s="530"/>
      <c r="Z37" s="530"/>
      <c r="AA37" s="530"/>
      <c r="AB37" s="530"/>
    </row>
    <row r="38" spans="1:52" ht="12" customHeight="1" x14ac:dyDescent="0.15">
      <c r="A38" s="534"/>
      <c r="B38" s="535"/>
      <c r="C38" s="535"/>
      <c r="D38" s="535"/>
      <c r="E38" s="542"/>
      <c r="F38" s="543"/>
      <c r="G38" s="543"/>
      <c r="H38" s="544"/>
      <c r="I38" s="530"/>
      <c r="J38" s="530"/>
      <c r="K38" s="530"/>
      <c r="L38" s="530"/>
      <c r="M38" s="530"/>
      <c r="N38" s="531"/>
      <c r="O38" s="532"/>
      <c r="P38" s="532"/>
      <c r="Q38" s="532"/>
      <c r="R38" s="532"/>
      <c r="S38" s="533"/>
      <c r="T38" s="530"/>
      <c r="U38" s="530"/>
      <c r="V38" s="530"/>
      <c r="W38" s="530"/>
      <c r="X38" s="530"/>
      <c r="Y38" s="530"/>
      <c r="Z38" s="530"/>
      <c r="AA38" s="530"/>
      <c r="AB38" s="530"/>
    </row>
    <row r="39" spans="1:52" ht="12" customHeight="1" x14ac:dyDescent="0.15">
      <c r="A39" s="534">
        <v>9</v>
      </c>
      <c r="B39" s="535" t="s">
        <v>425</v>
      </c>
      <c r="C39" s="535"/>
      <c r="D39" s="535"/>
      <c r="E39" s="536" t="s">
        <v>434</v>
      </c>
      <c r="F39" s="537"/>
      <c r="G39" s="537"/>
      <c r="H39" s="538"/>
      <c r="I39" s="530" t="s">
        <v>410</v>
      </c>
      <c r="J39" s="530"/>
      <c r="K39" s="530"/>
      <c r="L39" s="530"/>
      <c r="M39" s="530"/>
      <c r="N39" s="545" t="s">
        <v>424</v>
      </c>
      <c r="O39" s="546"/>
      <c r="P39" s="546"/>
      <c r="Q39" s="546"/>
      <c r="R39" s="546"/>
      <c r="S39" s="547"/>
      <c r="T39" s="530" t="s">
        <v>408</v>
      </c>
      <c r="U39" s="530"/>
      <c r="V39" s="530"/>
      <c r="W39" s="530"/>
      <c r="X39" s="530"/>
      <c r="Y39" s="530" t="s">
        <v>409</v>
      </c>
      <c r="Z39" s="530"/>
      <c r="AA39" s="530"/>
      <c r="AB39" s="530"/>
    </row>
    <row r="40" spans="1:52" ht="12" customHeight="1" x14ac:dyDescent="0.15">
      <c r="A40" s="534"/>
      <c r="B40" s="535"/>
      <c r="C40" s="535"/>
      <c r="D40" s="535"/>
      <c r="E40" s="539"/>
      <c r="F40" s="540"/>
      <c r="G40" s="540"/>
      <c r="H40" s="541"/>
      <c r="I40" s="530"/>
      <c r="J40" s="530"/>
      <c r="K40" s="530"/>
      <c r="L40" s="530"/>
      <c r="M40" s="530"/>
      <c r="N40" s="548"/>
      <c r="O40" s="549"/>
      <c r="P40" s="549"/>
      <c r="Q40" s="549"/>
      <c r="R40" s="549"/>
      <c r="S40" s="550"/>
      <c r="T40" s="530"/>
      <c r="U40" s="530"/>
      <c r="V40" s="530"/>
      <c r="W40" s="530"/>
      <c r="X40" s="530"/>
      <c r="Y40" s="530"/>
      <c r="Z40" s="530"/>
      <c r="AA40" s="530"/>
      <c r="AB40" s="530"/>
    </row>
    <row r="41" spans="1:52" ht="12" customHeight="1" x14ac:dyDescent="0.15">
      <c r="A41" s="534"/>
      <c r="B41" s="535"/>
      <c r="C41" s="535"/>
      <c r="D41" s="535"/>
      <c r="E41" s="542"/>
      <c r="F41" s="543"/>
      <c r="G41" s="543"/>
      <c r="H41" s="544"/>
      <c r="I41" s="530"/>
      <c r="J41" s="530"/>
      <c r="K41" s="530"/>
      <c r="L41" s="530"/>
      <c r="M41" s="530"/>
      <c r="N41" s="531"/>
      <c r="O41" s="532"/>
      <c r="P41" s="532"/>
      <c r="Q41" s="532"/>
      <c r="R41" s="532"/>
      <c r="S41" s="533"/>
      <c r="T41" s="530"/>
      <c r="U41" s="530"/>
      <c r="V41" s="530"/>
      <c r="W41" s="530"/>
      <c r="X41" s="530"/>
      <c r="Y41" s="530"/>
      <c r="Z41" s="530"/>
      <c r="AA41" s="530"/>
      <c r="AB41" s="530"/>
    </row>
    <row r="42" spans="1:52" ht="12" customHeight="1" x14ac:dyDescent="0.15">
      <c r="A42" s="534">
        <v>10</v>
      </c>
      <c r="B42" s="535" t="s">
        <v>425</v>
      </c>
      <c r="C42" s="535"/>
      <c r="D42" s="535"/>
      <c r="E42" s="536" t="s">
        <v>435</v>
      </c>
      <c r="F42" s="537"/>
      <c r="G42" s="537"/>
      <c r="H42" s="538"/>
      <c r="I42" s="530" t="s">
        <v>410</v>
      </c>
      <c r="J42" s="530"/>
      <c r="K42" s="530"/>
      <c r="L42" s="530"/>
      <c r="M42" s="530"/>
      <c r="N42" s="545" t="s">
        <v>781</v>
      </c>
      <c r="O42" s="546"/>
      <c r="P42" s="546"/>
      <c r="Q42" s="546"/>
      <c r="R42" s="546"/>
      <c r="S42" s="547"/>
      <c r="T42" s="530" t="s">
        <v>413</v>
      </c>
      <c r="U42" s="530"/>
      <c r="V42" s="530"/>
      <c r="W42" s="530"/>
      <c r="X42" s="530"/>
      <c r="Y42" s="530" t="s">
        <v>409</v>
      </c>
      <c r="Z42" s="530"/>
      <c r="AA42" s="530"/>
      <c r="AB42" s="530"/>
      <c r="AC42" s="174"/>
      <c r="AD42" s="174"/>
      <c r="AE42" s="174"/>
      <c r="AF42" s="174"/>
      <c r="AG42" s="174"/>
      <c r="AH42" s="174"/>
      <c r="AI42" s="174"/>
      <c r="AJ42" s="174"/>
      <c r="AK42" s="174"/>
      <c r="AL42" s="174"/>
      <c r="AM42" s="174"/>
      <c r="AN42" s="174"/>
      <c r="AO42" s="174"/>
      <c r="AP42" s="174"/>
      <c r="AQ42" s="174"/>
      <c r="AR42" s="174"/>
      <c r="AS42" s="174"/>
      <c r="AT42" s="174"/>
      <c r="AU42" s="174"/>
      <c r="AV42" s="174"/>
      <c r="AW42" s="174"/>
    </row>
    <row r="43" spans="1:52" s="177" customFormat="1" ht="12" customHeight="1" x14ac:dyDescent="0.15">
      <c r="A43" s="534"/>
      <c r="B43" s="535"/>
      <c r="C43" s="535"/>
      <c r="D43" s="535"/>
      <c r="E43" s="539"/>
      <c r="F43" s="540"/>
      <c r="G43" s="540"/>
      <c r="H43" s="541"/>
      <c r="I43" s="530"/>
      <c r="J43" s="530"/>
      <c r="K43" s="530"/>
      <c r="L43" s="530"/>
      <c r="M43" s="530"/>
      <c r="N43" s="548"/>
      <c r="O43" s="549"/>
      <c r="P43" s="549"/>
      <c r="Q43" s="549"/>
      <c r="R43" s="549"/>
      <c r="S43" s="550"/>
      <c r="T43" s="530"/>
      <c r="U43" s="530"/>
      <c r="V43" s="530"/>
      <c r="W43" s="530"/>
      <c r="X43" s="530"/>
      <c r="Y43" s="530"/>
      <c r="Z43" s="530"/>
      <c r="AA43" s="530"/>
      <c r="AB43" s="530"/>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6"/>
      <c r="AY43" s="176"/>
      <c r="AZ43" s="176"/>
    </row>
    <row r="44" spans="1:52" s="177" customFormat="1" ht="12" customHeight="1" x14ac:dyDescent="0.15">
      <c r="A44" s="534"/>
      <c r="B44" s="535"/>
      <c r="C44" s="535"/>
      <c r="D44" s="535"/>
      <c r="E44" s="542"/>
      <c r="F44" s="543"/>
      <c r="G44" s="543"/>
      <c r="H44" s="544"/>
      <c r="I44" s="530"/>
      <c r="J44" s="530"/>
      <c r="K44" s="530"/>
      <c r="L44" s="530"/>
      <c r="M44" s="530"/>
      <c r="N44" s="531"/>
      <c r="O44" s="532"/>
      <c r="P44" s="532"/>
      <c r="Q44" s="532"/>
      <c r="R44" s="532"/>
      <c r="S44" s="533"/>
      <c r="T44" s="530"/>
      <c r="U44" s="530"/>
      <c r="V44" s="530"/>
      <c r="W44" s="530"/>
      <c r="X44" s="530"/>
      <c r="Y44" s="530"/>
      <c r="Z44" s="530"/>
      <c r="AA44" s="530"/>
      <c r="AB44" s="530"/>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6"/>
      <c r="AY44" s="176"/>
      <c r="AZ44" s="176"/>
    </row>
    <row r="45" spans="1:52" ht="12" customHeight="1" x14ac:dyDescent="0.15">
      <c r="A45" s="534">
        <v>11</v>
      </c>
      <c r="B45" s="535" t="s">
        <v>425</v>
      </c>
      <c r="C45" s="535"/>
      <c r="D45" s="535"/>
      <c r="E45" s="536" t="s">
        <v>764</v>
      </c>
      <c r="F45" s="537"/>
      <c r="G45" s="537"/>
      <c r="H45" s="538"/>
      <c r="I45" s="530" t="s">
        <v>417</v>
      </c>
      <c r="J45" s="530"/>
      <c r="K45" s="530"/>
      <c r="L45" s="530"/>
      <c r="M45" s="530"/>
      <c r="N45" s="545" t="s">
        <v>411</v>
      </c>
      <c r="O45" s="546"/>
      <c r="P45" s="546"/>
      <c r="Q45" s="546"/>
      <c r="R45" s="546"/>
      <c r="S45" s="547"/>
      <c r="T45" s="530" t="s">
        <v>408</v>
      </c>
      <c r="U45" s="530"/>
      <c r="V45" s="530"/>
      <c r="W45" s="530"/>
      <c r="X45" s="530"/>
      <c r="Y45" s="530" t="s">
        <v>409</v>
      </c>
      <c r="Z45" s="530"/>
      <c r="AA45" s="530"/>
      <c r="AB45" s="530"/>
    </row>
    <row r="46" spans="1:52" ht="12" customHeight="1" x14ac:dyDescent="0.15">
      <c r="A46" s="534"/>
      <c r="B46" s="535"/>
      <c r="C46" s="535"/>
      <c r="D46" s="535"/>
      <c r="E46" s="539"/>
      <c r="F46" s="540"/>
      <c r="G46" s="540"/>
      <c r="H46" s="541"/>
      <c r="I46" s="530"/>
      <c r="J46" s="530"/>
      <c r="K46" s="530"/>
      <c r="L46" s="530"/>
      <c r="M46" s="530"/>
      <c r="N46" s="548"/>
      <c r="O46" s="549"/>
      <c r="P46" s="549"/>
      <c r="Q46" s="549"/>
      <c r="R46" s="549"/>
      <c r="S46" s="550"/>
      <c r="T46" s="530"/>
      <c r="U46" s="530"/>
      <c r="V46" s="530"/>
      <c r="W46" s="530"/>
      <c r="X46" s="530"/>
      <c r="Y46" s="530"/>
      <c r="Z46" s="530"/>
      <c r="AA46" s="530"/>
      <c r="AB46" s="530"/>
    </row>
    <row r="47" spans="1:52" ht="12" customHeight="1" x14ac:dyDescent="0.15">
      <c r="A47" s="534"/>
      <c r="B47" s="535"/>
      <c r="C47" s="535"/>
      <c r="D47" s="535"/>
      <c r="E47" s="542"/>
      <c r="F47" s="543"/>
      <c r="G47" s="543"/>
      <c r="H47" s="544"/>
      <c r="I47" s="530"/>
      <c r="J47" s="530"/>
      <c r="K47" s="530"/>
      <c r="L47" s="530"/>
      <c r="M47" s="530"/>
      <c r="N47" s="551"/>
      <c r="O47" s="552"/>
      <c r="P47" s="552"/>
      <c r="Q47" s="552"/>
      <c r="R47" s="552"/>
      <c r="S47" s="553"/>
      <c r="T47" s="530"/>
      <c r="U47" s="530"/>
      <c r="V47" s="530"/>
      <c r="W47" s="530"/>
      <c r="X47" s="530"/>
      <c r="Y47" s="530"/>
      <c r="Z47" s="530"/>
      <c r="AA47" s="530"/>
      <c r="AB47" s="530"/>
    </row>
    <row r="48" spans="1:52" ht="12" customHeight="1" x14ac:dyDescent="0.15">
      <c r="A48" s="534">
        <v>12</v>
      </c>
      <c r="B48" s="535" t="s">
        <v>425</v>
      </c>
      <c r="C48" s="535"/>
      <c r="D48" s="535"/>
      <c r="E48" s="536" t="s">
        <v>768</v>
      </c>
      <c r="F48" s="537"/>
      <c r="G48" s="537"/>
      <c r="H48" s="538"/>
      <c r="I48" s="530" t="s">
        <v>407</v>
      </c>
      <c r="J48" s="530"/>
      <c r="K48" s="530"/>
      <c r="L48" s="530"/>
      <c r="M48" s="530"/>
      <c r="N48" s="545" t="s">
        <v>670</v>
      </c>
      <c r="O48" s="546"/>
      <c r="P48" s="546"/>
      <c r="Q48" s="546"/>
      <c r="R48" s="546"/>
      <c r="S48" s="547"/>
      <c r="T48" s="530" t="s">
        <v>408</v>
      </c>
      <c r="U48" s="530"/>
      <c r="V48" s="530"/>
      <c r="W48" s="530"/>
      <c r="X48" s="530"/>
      <c r="Y48" s="530" t="s">
        <v>409</v>
      </c>
      <c r="Z48" s="530"/>
      <c r="AA48" s="530"/>
      <c r="AB48" s="530"/>
    </row>
    <row r="49" spans="1:28" ht="12" customHeight="1" x14ac:dyDescent="0.15">
      <c r="A49" s="534"/>
      <c r="B49" s="535"/>
      <c r="C49" s="535"/>
      <c r="D49" s="535"/>
      <c r="E49" s="539"/>
      <c r="F49" s="540"/>
      <c r="G49" s="540"/>
      <c r="H49" s="541"/>
      <c r="I49" s="530"/>
      <c r="J49" s="530"/>
      <c r="K49" s="530"/>
      <c r="L49" s="530"/>
      <c r="M49" s="530"/>
      <c r="N49" s="548"/>
      <c r="O49" s="549"/>
      <c r="P49" s="549"/>
      <c r="Q49" s="549"/>
      <c r="R49" s="549"/>
      <c r="S49" s="550"/>
      <c r="T49" s="530"/>
      <c r="U49" s="530"/>
      <c r="V49" s="530"/>
      <c r="W49" s="530"/>
      <c r="X49" s="530"/>
      <c r="Y49" s="530"/>
      <c r="Z49" s="530"/>
      <c r="AA49" s="530"/>
      <c r="AB49" s="530"/>
    </row>
    <row r="50" spans="1:28" ht="12" customHeight="1" x14ac:dyDescent="0.15">
      <c r="A50" s="534"/>
      <c r="B50" s="535"/>
      <c r="C50" s="535"/>
      <c r="D50" s="535"/>
      <c r="E50" s="542"/>
      <c r="F50" s="543"/>
      <c r="G50" s="543"/>
      <c r="H50" s="544"/>
      <c r="I50" s="530"/>
      <c r="J50" s="530"/>
      <c r="K50" s="530"/>
      <c r="L50" s="530"/>
      <c r="M50" s="530"/>
      <c r="N50" s="531"/>
      <c r="O50" s="532"/>
      <c r="P50" s="532"/>
      <c r="Q50" s="532"/>
      <c r="R50" s="532"/>
      <c r="S50" s="533"/>
      <c r="T50" s="530"/>
      <c r="U50" s="530"/>
      <c r="V50" s="530"/>
      <c r="W50" s="530"/>
      <c r="X50" s="530"/>
      <c r="Y50" s="530"/>
      <c r="Z50" s="530"/>
      <c r="AA50" s="530"/>
      <c r="AB50" s="530"/>
    </row>
    <row r="51" spans="1:28" ht="12" customHeight="1" x14ac:dyDescent="0.15">
      <c r="A51" s="534">
        <v>13</v>
      </c>
      <c r="B51" s="535"/>
      <c r="C51" s="535"/>
      <c r="D51" s="535"/>
      <c r="E51" s="536"/>
      <c r="F51" s="537"/>
      <c r="G51" s="537"/>
      <c r="H51" s="538"/>
      <c r="I51" s="536" t="s">
        <v>418</v>
      </c>
      <c r="J51" s="537"/>
      <c r="K51" s="537"/>
      <c r="L51" s="537"/>
      <c r="M51" s="538"/>
      <c r="N51" s="545"/>
      <c r="O51" s="546"/>
      <c r="P51" s="546"/>
      <c r="Q51" s="546"/>
      <c r="R51" s="546"/>
      <c r="S51" s="547"/>
      <c r="T51" s="530" t="s">
        <v>418</v>
      </c>
      <c r="U51" s="530"/>
      <c r="V51" s="530"/>
      <c r="W51" s="530"/>
      <c r="X51" s="530"/>
      <c r="Y51" s="530" t="s">
        <v>409</v>
      </c>
      <c r="Z51" s="530"/>
      <c r="AA51" s="530"/>
      <c r="AB51" s="530"/>
    </row>
    <row r="52" spans="1:28" ht="12" customHeight="1" x14ac:dyDescent="0.15">
      <c r="A52" s="534"/>
      <c r="B52" s="535"/>
      <c r="C52" s="535"/>
      <c r="D52" s="535"/>
      <c r="E52" s="539"/>
      <c r="F52" s="540"/>
      <c r="G52" s="540"/>
      <c r="H52" s="541"/>
      <c r="I52" s="539"/>
      <c r="J52" s="540"/>
      <c r="K52" s="540"/>
      <c r="L52" s="540"/>
      <c r="M52" s="541"/>
      <c r="N52" s="548"/>
      <c r="O52" s="549"/>
      <c r="P52" s="549"/>
      <c r="Q52" s="549"/>
      <c r="R52" s="549"/>
      <c r="S52" s="550"/>
      <c r="T52" s="530"/>
      <c r="U52" s="530"/>
      <c r="V52" s="530"/>
      <c r="W52" s="530"/>
      <c r="X52" s="530"/>
      <c r="Y52" s="530"/>
      <c r="Z52" s="530"/>
      <c r="AA52" s="530"/>
      <c r="AB52" s="530"/>
    </row>
    <row r="53" spans="1:28" ht="12" customHeight="1" x14ac:dyDescent="0.15">
      <c r="A53" s="534"/>
      <c r="B53" s="535"/>
      <c r="C53" s="535"/>
      <c r="D53" s="535"/>
      <c r="E53" s="542"/>
      <c r="F53" s="543"/>
      <c r="G53" s="543"/>
      <c r="H53" s="544"/>
      <c r="I53" s="542"/>
      <c r="J53" s="543"/>
      <c r="K53" s="543"/>
      <c r="L53" s="543"/>
      <c r="M53" s="544"/>
      <c r="N53" s="531"/>
      <c r="O53" s="532"/>
      <c r="P53" s="532"/>
      <c r="Q53" s="532"/>
      <c r="R53" s="532"/>
      <c r="S53" s="533"/>
      <c r="T53" s="530"/>
      <c r="U53" s="530"/>
      <c r="V53" s="530"/>
      <c r="W53" s="530"/>
      <c r="X53" s="530"/>
      <c r="Y53" s="530"/>
      <c r="Z53" s="530"/>
      <c r="AA53" s="530"/>
      <c r="AB53" s="530"/>
    </row>
    <row r="54" spans="1:28" ht="12" customHeight="1" x14ac:dyDescent="0.15">
      <c r="A54" s="534">
        <v>14</v>
      </c>
      <c r="B54" s="535"/>
      <c r="C54" s="535"/>
      <c r="D54" s="535"/>
      <c r="E54" s="536"/>
      <c r="F54" s="537"/>
      <c r="G54" s="537"/>
      <c r="H54" s="538"/>
      <c r="I54" s="536" t="s">
        <v>418</v>
      </c>
      <c r="J54" s="537"/>
      <c r="K54" s="537"/>
      <c r="L54" s="537"/>
      <c r="M54" s="538"/>
      <c r="N54" s="545"/>
      <c r="O54" s="546"/>
      <c r="P54" s="546"/>
      <c r="Q54" s="546"/>
      <c r="R54" s="546"/>
      <c r="S54" s="547"/>
      <c r="T54" s="530" t="s">
        <v>418</v>
      </c>
      <c r="U54" s="530"/>
      <c r="V54" s="530"/>
      <c r="W54" s="530"/>
      <c r="X54" s="530"/>
      <c r="Y54" s="530" t="s">
        <v>409</v>
      </c>
      <c r="Z54" s="530"/>
      <c r="AA54" s="530"/>
      <c r="AB54" s="530"/>
    </row>
    <row r="55" spans="1:28" ht="12" customHeight="1" x14ac:dyDescent="0.15">
      <c r="A55" s="534"/>
      <c r="B55" s="535"/>
      <c r="C55" s="535"/>
      <c r="D55" s="535"/>
      <c r="E55" s="539"/>
      <c r="F55" s="540"/>
      <c r="G55" s="540"/>
      <c r="H55" s="541"/>
      <c r="I55" s="539"/>
      <c r="J55" s="540"/>
      <c r="K55" s="540"/>
      <c r="L55" s="540"/>
      <c r="M55" s="541"/>
      <c r="N55" s="548"/>
      <c r="O55" s="549"/>
      <c r="P55" s="549"/>
      <c r="Q55" s="549"/>
      <c r="R55" s="549"/>
      <c r="S55" s="550"/>
      <c r="T55" s="530"/>
      <c r="U55" s="530"/>
      <c r="V55" s="530"/>
      <c r="W55" s="530"/>
      <c r="X55" s="530"/>
      <c r="Y55" s="530"/>
      <c r="Z55" s="530"/>
      <c r="AA55" s="530"/>
      <c r="AB55" s="530"/>
    </row>
    <row r="56" spans="1:28" ht="12" customHeight="1" x14ac:dyDescent="0.15">
      <c r="A56" s="534"/>
      <c r="B56" s="535"/>
      <c r="C56" s="535"/>
      <c r="D56" s="535"/>
      <c r="E56" s="542"/>
      <c r="F56" s="543"/>
      <c r="G56" s="543"/>
      <c r="H56" s="544"/>
      <c r="I56" s="542"/>
      <c r="J56" s="543"/>
      <c r="K56" s="543"/>
      <c r="L56" s="543"/>
      <c r="M56" s="544"/>
      <c r="N56" s="531"/>
      <c r="O56" s="532"/>
      <c r="P56" s="532"/>
      <c r="Q56" s="532"/>
      <c r="R56" s="532"/>
      <c r="S56" s="533"/>
      <c r="T56" s="530"/>
      <c r="U56" s="530"/>
      <c r="V56" s="530"/>
      <c r="W56" s="530"/>
      <c r="X56" s="530"/>
      <c r="Y56" s="530"/>
      <c r="Z56" s="530"/>
      <c r="AA56" s="530"/>
      <c r="AB56" s="530"/>
    </row>
    <row r="57" spans="1:28" ht="12" customHeight="1" x14ac:dyDescent="0.15">
      <c r="A57" s="534">
        <v>15</v>
      </c>
      <c r="B57" s="535"/>
      <c r="C57" s="535"/>
      <c r="D57" s="535"/>
      <c r="E57" s="536"/>
      <c r="F57" s="537"/>
      <c r="G57" s="537"/>
      <c r="H57" s="538"/>
      <c r="I57" s="536" t="s">
        <v>418</v>
      </c>
      <c r="J57" s="537"/>
      <c r="K57" s="537"/>
      <c r="L57" s="537"/>
      <c r="M57" s="538"/>
      <c r="N57" s="545"/>
      <c r="O57" s="546"/>
      <c r="P57" s="546"/>
      <c r="Q57" s="546"/>
      <c r="R57" s="546"/>
      <c r="S57" s="547"/>
      <c r="T57" s="530" t="s">
        <v>418</v>
      </c>
      <c r="U57" s="530"/>
      <c r="V57" s="530"/>
      <c r="W57" s="530"/>
      <c r="X57" s="530"/>
      <c r="Y57" s="530" t="s">
        <v>409</v>
      </c>
      <c r="Z57" s="530"/>
      <c r="AA57" s="530"/>
      <c r="AB57" s="530"/>
    </row>
    <row r="58" spans="1:28" ht="12" customHeight="1" x14ac:dyDescent="0.15">
      <c r="A58" s="534"/>
      <c r="B58" s="535"/>
      <c r="C58" s="535"/>
      <c r="D58" s="535"/>
      <c r="E58" s="539"/>
      <c r="F58" s="540"/>
      <c r="G58" s="540"/>
      <c r="H58" s="541"/>
      <c r="I58" s="539"/>
      <c r="J58" s="540"/>
      <c r="K58" s="540"/>
      <c r="L58" s="540"/>
      <c r="M58" s="541"/>
      <c r="N58" s="548"/>
      <c r="O58" s="549"/>
      <c r="P58" s="549"/>
      <c r="Q58" s="549"/>
      <c r="R58" s="549"/>
      <c r="S58" s="550"/>
      <c r="T58" s="530"/>
      <c r="U58" s="530"/>
      <c r="V58" s="530"/>
      <c r="W58" s="530"/>
      <c r="X58" s="530"/>
      <c r="Y58" s="530"/>
      <c r="Z58" s="530"/>
      <c r="AA58" s="530"/>
      <c r="AB58" s="530"/>
    </row>
    <row r="59" spans="1:28" ht="12" customHeight="1" x14ac:dyDescent="0.15">
      <c r="A59" s="534"/>
      <c r="B59" s="535"/>
      <c r="C59" s="535"/>
      <c r="D59" s="535"/>
      <c r="E59" s="542"/>
      <c r="F59" s="543"/>
      <c r="G59" s="543"/>
      <c r="H59" s="544"/>
      <c r="I59" s="542"/>
      <c r="J59" s="543"/>
      <c r="K59" s="543"/>
      <c r="L59" s="543"/>
      <c r="M59" s="544"/>
      <c r="N59" s="531"/>
      <c r="O59" s="532"/>
      <c r="P59" s="532"/>
      <c r="Q59" s="532"/>
      <c r="R59" s="532"/>
      <c r="S59" s="533"/>
      <c r="T59" s="530"/>
      <c r="U59" s="530"/>
      <c r="V59" s="530"/>
      <c r="W59" s="530"/>
      <c r="X59" s="530"/>
      <c r="Y59" s="530"/>
      <c r="Z59" s="530"/>
      <c r="AA59" s="530"/>
      <c r="AB59" s="530"/>
    </row>
    <row r="60" spans="1:28" ht="12" customHeight="1" x14ac:dyDescent="0.15">
      <c r="A60" s="534">
        <v>16</v>
      </c>
      <c r="B60" s="535"/>
      <c r="C60" s="535"/>
      <c r="D60" s="535"/>
      <c r="E60" s="536"/>
      <c r="F60" s="537"/>
      <c r="G60" s="537"/>
      <c r="H60" s="538"/>
      <c r="I60" s="536" t="s">
        <v>418</v>
      </c>
      <c r="J60" s="537"/>
      <c r="K60" s="537"/>
      <c r="L60" s="537"/>
      <c r="M60" s="538"/>
      <c r="N60" s="545"/>
      <c r="O60" s="546"/>
      <c r="P60" s="546"/>
      <c r="Q60" s="546"/>
      <c r="R60" s="546"/>
      <c r="S60" s="547"/>
      <c r="T60" s="530" t="s">
        <v>418</v>
      </c>
      <c r="U60" s="530"/>
      <c r="V60" s="530"/>
      <c r="W60" s="530"/>
      <c r="X60" s="530"/>
      <c r="Y60" s="530" t="s">
        <v>409</v>
      </c>
      <c r="Z60" s="530"/>
      <c r="AA60" s="530"/>
      <c r="AB60" s="530"/>
    </row>
    <row r="61" spans="1:28" ht="12" customHeight="1" x14ac:dyDescent="0.15">
      <c r="A61" s="534"/>
      <c r="B61" s="535"/>
      <c r="C61" s="535"/>
      <c r="D61" s="535"/>
      <c r="E61" s="539"/>
      <c r="F61" s="540"/>
      <c r="G61" s="540"/>
      <c r="H61" s="541"/>
      <c r="I61" s="539"/>
      <c r="J61" s="540"/>
      <c r="K61" s="540"/>
      <c r="L61" s="540"/>
      <c r="M61" s="541"/>
      <c r="N61" s="548"/>
      <c r="O61" s="549"/>
      <c r="P61" s="549"/>
      <c r="Q61" s="549"/>
      <c r="R61" s="549"/>
      <c r="S61" s="550"/>
      <c r="T61" s="530"/>
      <c r="U61" s="530"/>
      <c r="V61" s="530"/>
      <c r="W61" s="530"/>
      <c r="X61" s="530"/>
      <c r="Y61" s="530"/>
      <c r="Z61" s="530"/>
      <c r="AA61" s="530"/>
      <c r="AB61" s="530"/>
    </row>
    <row r="62" spans="1:28" ht="12" customHeight="1" x14ac:dyDescent="0.15">
      <c r="A62" s="534"/>
      <c r="B62" s="535"/>
      <c r="C62" s="535"/>
      <c r="D62" s="535"/>
      <c r="E62" s="542"/>
      <c r="F62" s="543"/>
      <c r="G62" s="543"/>
      <c r="H62" s="544"/>
      <c r="I62" s="542"/>
      <c r="J62" s="543"/>
      <c r="K62" s="543"/>
      <c r="L62" s="543"/>
      <c r="M62" s="544"/>
      <c r="N62" s="531"/>
      <c r="O62" s="532"/>
      <c r="P62" s="532"/>
      <c r="Q62" s="532"/>
      <c r="R62" s="532"/>
      <c r="S62" s="533"/>
      <c r="T62" s="530"/>
      <c r="U62" s="530"/>
      <c r="V62" s="530"/>
      <c r="W62" s="530"/>
      <c r="X62" s="530"/>
      <c r="Y62" s="530"/>
      <c r="Z62" s="530"/>
      <c r="AA62" s="530"/>
      <c r="AB62" s="530"/>
    </row>
    <row r="63" spans="1:28" ht="12" customHeight="1" x14ac:dyDescent="0.15">
      <c r="A63" s="534">
        <v>17</v>
      </c>
      <c r="B63" s="535"/>
      <c r="C63" s="535"/>
      <c r="D63" s="535"/>
      <c r="E63" s="536"/>
      <c r="F63" s="537"/>
      <c r="G63" s="537"/>
      <c r="H63" s="538"/>
      <c r="I63" s="536" t="s">
        <v>418</v>
      </c>
      <c r="J63" s="537"/>
      <c r="K63" s="537"/>
      <c r="L63" s="537"/>
      <c r="M63" s="538"/>
      <c r="N63" s="545"/>
      <c r="O63" s="546"/>
      <c r="P63" s="546"/>
      <c r="Q63" s="546"/>
      <c r="R63" s="546"/>
      <c r="S63" s="547"/>
      <c r="T63" s="530" t="s">
        <v>422</v>
      </c>
      <c r="U63" s="530"/>
      <c r="V63" s="530"/>
      <c r="W63" s="530"/>
      <c r="X63" s="530"/>
      <c r="Y63" s="530" t="s">
        <v>409</v>
      </c>
      <c r="Z63" s="530"/>
      <c r="AA63" s="530"/>
      <c r="AB63" s="530"/>
    </row>
    <row r="64" spans="1:28" ht="12" customHeight="1" x14ac:dyDescent="0.15">
      <c r="A64" s="534"/>
      <c r="B64" s="535"/>
      <c r="C64" s="535"/>
      <c r="D64" s="535"/>
      <c r="E64" s="539"/>
      <c r="F64" s="540"/>
      <c r="G64" s="540"/>
      <c r="H64" s="541"/>
      <c r="I64" s="539"/>
      <c r="J64" s="540"/>
      <c r="K64" s="540"/>
      <c r="L64" s="540"/>
      <c r="M64" s="541"/>
      <c r="N64" s="548"/>
      <c r="O64" s="549"/>
      <c r="P64" s="549"/>
      <c r="Q64" s="549"/>
      <c r="R64" s="549"/>
      <c r="S64" s="550"/>
      <c r="T64" s="530"/>
      <c r="U64" s="530"/>
      <c r="V64" s="530"/>
      <c r="W64" s="530"/>
      <c r="X64" s="530"/>
      <c r="Y64" s="530"/>
      <c r="Z64" s="530"/>
      <c r="AA64" s="530"/>
      <c r="AB64" s="530"/>
    </row>
    <row r="65" spans="1:49" ht="12" customHeight="1" x14ac:dyDescent="0.15">
      <c r="A65" s="534"/>
      <c r="B65" s="535"/>
      <c r="C65" s="535"/>
      <c r="D65" s="535"/>
      <c r="E65" s="542"/>
      <c r="F65" s="543"/>
      <c r="G65" s="543"/>
      <c r="H65" s="544"/>
      <c r="I65" s="542"/>
      <c r="J65" s="543"/>
      <c r="K65" s="543"/>
      <c r="L65" s="543"/>
      <c r="M65" s="544"/>
      <c r="N65" s="531"/>
      <c r="O65" s="532"/>
      <c r="P65" s="532"/>
      <c r="Q65" s="532"/>
      <c r="R65" s="532"/>
      <c r="S65" s="533"/>
      <c r="T65" s="530"/>
      <c r="U65" s="530"/>
      <c r="V65" s="530"/>
      <c r="W65" s="530"/>
      <c r="X65" s="530"/>
      <c r="Y65" s="530"/>
      <c r="Z65" s="530"/>
      <c r="AA65" s="530"/>
      <c r="AB65" s="530"/>
    </row>
    <row r="66" spans="1:49" ht="12" customHeight="1" x14ac:dyDescent="0.15">
      <c r="A66" s="534">
        <v>18</v>
      </c>
      <c r="B66" s="535"/>
      <c r="C66" s="535"/>
      <c r="D66" s="535"/>
      <c r="E66" s="530"/>
      <c r="F66" s="530"/>
      <c r="G66" s="530"/>
      <c r="H66" s="530"/>
      <c r="I66" s="530" t="s">
        <v>418</v>
      </c>
      <c r="J66" s="530"/>
      <c r="K66" s="530"/>
      <c r="L66" s="530"/>
      <c r="M66" s="530"/>
      <c r="N66" s="545"/>
      <c r="O66" s="546"/>
      <c r="P66" s="546"/>
      <c r="Q66" s="546"/>
      <c r="R66" s="546"/>
      <c r="S66" s="547"/>
      <c r="T66" s="530" t="s">
        <v>419</v>
      </c>
      <c r="U66" s="530"/>
      <c r="V66" s="530"/>
      <c r="W66" s="530"/>
      <c r="X66" s="530"/>
      <c r="Y66" s="530" t="s">
        <v>409</v>
      </c>
      <c r="Z66" s="530"/>
      <c r="AA66" s="530"/>
      <c r="AB66" s="530"/>
      <c r="AC66" s="174"/>
      <c r="AD66" s="174"/>
      <c r="AE66" s="174"/>
      <c r="AF66" s="174"/>
      <c r="AG66" s="174"/>
      <c r="AH66" s="174"/>
      <c r="AI66" s="174"/>
      <c r="AJ66" s="174"/>
      <c r="AK66" s="174"/>
      <c r="AL66" s="174"/>
      <c r="AM66" s="174"/>
      <c r="AN66" s="174"/>
      <c r="AO66" s="174"/>
      <c r="AP66" s="174"/>
      <c r="AQ66" s="174"/>
      <c r="AR66" s="174"/>
      <c r="AS66" s="174"/>
      <c r="AT66" s="174"/>
      <c r="AU66" s="174"/>
      <c r="AV66" s="174"/>
      <c r="AW66" s="174"/>
    </row>
    <row r="67" spans="1:49" ht="12" customHeight="1" x14ac:dyDescent="0.15">
      <c r="A67" s="534"/>
      <c r="B67" s="535"/>
      <c r="C67" s="535"/>
      <c r="D67" s="535"/>
      <c r="E67" s="530"/>
      <c r="F67" s="530"/>
      <c r="G67" s="530"/>
      <c r="H67" s="530"/>
      <c r="I67" s="530"/>
      <c r="J67" s="530"/>
      <c r="K67" s="530"/>
      <c r="L67" s="530"/>
      <c r="M67" s="530"/>
      <c r="N67" s="548"/>
      <c r="O67" s="549"/>
      <c r="P67" s="549"/>
      <c r="Q67" s="549"/>
      <c r="R67" s="549"/>
      <c r="S67" s="550"/>
      <c r="T67" s="530"/>
      <c r="U67" s="530"/>
      <c r="V67" s="530"/>
      <c r="W67" s="530"/>
      <c r="X67" s="530"/>
      <c r="Y67" s="530"/>
      <c r="Z67" s="530"/>
      <c r="AA67" s="530"/>
      <c r="AB67" s="530"/>
    </row>
    <row r="68" spans="1:49" ht="12" customHeight="1" x14ac:dyDescent="0.15">
      <c r="A68" s="534"/>
      <c r="B68" s="535"/>
      <c r="C68" s="535"/>
      <c r="D68" s="535"/>
      <c r="E68" s="530"/>
      <c r="F68" s="530"/>
      <c r="G68" s="530"/>
      <c r="H68" s="530"/>
      <c r="I68" s="530"/>
      <c r="J68" s="530"/>
      <c r="K68" s="530"/>
      <c r="L68" s="530"/>
      <c r="M68" s="530"/>
      <c r="N68" s="531"/>
      <c r="O68" s="532"/>
      <c r="P68" s="532"/>
      <c r="Q68" s="532"/>
      <c r="R68" s="532"/>
      <c r="S68" s="533"/>
      <c r="T68" s="530"/>
      <c r="U68" s="530"/>
      <c r="V68" s="530"/>
      <c r="W68" s="530"/>
      <c r="X68" s="530"/>
      <c r="Y68" s="530"/>
      <c r="Z68" s="530"/>
      <c r="AA68" s="530"/>
      <c r="AB68" s="530"/>
    </row>
    <row r="69" spans="1:49" ht="12" customHeight="1" x14ac:dyDescent="0.15">
      <c r="A69" s="534">
        <v>19</v>
      </c>
      <c r="B69" s="535"/>
      <c r="C69" s="535"/>
      <c r="D69" s="535"/>
      <c r="E69" s="530"/>
      <c r="F69" s="530"/>
      <c r="G69" s="530"/>
      <c r="H69" s="530"/>
      <c r="I69" s="530" t="s">
        <v>422</v>
      </c>
      <c r="J69" s="530"/>
      <c r="K69" s="530"/>
      <c r="L69" s="530"/>
      <c r="M69" s="530"/>
      <c r="N69" s="545"/>
      <c r="O69" s="546"/>
      <c r="P69" s="546"/>
      <c r="Q69" s="546"/>
      <c r="R69" s="546"/>
      <c r="S69" s="547"/>
      <c r="T69" s="530" t="s">
        <v>421</v>
      </c>
      <c r="U69" s="530"/>
      <c r="V69" s="530"/>
      <c r="W69" s="530"/>
      <c r="X69" s="530"/>
      <c r="Y69" s="530" t="s">
        <v>409</v>
      </c>
      <c r="Z69" s="530"/>
      <c r="AA69" s="530"/>
      <c r="AB69" s="530"/>
    </row>
    <row r="70" spans="1:49" ht="12" customHeight="1" x14ac:dyDescent="0.15">
      <c r="A70" s="534"/>
      <c r="B70" s="535"/>
      <c r="C70" s="535"/>
      <c r="D70" s="535"/>
      <c r="E70" s="530"/>
      <c r="F70" s="530"/>
      <c r="G70" s="530"/>
      <c r="H70" s="530"/>
      <c r="I70" s="530"/>
      <c r="J70" s="530"/>
      <c r="K70" s="530"/>
      <c r="L70" s="530"/>
      <c r="M70" s="530"/>
      <c r="N70" s="548"/>
      <c r="O70" s="549"/>
      <c r="P70" s="549"/>
      <c r="Q70" s="549"/>
      <c r="R70" s="549"/>
      <c r="S70" s="550"/>
      <c r="T70" s="530"/>
      <c r="U70" s="530"/>
      <c r="V70" s="530"/>
      <c r="W70" s="530"/>
      <c r="X70" s="530"/>
      <c r="Y70" s="530"/>
      <c r="Z70" s="530"/>
      <c r="AA70" s="530"/>
      <c r="AB70" s="530"/>
    </row>
    <row r="71" spans="1:49" ht="12" customHeight="1" x14ac:dyDescent="0.15">
      <c r="A71" s="534"/>
      <c r="B71" s="535"/>
      <c r="C71" s="535"/>
      <c r="D71" s="535"/>
      <c r="E71" s="530"/>
      <c r="F71" s="530"/>
      <c r="G71" s="530"/>
      <c r="H71" s="530"/>
      <c r="I71" s="530"/>
      <c r="J71" s="530"/>
      <c r="K71" s="530"/>
      <c r="L71" s="530"/>
      <c r="M71" s="530"/>
      <c r="N71" s="531"/>
      <c r="O71" s="532"/>
      <c r="P71" s="532"/>
      <c r="Q71" s="532"/>
      <c r="R71" s="532"/>
      <c r="S71" s="533"/>
      <c r="T71" s="530"/>
      <c r="U71" s="530"/>
      <c r="V71" s="530"/>
      <c r="W71" s="530"/>
      <c r="X71" s="530"/>
      <c r="Y71" s="530"/>
      <c r="Z71" s="530"/>
      <c r="AA71" s="530"/>
      <c r="AB71" s="530"/>
    </row>
    <row r="72" spans="1:49" ht="12" customHeight="1" x14ac:dyDescent="0.15">
      <c r="A72" s="534">
        <v>20</v>
      </c>
      <c r="B72" s="535"/>
      <c r="C72" s="535"/>
      <c r="D72" s="535"/>
      <c r="E72" s="530"/>
      <c r="F72" s="530"/>
      <c r="G72" s="530"/>
      <c r="H72" s="530"/>
      <c r="I72" s="530" t="s">
        <v>422</v>
      </c>
      <c r="J72" s="530"/>
      <c r="K72" s="530"/>
      <c r="L72" s="530"/>
      <c r="M72" s="530"/>
      <c r="N72" s="545"/>
      <c r="O72" s="546"/>
      <c r="P72" s="546"/>
      <c r="Q72" s="546"/>
      <c r="R72" s="546"/>
      <c r="S72" s="547"/>
      <c r="T72" s="530" t="s">
        <v>420</v>
      </c>
      <c r="U72" s="530"/>
      <c r="V72" s="530"/>
      <c r="W72" s="530"/>
      <c r="X72" s="530"/>
      <c r="Y72" s="530" t="s">
        <v>409</v>
      </c>
      <c r="Z72" s="530"/>
      <c r="AA72" s="530"/>
      <c r="AB72" s="530"/>
    </row>
    <row r="73" spans="1:49" ht="12" customHeight="1" x14ac:dyDescent="0.15">
      <c r="A73" s="534"/>
      <c r="B73" s="535"/>
      <c r="C73" s="535"/>
      <c r="D73" s="535"/>
      <c r="E73" s="530"/>
      <c r="F73" s="530"/>
      <c r="G73" s="530"/>
      <c r="H73" s="530"/>
      <c r="I73" s="530"/>
      <c r="J73" s="530"/>
      <c r="K73" s="530"/>
      <c r="L73" s="530"/>
      <c r="M73" s="530"/>
      <c r="N73" s="548"/>
      <c r="O73" s="549"/>
      <c r="P73" s="549"/>
      <c r="Q73" s="549"/>
      <c r="R73" s="549"/>
      <c r="S73" s="550"/>
      <c r="T73" s="530"/>
      <c r="U73" s="530"/>
      <c r="V73" s="530"/>
      <c r="W73" s="530"/>
      <c r="X73" s="530"/>
      <c r="Y73" s="530"/>
      <c r="Z73" s="530"/>
      <c r="AA73" s="530"/>
      <c r="AB73" s="530"/>
    </row>
    <row r="74" spans="1:49" ht="12" customHeight="1" x14ac:dyDescent="0.15">
      <c r="A74" s="534"/>
      <c r="B74" s="535"/>
      <c r="C74" s="535"/>
      <c r="D74" s="535"/>
      <c r="E74" s="530"/>
      <c r="F74" s="530"/>
      <c r="G74" s="530"/>
      <c r="H74" s="530"/>
      <c r="I74" s="530"/>
      <c r="J74" s="530"/>
      <c r="K74" s="530"/>
      <c r="L74" s="530"/>
      <c r="M74" s="530"/>
      <c r="N74" s="531"/>
      <c r="O74" s="532"/>
      <c r="P74" s="532"/>
      <c r="Q74" s="532"/>
      <c r="R74" s="532"/>
      <c r="S74" s="533"/>
      <c r="T74" s="530"/>
      <c r="U74" s="530"/>
      <c r="V74" s="530"/>
      <c r="W74" s="530"/>
      <c r="X74" s="530"/>
      <c r="Y74" s="530"/>
      <c r="Z74" s="530"/>
      <c r="AA74" s="530"/>
      <c r="AB74" s="530"/>
    </row>
    <row r="75" spans="1:49" ht="12" customHeight="1" x14ac:dyDescent="0.15">
      <c r="A75" s="534">
        <v>21</v>
      </c>
      <c r="B75" s="535"/>
      <c r="C75" s="535"/>
      <c r="D75" s="535"/>
      <c r="E75" s="530"/>
      <c r="F75" s="530"/>
      <c r="G75" s="530"/>
      <c r="H75" s="530"/>
      <c r="I75" s="530" t="s">
        <v>419</v>
      </c>
      <c r="J75" s="530"/>
      <c r="K75" s="530"/>
      <c r="L75" s="530"/>
      <c r="M75" s="530"/>
      <c r="N75" s="545"/>
      <c r="O75" s="546"/>
      <c r="P75" s="546"/>
      <c r="Q75" s="546"/>
      <c r="R75" s="546"/>
      <c r="S75" s="547"/>
      <c r="T75" s="530" t="s">
        <v>418</v>
      </c>
      <c r="U75" s="530"/>
      <c r="V75" s="530"/>
      <c r="W75" s="530"/>
      <c r="X75" s="530"/>
      <c r="Y75" s="530" t="s">
        <v>409</v>
      </c>
      <c r="Z75" s="530"/>
      <c r="AA75" s="530"/>
      <c r="AB75" s="530"/>
    </row>
    <row r="76" spans="1:49" ht="12" customHeight="1" x14ac:dyDescent="0.15">
      <c r="A76" s="534"/>
      <c r="B76" s="535"/>
      <c r="C76" s="535"/>
      <c r="D76" s="535"/>
      <c r="E76" s="530"/>
      <c r="F76" s="530"/>
      <c r="G76" s="530"/>
      <c r="H76" s="530"/>
      <c r="I76" s="530"/>
      <c r="J76" s="530"/>
      <c r="K76" s="530"/>
      <c r="L76" s="530"/>
      <c r="M76" s="530"/>
      <c r="N76" s="548"/>
      <c r="O76" s="549"/>
      <c r="P76" s="549"/>
      <c r="Q76" s="549"/>
      <c r="R76" s="549"/>
      <c r="S76" s="550"/>
      <c r="T76" s="530"/>
      <c r="U76" s="530"/>
      <c r="V76" s="530"/>
      <c r="W76" s="530"/>
      <c r="X76" s="530"/>
      <c r="Y76" s="530"/>
      <c r="Z76" s="530"/>
      <c r="AA76" s="530"/>
      <c r="AB76" s="530"/>
    </row>
    <row r="77" spans="1:49" ht="12" customHeight="1" x14ac:dyDescent="0.15">
      <c r="A77" s="534"/>
      <c r="B77" s="535"/>
      <c r="C77" s="535"/>
      <c r="D77" s="535"/>
      <c r="E77" s="530"/>
      <c r="F77" s="530"/>
      <c r="G77" s="530"/>
      <c r="H77" s="530"/>
      <c r="I77" s="530"/>
      <c r="J77" s="530"/>
      <c r="K77" s="530"/>
      <c r="L77" s="530"/>
      <c r="M77" s="530"/>
      <c r="N77" s="531"/>
      <c r="O77" s="532"/>
      <c r="P77" s="532"/>
      <c r="Q77" s="532"/>
      <c r="R77" s="532"/>
      <c r="S77" s="533"/>
      <c r="T77" s="530"/>
      <c r="U77" s="530"/>
      <c r="V77" s="530"/>
      <c r="W77" s="530"/>
      <c r="X77" s="530"/>
      <c r="Y77" s="530"/>
      <c r="Z77" s="530"/>
      <c r="AA77" s="530"/>
      <c r="AB77" s="530"/>
    </row>
    <row r="78" spans="1:49" ht="12" customHeight="1" x14ac:dyDescent="0.15">
      <c r="A78" s="534">
        <v>22</v>
      </c>
      <c r="B78" s="535"/>
      <c r="C78" s="535"/>
      <c r="D78" s="535"/>
      <c r="E78" s="530"/>
      <c r="F78" s="530"/>
      <c r="G78" s="530"/>
      <c r="H78" s="530"/>
      <c r="I78" s="530" t="s">
        <v>419</v>
      </c>
      <c r="J78" s="530"/>
      <c r="K78" s="530"/>
      <c r="L78" s="530"/>
      <c r="M78" s="530"/>
      <c r="N78" s="545"/>
      <c r="O78" s="546"/>
      <c r="P78" s="546"/>
      <c r="Q78" s="546"/>
      <c r="R78" s="546"/>
      <c r="S78" s="547"/>
      <c r="T78" s="530" t="s">
        <v>419</v>
      </c>
      <c r="U78" s="530"/>
      <c r="V78" s="530"/>
      <c r="W78" s="530"/>
      <c r="X78" s="530"/>
      <c r="Y78" s="530" t="s">
        <v>409</v>
      </c>
      <c r="Z78" s="530"/>
      <c r="AA78" s="530"/>
      <c r="AB78" s="530"/>
    </row>
    <row r="79" spans="1:49" ht="12" customHeight="1" x14ac:dyDescent="0.15">
      <c r="A79" s="534"/>
      <c r="B79" s="535"/>
      <c r="C79" s="535"/>
      <c r="D79" s="535"/>
      <c r="E79" s="530"/>
      <c r="F79" s="530"/>
      <c r="G79" s="530"/>
      <c r="H79" s="530"/>
      <c r="I79" s="530"/>
      <c r="J79" s="530"/>
      <c r="K79" s="530"/>
      <c r="L79" s="530"/>
      <c r="M79" s="530"/>
      <c r="N79" s="548"/>
      <c r="O79" s="549"/>
      <c r="P79" s="549"/>
      <c r="Q79" s="549"/>
      <c r="R79" s="549"/>
      <c r="S79" s="550"/>
      <c r="T79" s="530"/>
      <c r="U79" s="530"/>
      <c r="V79" s="530"/>
      <c r="W79" s="530"/>
      <c r="X79" s="530"/>
      <c r="Y79" s="530"/>
      <c r="Z79" s="530"/>
      <c r="AA79" s="530"/>
      <c r="AB79" s="530"/>
    </row>
    <row r="80" spans="1:49" ht="12" customHeight="1" x14ac:dyDescent="0.15">
      <c r="A80" s="534"/>
      <c r="B80" s="535"/>
      <c r="C80" s="535"/>
      <c r="D80" s="535"/>
      <c r="E80" s="530"/>
      <c r="F80" s="530"/>
      <c r="G80" s="530"/>
      <c r="H80" s="530"/>
      <c r="I80" s="530"/>
      <c r="J80" s="530"/>
      <c r="K80" s="530"/>
      <c r="L80" s="530"/>
      <c r="M80" s="530"/>
      <c r="N80" s="531"/>
      <c r="O80" s="532"/>
      <c r="P80" s="532"/>
      <c r="Q80" s="532"/>
      <c r="R80" s="532"/>
      <c r="S80" s="533"/>
      <c r="T80" s="530"/>
      <c r="U80" s="530"/>
      <c r="V80" s="530"/>
      <c r="W80" s="530"/>
      <c r="X80" s="530"/>
      <c r="Y80" s="530"/>
      <c r="Z80" s="530"/>
      <c r="AA80" s="530"/>
      <c r="AB80" s="530"/>
    </row>
  </sheetData>
  <protectedRanges>
    <protectedRange sqref="R3:R5 Y3:Y5" name="範囲1"/>
  </protectedRanges>
  <mergeCells count="189">
    <mergeCell ref="A78:A80"/>
    <mergeCell ref="B78:D80"/>
    <mergeCell ref="I78:M80"/>
    <mergeCell ref="N78:S79"/>
    <mergeCell ref="T78:X80"/>
    <mergeCell ref="Y78:AB80"/>
    <mergeCell ref="N80:S80"/>
    <mergeCell ref="A75:A77"/>
    <mergeCell ref="B75:D77"/>
    <mergeCell ref="E78:H80"/>
    <mergeCell ref="I75:M77"/>
    <mergeCell ref="N75:S76"/>
    <mergeCell ref="T75:X77"/>
    <mergeCell ref="A72:A74"/>
    <mergeCell ref="B72:D74"/>
    <mergeCell ref="E75:H77"/>
    <mergeCell ref="I72:M74"/>
    <mergeCell ref="N72:S73"/>
    <mergeCell ref="T72:X74"/>
    <mergeCell ref="Y72:AB74"/>
    <mergeCell ref="N74:S74"/>
    <mergeCell ref="A69:A71"/>
    <mergeCell ref="B69:D71"/>
    <mergeCell ref="E72:H74"/>
    <mergeCell ref="I69:M71"/>
    <mergeCell ref="N69:S70"/>
    <mergeCell ref="T69:X71"/>
    <mergeCell ref="Y75:AB77"/>
    <mergeCell ref="N77:S77"/>
    <mergeCell ref="A66:A68"/>
    <mergeCell ref="B66:D68"/>
    <mergeCell ref="E69:H71"/>
    <mergeCell ref="I66:M68"/>
    <mergeCell ref="N66:S67"/>
    <mergeCell ref="T66:X68"/>
    <mergeCell ref="Y66:AB68"/>
    <mergeCell ref="N68:S68"/>
    <mergeCell ref="A63:A65"/>
    <mergeCell ref="B63:D65"/>
    <mergeCell ref="E66:H68"/>
    <mergeCell ref="I63:M65"/>
    <mergeCell ref="N63:S64"/>
    <mergeCell ref="T63:X65"/>
    <mergeCell ref="Y69:AB71"/>
    <mergeCell ref="N71:S71"/>
    <mergeCell ref="A60:A62"/>
    <mergeCell ref="B60:D62"/>
    <mergeCell ref="E63:H65"/>
    <mergeCell ref="I60:M62"/>
    <mergeCell ref="N60:S61"/>
    <mergeCell ref="T60:X62"/>
    <mergeCell ref="Y60:AB62"/>
    <mergeCell ref="N62:S62"/>
    <mergeCell ref="A57:A59"/>
    <mergeCell ref="B57:D59"/>
    <mergeCell ref="E60:H62"/>
    <mergeCell ref="I57:M59"/>
    <mergeCell ref="N57:S58"/>
    <mergeCell ref="T57:X59"/>
    <mergeCell ref="Y63:AB65"/>
    <mergeCell ref="N65:S65"/>
    <mergeCell ref="A54:A56"/>
    <mergeCell ref="B54:D56"/>
    <mergeCell ref="E57:H59"/>
    <mergeCell ref="I54:M56"/>
    <mergeCell ref="N54:S55"/>
    <mergeCell ref="T54:X56"/>
    <mergeCell ref="Y54:AB56"/>
    <mergeCell ref="N56:S56"/>
    <mergeCell ref="A51:A53"/>
    <mergeCell ref="B51:D53"/>
    <mergeCell ref="E54:H56"/>
    <mergeCell ref="I51:M53"/>
    <mergeCell ref="N51:S52"/>
    <mergeCell ref="T51:X53"/>
    <mergeCell ref="Y57:AB59"/>
    <mergeCell ref="N59:S59"/>
    <mergeCell ref="A48:A50"/>
    <mergeCell ref="B48:D50"/>
    <mergeCell ref="E51:H53"/>
    <mergeCell ref="I48:M50"/>
    <mergeCell ref="N48:S49"/>
    <mergeCell ref="T48:X50"/>
    <mergeCell ref="Y48:AB50"/>
    <mergeCell ref="N50:S50"/>
    <mergeCell ref="A45:A47"/>
    <mergeCell ref="B45:D47"/>
    <mergeCell ref="E48:H50"/>
    <mergeCell ref="I45:M47"/>
    <mergeCell ref="N45:S46"/>
    <mergeCell ref="T45:X47"/>
    <mergeCell ref="Y51:AB53"/>
    <mergeCell ref="N53:S53"/>
    <mergeCell ref="A42:A44"/>
    <mergeCell ref="B42:D44"/>
    <mergeCell ref="E45:H47"/>
    <mergeCell ref="I42:M44"/>
    <mergeCell ref="N42:S43"/>
    <mergeCell ref="T42:X44"/>
    <mergeCell ref="Y42:AB44"/>
    <mergeCell ref="N44:S44"/>
    <mergeCell ref="A39:A41"/>
    <mergeCell ref="B39:D41"/>
    <mergeCell ref="E42:H44"/>
    <mergeCell ref="I39:M41"/>
    <mergeCell ref="N39:S40"/>
    <mergeCell ref="T39:X41"/>
    <mergeCell ref="Y45:AB47"/>
    <mergeCell ref="N47:S47"/>
    <mergeCell ref="A36:A38"/>
    <mergeCell ref="B36:D38"/>
    <mergeCell ref="E39:H41"/>
    <mergeCell ref="I36:M38"/>
    <mergeCell ref="N36:S37"/>
    <mergeCell ref="T36:X38"/>
    <mergeCell ref="Y36:AB38"/>
    <mergeCell ref="N38:S38"/>
    <mergeCell ref="A33:A35"/>
    <mergeCell ref="B33:D35"/>
    <mergeCell ref="E36:H38"/>
    <mergeCell ref="I33:M35"/>
    <mergeCell ref="N33:S34"/>
    <mergeCell ref="T33:X35"/>
    <mergeCell ref="Y39:AB41"/>
    <mergeCell ref="N41:S41"/>
    <mergeCell ref="A30:A32"/>
    <mergeCell ref="B30:D32"/>
    <mergeCell ref="E33:H35"/>
    <mergeCell ref="I30:M32"/>
    <mergeCell ref="N30:S31"/>
    <mergeCell ref="T30:X32"/>
    <mergeCell ref="Y30:AB32"/>
    <mergeCell ref="N32:S32"/>
    <mergeCell ref="A27:A29"/>
    <mergeCell ref="B27:D29"/>
    <mergeCell ref="E30:H32"/>
    <mergeCell ref="I27:M29"/>
    <mergeCell ref="N27:S28"/>
    <mergeCell ref="T27:X29"/>
    <mergeCell ref="Y33:AB35"/>
    <mergeCell ref="N35:S35"/>
    <mergeCell ref="A24:A26"/>
    <mergeCell ref="B24:D26"/>
    <mergeCell ref="E27:H29"/>
    <mergeCell ref="I24:M26"/>
    <mergeCell ref="N24:S25"/>
    <mergeCell ref="T24:X26"/>
    <mergeCell ref="Y24:AB26"/>
    <mergeCell ref="N26:S26"/>
    <mergeCell ref="A21:A23"/>
    <mergeCell ref="B21:D23"/>
    <mergeCell ref="E24:H26"/>
    <mergeCell ref="I21:M23"/>
    <mergeCell ref="N21:S22"/>
    <mergeCell ref="T21:X23"/>
    <mergeCell ref="Y27:AB29"/>
    <mergeCell ref="N29:S29"/>
    <mergeCell ref="Y15:AB17"/>
    <mergeCell ref="N17:S17"/>
    <mergeCell ref="A18:A20"/>
    <mergeCell ref="B18:D20"/>
    <mergeCell ref="E21:H23"/>
    <mergeCell ref="I18:M20"/>
    <mergeCell ref="N18:S19"/>
    <mergeCell ref="T18:X20"/>
    <mergeCell ref="Y18:AB20"/>
    <mergeCell ref="N20:S20"/>
    <mergeCell ref="A15:A17"/>
    <mergeCell ref="B15:D17"/>
    <mergeCell ref="E15:H17"/>
    <mergeCell ref="I15:M17"/>
    <mergeCell ref="N15:S16"/>
    <mergeCell ref="T15:X17"/>
    <mergeCell ref="E18:H20"/>
    <mergeCell ref="Y21:AB23"/>
    <mergeCell ref="N23:S23"/>
    <mergeCell ref="B10:Y10"/>
    <mergeCell ref="A13:A14"/>
    <mergeCell ref="B13:D14"/>
    <mergeCell ref="E13:H14"/>
    <mergeCell ref="I13:M14"/>
    <mergeCell ref="N13:S14"/>
    <mergeCell ref="T13:X14"/>
    <mergeCell ref="Y13:AB14"/>
    <mergeCell ref="R3:S3"/>
    <mergeCell ref="U3:V3"/>
    <mergeCell ref="Y3:Z3"/>
    <mergeCell ref="I6:AA6"/>
    <mergeCell ref="M8:N8"/>
  </mergeCells>
  <phoneticPr fontId="1"/>
  <dataValidations count="5">
    <dataValidation type="list" allowBlank="1" showInputMessage="1" showErrorMessage="1" sqref="B66 B69 B72 B75 B78" xr:uid="{00000000-0002-0000-0000-000000000000}">
      <formula1>"管理者,介護従業者,介護支援専門員,計画作成担当者"</formula1>
    </dataValidation>
    <dataValidation type="list" allowBlank="1" showInputMessage="1" showErrorMessage="1" sqref="N47" xr:uid="{00000000-0002-0000-0000-000001000000}">
      <formula1>"-,認知症対応型サービス事業管理者研修,看護師,准看護師,介護福祉士,介護支援専門員,小規模多機能型サービス等計画作成担当者研修,その他"</formula1>
    </dataValidation>
    <dataValidation type="list" allowBlank="1" showInputMessage="1" showErrorMessage="1" sqref="B48:D65" xr:uid="{6DACBB47-924B-4A6C-BE0B-377C7AC3AD66}">
      <formula1>"管理者,介護従業者,介護支援専門員,看護師,准看護師"</formula1>
    </dataValidation>
    <dataValidation type="list" allowBlank="1" showInputMessage="1" showErrorMessage="1" sqref="B15:D47" xr:uid="{FCE40D99-5AC4-4F90-B0B9-1C1CA3B12266}">
      <formula1>"管理者,計画作成担当者,介護従業者"</formula1>
    </dataValidation>
    <dataValidation type="list" allowBlank="1" showInputMessage="1" showErrorMessage="1" sqref="N15:S16 N18:S19 N21:S22 N24:S25 N27:S28 N30:S31 N33:S34 N36:S37 N39:S40 N42:S43 N45:S46 N48:S49 N51:S52 N54:S55 N57:S58 N60:S61 N63:S64 N66:S67 N69:S70 N72:S73 N75:S76 N78:S79" xr:uid="{ECABF3B8-5BE4-4CCE-A141-BB2B430207A0}">
      <formula1>"認知症対応型サービス事業管理者研修,認知症対応型サービス事業開設者研修,小規模多機能型サービス等計画作成担当者研修,認知症介護基礎研修,初任者研修(旧ヘルパー2級),実務者研修(旧ヘルパー1級),介護福祉士,介護支援専門員,看護師,准看護師,その他"</formula1>
    </dataValidation>
  </dataValidations>
  <pageMargins left="0.59055118110236227" right="0.59055118110236227" top="0.74803149606299213" bottom="0.55118110236220474" header="0.31496062992125984" footer="0.31496062992125984"/>
  <pageSetup paperSize="9" scale="69" fitToHeight="0" orientation="portrait" useFirstPageNumber="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Z80"/>
  <sheetViews>
    <sheetView showGridLines="0" view="pageBreakPreview" topLeftCell="A3" zoomScale="80" zoomScaleNormal="90" zoomScaleSheetLayoutView="80" workbookViewId="0">
      <selection activeCell="N15" sqref="N15:S79"/>
    </sheetView>
  </sheetViews>
  <sheetFormatPr defaultColWidth="9" defaultRowHeight="13.5" x14ac:dyDescent="0.15"/>
  <cols>
    <col min="1" max="1" width="4.375" style="144" customWidth="1"/>
    <col min="2" max="4" width="6.875" style="144" customWidth="1"/>
    <col min="5" max="25" width="4.375" style="144" customWidth="1"/>
    <col min="26" max="50" width="4.25" style="144" customWidth="1"/>
    <col min="51" max="16384" width="9" style="144"/>
  </cols>
  <sheetData>
    <row r="1" spans="1:29" ht="21" customHeight="1" x14ac:dyDescent="0.15">
      <c r="A1" s="151" t="s">
        <v>653</v>
      </c>
      <c r="Y1" s="152"/>
    </row>
    <row r="2" spans="1:29" ht="21" customHeight="1" x14ac:dyDescent="0.15">
      <c r="AA2" s="152"/>
      <c r="AB2" s="152"/>
      <c r="AC2" s="145"/>
    </row>
    <row r="3" spans="1:29" ht="21" customHeight="1" x14ac:dyDescent="0.2">
      <c r="A3" s="142" t="s">
        <v>436</v>
      </c>
      <c r="B3" s="142"/>
      <c r="C3" s="142"/>
      <c r="D3" s="142"/>
      <c r="E3" s="142"/>
      <c r="F3" s="142"/>
      <c r="G3" s="153"/>
      <c r="H3" s="154"/>
      <c r="I3" s="154"/>
      <c r="J3" s="154"/>
      <c r="K3" s="154"/>
      <c r="Q3" s="155" t="s">
        <v>385</v>
      </c>
      <c r="R3" s="526">
        <v>8</v>
      </c>
      <c r="S3" s="526"/>
      <c r="T3" s="155" t="s">
        <v>386</v>
      </c>
      <c r="U3" s="527">
        <f>IF(R3=0,"",YEAR(DATE(2018+R3,1,1)))</f>
        <v>2026</v>
      </c>
      <c r="V3" s="527"/>
      <c r="W3" s="156" t="s">
        <v>387</v>
      </c>
      <c r="X3" s="156" t="s">
        <v>388</v>
      </c>
      <c r="Y3" s="526"/>
      <c r="Z3" s="526"/>
      <c r="AA3" s="156" t="s">
        <v>389</v>
      </c>
    </row>
    <row r="4" spans="1:29" ht="21" customHeight="1" x14ac:dyDescent="0.25">
      <c r="A4" s="142"/>
      <c r="B4" s="157"/>
      <c r="C4" s="157"/>
      <c r="D4" s="157"/>
      <c r="H4" s="154"/>
      <c r="I4" s="154"/>
      <c r="J4" s="154"/>
      <c r="K4" s="154"/>
      <c r="Q4" s="151" t="s">
        <v>390</v>
      </c>
      <c r="R4" s="158"/>
      <c r="S4" s="158"/>
      <c r="T4" s="155"/>
      <c r="U4" s="159"/>
      <c r="V4" s="159"/>
      <c r="W4" s="156"/>
      <c r="X4" s="156"/>
      <c r="Y4" s="158"/>
      <c r="Z4" s="158"/>
      <c r="AA4" s="156"/>
    </row>
    <row r="5" spans="1:29" ht="21" customHeight="1" x14ac:dyDescent="0.2">
      <c r="A5" s="142"/>
      <c r="B5" s="160"/>
      <c r="C5" s="160"/>
      <c r="D5" s="160"/>
      <c r="H5" s="154"/>
      <c r="I5" s="154"/>
      <c r="J5" s="154"/>
      <c r="K5" s="154"/>
      <c r="Q5" s="151"/>
      <c r="R5" s="158"/>
      <c r="S5" s="158"/>
      <c r="T5" s="155"/>
      <c r="U5" s="159"/>
      <c r="V5" s="159"/>
      <c r="W5" s="156"/>
      <c r="X5" s="156"/>
      <c r="Y5" s="158"/>
      <c r="Z5" s="158"/>
      <c r="AA5" s="156"/>
    </row>
    <row r="6" spans="1:29" ht="21" customHeight="1" x14ac:dyDescent="0.15">
      <c r="H6" s="155" t="s">
        <v>386</v>
      </c>
      <c r="I6" s="526"/>
      <c r="J6" s="526"/>
      <c r="K6" s="526"/>
      <c r="L6" s="526"/>
      <c r="M6" s="526"/>
      <c r="N6" s="526"/>
      <c r="O6" s="526"/>
      <c r="P6" s="526"/>
      <c r="Q6" s="526"/>
      <c r="R6" s="526"/>
      <c r="S6" s="526"/>
      <c r="T6" s="526"/>
      <c r="U6" s="526"/>
      <c r="V6" s="526"/>
      <c r="W6" s="526"/>
      <c r="X6" s="526"/>
      <c r="Y6" s="526"/>
      <c r="Z6" s="526"/>
      <c r="AA6" s="526"/>
      <c r="AB6" s="161" t="s">
        <v>391</v>
      </c>
    </row>
    <row r="7" spans="1:29" ht="21" customHeight="1" x14ac:dyDescent="0.15"/>
    <row r="8" spans="1:29" ht="21" customHeight="1" x14ac:dyDescent="0.15">
      <c r="A8" s="162" t="s">
        <v>392</v>
      </c>
      <c r="B8" s="163" t="s">
        <v>393</v>
      </c>
      <c r="C8" s="163"/>
      <c r="D8" s="163"/>
      <c r="E8" s="163"/>
      <c r="F8" s="163"/>
      <c r="G8" s="163"/>
      <c r="H8" s="163"/>
      <c r="I8" s="163"/>
      <c r="J8" s="163"/>
      <c r="K8" s="163"/>
      <c r="M8" s="528"/>
      <c r="N8" s="529"/>
      <c r="O8" s="164" t="s">
        <v>394</v>
      </c>
      <c r="P8" s="165"/>
      <c r="Q8" s="165"/>
      <c r="R8" s="165"/>
      <c r="S8" s="165"/>
      <c r="T8" s="164"/>
      <c r="U8" s="164"/>
      <c r="V8" s="164"/>
      <c r="W8" s="164"/>
      <c r="X8" s="164"/>
      <c r="Y8" s="166"/>
      <c r="Z8" s="167"/>
    </row>
    <row r="9" spans="1:29" ht="21" customHeight="1" x14ac:dyDescent="0.15">
      <c r="A9" s="162" t="s">
        <v>395</v>
      </c>
      <c r="B9" s="163" t="s">
        <v>396</v>
      </c>
      <c r="C9" s="163"/>
      <c r="D9" s="163"/>
      <c r="E9" s="163"/>
      <c r="F9" s="163"/>
      <c r="G9" s="163"/>
      <c r="H9" s="163"/>
      <c r="I9" s="168"/>
      <c r="J9" s="168"/>
      <c r="K9" s="168"/>
      <c r="O9" s="168"/>
      <c r="P9" s="168"/>
      <c r="Q9" s="168"/>
      <c r="R9" s="168"/>
      <c r="S9" s="168"/>
      <c r="T9" s="168"/>
      <c r="U9" s="168"/>
      <c r="V9" s="168"/>
      <c r="W9" s="168"/>
      <c r="X9" s="168"/>
      <c r="Y9" s="168"/>
      <c r="Z9" s="167"/>
    </row>
    <row r="10" spans="1:29" ht="21" customHeight="1" x14ac:dyDescent="0.15">
      <c r="B10" s="517" t="s">
        <v>397</v>
      </c>
      <c r="C10" s="517"/>
      <c r="D10" s="517"/>
      <c r="E10" s="517"/>
      <c r="F10" s="517"/>
      <c r="G10" s="517"/>
      <c r="H10" s="517"/>
      <c r="I10" s="517"/>
      <c r="J10" s="517"/>
      <c r="K10" s="517"/>
      <c r="L10" s="517"/>
      <c r="M10" s="517"/>
      <c r="N10" s="517"/>
      <c r="O10" s="517"/>
      <c r="P10" s="517"/>
      <c r="Q10" s="517"/>
      <c r="R10" s="517"/>
      <c r="S10" s="517"/>
      <c r="T10" s="517"/>
      <c r="U10" s="517"/>
      <c r="V10" s="517"/>
      <c r="W10" s="517"/>
      <c r="X10" s="517"/>
      <c r="Y10" s="517"/>
    </row>
    <row r="11" spans="1:29" ht="21" customHeight="1" x14ac:dyDescent="0.15">
      <c r="B11" s="149" t="s">
        <v>398</v>
      </c>
      <c r="C11" s="149"/>
      <c r="D11" s="149"/>
      <c r="E11" s="149"/>
      <c r="F11" s="149"/>
      <c r="G11" s="149"/>
      <c r="H11" s="149"/>
      <c r="I11" s="149"/>
      <c r="J11" s="149"/>
      <c r="K11" s="149"/>
    </row>
    <row r="12" spans="1:29" s="169" customFormat="1" ht="21" customHeight="1" x14ac:dyDescent="0.15">
      <c r="S12" s="170"/>
      <c r="T12" s="171"/>
      <c r="U12" s="172"/>
      <c r="V12" s="172"/>
      <c r="W12" s="172"/>
      <c r="X12" s="173"/>
      <c r="Y12" s="173"/>
      <c r="Z12" s="173"/>
    </row>
    <row r="13" spans="1:29" ht="28.5" customHeight="1" x14ac:dyDescent="0.15">
      <c r="A13" s="518" t="s">
        <v>399</v>
      </c>
      <c r="B13" s="519" t="s">
        <v>400</v>
      </c>
      <c r="C13" s="519"/>
      <c r="D13" s="519"/>
      <c r="E13" s="519" t="s">
        <v>401</v>
      </c>
      <c r="F13" s="519"/>
      <c r="G13" s="519"/>
      <c r="H13" s="519"/>
      <c r="I13" s="519" t="s">
        <v>402</v>
      </c>
      <c r="J13" s="519"/>
      <c r="K13" s="519"/>
      <c r="L13" s="519"/>
      <c r="M13" s="519"/>
      <c r="N13" s="520" t="s">
        <v>403</v>
      </c>
      <c r="O13" s="521"/>
      <c r="P13" s="521"/>
      <c r="Q13" s="521"/>
      <c r="R13" s="521"/>
      <c r="S13" s="522"/>
      <c r="T13" s="519" t="s">
        <v>404</v>
      </c>
      <c r="U13" s="519"/>
      <c r="V13" s="519"/>
      <c r="W13" s="519"/>
      <c r="X13" s="519"/>
      <c r="Y13" s="519" t="s">
        <v>405</v>
      </c>
      <c r="Z13" s="519"/>
      <c r="AA13" s="519"/>
      <c r="AB13" s="519"/>
    </row>
    <row r="14" spans="1:29" ht="28.5" customHeight="1" x14ac:dyDescent="0.15">
      <c r="A14" s="518"/>
      <c r="B14" s="519"/>
      <c r="C14" s="519"/>
      <c r="D14" s="519"/>
      <c r="E14" s="519"/>
      <c r="F14" s="519"/>
      <c r="G14" s="519"/>
      <c r="H14" s="519"/>
      <c r="I14" s="519"/>
      <c r="J14" s="519"/>
      <c r="K14" s="519"/>
      <c r="L14" s="519"/>
      <c r="M14" s="519"/>
      <c r="N14" s="523"/>
      <c r="O14" s="524"/>
      <c r="P14" s="524"/>
      <c r="Q14" s="524"/>
      <c r="R14" s="524"/>
      <c r="S14" s="525"/>
      <c r="T14" s="519"/>
      <c r="U14" s="519"/>
      <c r="V14" s="519"/>
      <c r="W14" s="519"/>
      <c r="X14" s="519"/>
      <c r="Y14" s="519"/>
      <c r="Z14" s="519"/>
      <c r="AA14" s="519"/>
      <c r="AB14" s="519"/>
    </row>
    <row r="15" spans="1:29" ht="12" customHeight="1" x14ac:dyDescent="0.15">
      <c r="A15" s="534">
        <v>1</v>
      </c>
      <c r="B15" s="535"/>
      <c r="C15" s="535"/>
      <c r="D15" s="535"/>
      <c r="E15" s="536"/>
      <c r="F15" s="537"/>
      <c r="G15" s="537"/>
      <c r="H15" s="538"/>
      <c r="I15" s="536" t="s">
        <v>418</v>
      </c>
      <c r="J15" s="537"/>
      <c r="K15" s="537"/>
      <c r="L15" s="537"/>
      <c r="M15" s="538"/>
      <c r="N15" s="545"/>
      <c r="O15" s="546"/>
      <c r="P15" s="546"/>
      <c r="Q15" s="546"/>
      <c r="R15" s="546"/>
      <c r="S15" s="547"/>
      <c r="T15" s="536" t="s">
        <v>418</v>
      </c>
      <c r="U15" s="537"/>
      <c r="V15" s="537"/>
      <c r="W15" s="537"/>
      <c r="X15" s="538"/>
      <c r="Y15" s="530" t="s">
        <v>409</v>
      </c>
      <c r="Z15" s="530"/>
      <c r="AA15" s="530"/>
      <c r="AB15" s="530"/>
    </row>
    <row r="16" spans="1:29" ht="12" customHeight="1" x14ac:dyDescent="0.15">
      <c r="A16" s="534"/>
      <c r="B16" s="535"/>
      <c r="C16" s="535"/>
      <c r="D16" s="535"/>
      <c r="E16" s="539"/>
      <c r="F16" s="540"/>
      <c r="G16" s="540"/>
      <c r="H16" s="541"/>
      <c r="I16" s="539"/>
      <c r="J16" s="540"/>
      <c r="K16" s="540"/>
      <c r="L16" s="540"/>
      <c r="M16" s="541"/>
      <c r="N16" s="548"/>
      <c r="O16" s="549"/>
      <c r="P16" s="549"/>
      <c r="Q16" s="549"/>
      <c r="R16" s="549"/>
      <c r="S16" s="550"/>
      <c r="T16" s="539"/>
      <c r="U16" s="540"/>
      <c r="V16" s="540"/>
      <c r="W16" s="540"/>
      <c r="X16" s="541"/>
      <c r="Y16" s="530"/>
      <c r="Z16" s="530"/>
      <c r="AA16" s="530"/>
      <c r="AB16" s="530"/>
    </row>
    <row r="17" spans="1:28" ht="12" customHeight="1" x14ac:dyDescent="0.15">
      <c r="A17" s="534"/>
      <c r="B17" s="535"/>
      <c r="C17" s="535"/>
      <c r="D17" s="535"/>
      <c r="E17" s="542"/>
      <c r="F17" s="543"/>
      <c r="G17" s="543"/>
      <c r="H17" s="544"/>
      <c r="I17" s="542"/>
      <c r="J17" s="543"/>
      <c r="K17" s="543"/>
      <c r="L17" s="543"/>
      <c r="M17" s="544"/>
      <c r="N17" s="531"/>
      <c r="O17" s="532"/>
      <c r="P17" s="532"/>
      <c r="Q17" s="532"/>
      <c r="R17" s="532"/>
      <c r="S17" s="533"/>
      <c r="T17" s="542"/>
      <c r="U17" s="543"/>
      <c r="V17" s="543"/>
      <c r="W17" s="543"/>
      <c r="X17" s="544"/>
      <c r="Y17" s="530"/>
      <c r="Z17" s="530"/>
      <c r="AA17" s="530"/>
      <c r="AB17" s="530"/>
    </row>
    <row r="18" spans="1:28" ht="12" customHeight="1" x14ac:dyDescent="0.15">
      <c r="A18" s="534">
        <v>2</v>
      </c>
      <c r="B18" s="535"/>
      <c r="C18" s="535"/>
      <c r="D18" s="535"/>
      <c r="E18" s="536"/>
      <c r="F18" s="537"/>
      <c r="G18" s="537"/>
      <c r="H18" s="538"/>
      <c r="I18" s="536" t="s">
        <v>418</v>
      </c>
      <c r="J18" s="537"/>
      <c r="K18" s="537"/>
      <c r="L18" s="537"/>
      <c r="M18" s="538"/>
      <c r="N18" s="545"/>
      <c r="O18" s="546"/>
      <c r="P18" s="546"/>
      <c r="Q18" s="546"/>
      <c r="R18" s="546"/>
      <c r="S18" s="547"/>
      <c r="T18" s="536" t="s">
        <v>418</v>
      </c>
      <c r="U18" s="537"/>
      <c r="V18" s="537"/>
      <c r="W18" s="537"/>
      <c r="X18" s="538"/>
      <c r="Y18" s="530" t="s">
        <v>409</v>
      </c>
      <c r="Z18" s="530"/>
      <c r="AA18" s="530"/>
      <c r="AB18" s="530"/>
    </row>
    <row r="19" spans="1:28" ht="12" customHeight="1" x14ac:dyDescent="0.15">
      <c r="A19" s="534"/>
      <c r="B19" s="535"/>
      <c r="C19" s="535"/>
      <c r="D19" s="535"/>
      <c r="E19" s="539"/>
      <c r="F19" s="540"/>
      <c r="G19" s="540"/>
      <c r="H19" s="541"/>
      <c r="I19" s="539"/>
      <c r="J19" s="540"/>
      <c r="K19" s="540"/>
      <c r="L19" s="540"/>
      <c r="M19" s="541"/>
      <c r="N19" s="548"/>
      <c r="O19" s="549"/>
      <c r="P19" s="549"/>
      <c r="Q19" s="549"/>
      <c r="R19" s="549"/>
      <c r="S19" s="550"/>
      <c r="T19" s="539"/>
      <c r="U19" s="540"/>
      <c r="V19" s="540"/>
      <c r="W19" s="540"/>
      <c r="X19" s="541"/>
      <c r="Y19" s="530"/>
      <c r="Z19" s="530"/>
      <c r="AA19" s="530"/>
      <c r="AB19" s="530"/>
    </row>
    <row r="20" spans="1:28" ht="12" customHeight="1" x14ac:dyDescent="0.15">
      <c r="A20" s="534"/>
      <c r="B20" s="535"/>
      <c r="C20" s="535"/>
      <c r="D20" s="535"/>
      <c r="E20" s="542"/>
      <c r="F20" s="543"/>
      <c r="G20" s="543"/>
      <c r="H20" s="544"/>
      <c r="I20" s="542"/>
      <c r="J20" s="543"/>
      <c r="K20" s="543"/>
      <c r="L20" s="543"/>
      <c r="M20" s="544"/>
      <c r="N20" s="531"/>
      <c r="O20" s="532"/>
      <c r="P20" s="532"/>
      <c r="Q20" s="532"/>
      <c r="R20" s="532"/>
      <c r="S20" s="533"/>
      <c r="T20" s="542"/>
      <c r="U20" s="543"/>
      <c r="V20" s="543"/>
      <c r="W20" s="543"/>
      <c r="X20" s="544"/>
      <c r="Y20" s="530"/>
      <c r="Z20" s="530"/>
      <c r="AA20" s="530"/>
      <c r="AB20" s="530"/>
    </row>
    <row r="21" spans="1:28" ht="12" customHeight="1" x14ac:dyDescent="0.15">
      <c r="A21" s="534">
        <v>3</v>
      </c>
      <c r="B21" s="535"/>
      <c r="C21" s="535"/>
      <c r="D21" s="535"/>
      <c r="E21" s="536"/>
      <c r="F21" s="537"/>
      <c r="G21" s="537"/>
      <c r="H21" s="538"/>
      <c r="I21" s="536" t="s">
        <v>422</v>
      </c>
      <c r="J21" s="537"/>
      <c r="K21" s="537"/>
      <c r="L21" s="537"/>
      <c r="M21" s="538"/>
      <c r="N21" s="545"/>
      <c r="O21" s="546"/>
      <c r="P21" s="546"/>
      <c r="Q21" s="546"/>
      <c r="R21" s="546"/>
      <c r="S21" s="547"/>
      <c r="T21" s="536" t="s">
        <v>422</v>
      </c>
      <c r="U21" s="537"/>
      <c r="V21" s="537"/>
      <c r="W21" s="537"/>
      <c r="X21" s="538"/>
      <c r="Y21" s="530" t="s">
        <v>409</v>
      </c>
      <c r="Z21" s="530"/>
      <c r="AA21" s="530"/>
      <c r="AB21" s="530"/>
    </row>
    <row r="22" spans="1:28" ht="12" customHeight="1" x14ac:dyDescent="0.15">
      <c r="A22" s="534"/>
      <c r="B22" s="535"/>
      <c r="C22" s="535"/>
      <c r="D22" s="535"/>
      <c r="E22" s="539"/>
      <c r="F22" s="540"/>
      <c r="G22" s="540"/>
      <c r="H22" s="541"/>
      <c r="I22" s="539"/>
      <c r="J22" s="540"/>
      <c r="K22" s="540"/>
      <c r="L22" s="540"/>
      <c r="M22" s="541"/>
      <c r="N22" s="548"/>
      <c r="O22" s="549"/>
      <c r="P22" s="549"/>
      <c r="Q22" s="549"/>
      <c r="R22" s="549"/>
      <c r="S22" s="550"/>
      <c r="T22" s="539"/>
      <c r="U22" s="540"/>
      <c r="V22" s="540"/>
      <c r="W22" s="540"/>
      <c r="X22" s="541"/>
      <c r="Y22" s="530"/>
      <c r="Z22" s="530"/>
      <c r="AA22" s="530"/>
      <c r="AB22" s="530"/>
    </row>
    <row r="23" spans="1:28" ht="12" customHeight="1" x14ac:dyDescent="0.15">
      <c r="A23" s="534"/>
      <c r="B23" s="535"/>
      <c r="C23" s="535"/>
      <c r="D23" s="535"/>
      <c r="E23" s="542"/>
      <c r="F23" s="543"/>
      <c r="G23" s="543"/>
      <c r="H23" s="544"/>
      <c r="I23" s="542"/>
      <c r="J23" s="543"/>
      <c r="K23" s="543"/>
      <c r="L23" s="543"/>
      <c r="M23" s="544"/>
      <c r="N23" s="531"/>
      <c r="O23" s="532"/>
      <c r="P23" s="532"/>
      <c r="Q23" s="532"/>
      <c r="R23" s="532"/>
      <c r="S23" s="533"/>
      <c r="T23" s="542"/>
      <c r="U23" s="543"/>
      <c r="V23" s="543"/>
      <c r="W23" s="543"/>
      <c r="X23" s="544"/>
      <c r="Y23" s="530"/>
      <c r="Z23" s="530"/>
      <c r="AA23" s="530"/>
      <c r="AB23" s="530"/>
    </row>
    <row r="24" spans="1:28" ht="12" customHeight="1" x14ac:dyDescent="0.15">
      <c r="A24" s="534">
        <v>4</v>
      </c>
      <c r="B24" s="535"/>
      <c r="C24" s="535"/>
      <c r="D24" s="535"/>
      <c r="E24" s="536"/>
      <c r="F24" s="537"/>
      <c r="G24" s="537"/>
      <c r="H24" s="538"/>
      <c r="I24" s="530" t="s">
        <v>422</v>
      </c>
      <c r="J24" s="530"/>
      <c r="K24" s="530"/>
      <c r="L24" s="530"/>
      <c r="M24" s="530"/>
      <c r="N24" s="545"/>
      <c r="O24" s="546"/>
      <c r="P24" s="546"/>
      <c r="Q24" s="546"/>
      <c r="R24" s="546"/>
      <c r="S24" s="547"/>
      <c r="T24" s="530" t="s">
        <v>422</v>
      </c>
      <c r="U24" s="530"/>
      <c r="V24" s="530"/>
      <c r="W24" s="530"/>
      <c r="X24" s="530"/>
      <c r="Y24" s="530" t="s">
        <v>409</v>
      </c>
      <c r="Z24" s="530"/>
      <c r="AA24" s="530"/>
      <c r="AB24" s="530"/>
    </row>
    <row r="25" spans="1:28" ht="12" customHeight="1" x14ac:dyDescent="0.15">
      <c r="A25" s="534"/>
      <c r="B25" s="535"/>
      <c r="C25" s="535"/>
      <c r="D25" s="535"/>
      <c r="E25" s="539"/>
      <c r="F25" s="540"/>
      <c r="G25" s="540"/>
      <c r="H25" s="541"/>
      <c r="I25" s="530"/>
      <c r="J25" s="530"/>
      <c r="K25" s="530"/>
      <c r="L25" s="530"/>
      <c r="M25" s="530"/>
      <c r="N25" s="548"/>
      <c r="O25" s="549"/>
      <c r="P25" s="549"/>
      <c r="Q25" s="549"/>
      <c r="R25" s="549"/>
      <c r="S25" s="550"/>
      <c r="T25" s="530"/>
      <c r="U25" s="530"/>
      <c r="V25" s="530"/>
      <c r="W25" s="530"/>
      <c r="X25" s="530"/>
      <c r="Y25" s="530"/>
      <c r="Z25" s="530"/>
      <c r="AA25" s="530"/>
      <c r="AB25" s="530"/>
    </row>
    <row r="26" spans="1:28" ht="12" customHeight="1" x14ac:dyDescent="0.15">
      <c r="A26" s="534"/>
      <c r="B26" s="535"/>
      <c r="C26" s="535"/>
      <c r="D26" s="535"/>
      <c r="E26" s="542"/>
      <c r="F26" s="543"/>
      <c r="G26" s="543"/>
      <c r="H26" s="544"/>
      <c r="I26" s="530"/>
      <c r="J26" s="530"/>
      <c r="K26" s="530"/>
      <c r="L26" s="530"/>
      <c r="M26" s="530"/>
      <c r="N26" s="531"/>
      <c r="O26" s="532"/>
      <c r="P26" s="532"/>
      <c r="Q26" s="532"/>
      <c r="R26" s="532"/>
      <c r="S26" s="533"/>
      <c r="T26" s="530"/>
      <c r="U26" s="530"/>
      <c r="V26" s="530"/>
      <c r="W26" s="530"/>
      <c r="X26" s="530"/>
      <c r="Y26" s="530"/>
      <c r="Z26" s="530"/>
      <c r="AA26" s="530"/>
      <c r="AB26" s="530"/>
    </row>
    <row r="27" spans="1:28" ht="12" customHeight="1" x14ac:dyDescent="0.15">
      <c r="A27" s="534">
        <v>5</v>
      </c>
      <c r="B27" s="535"/>
      <c r="C27" s="535"/>
      <c r="D27" s="535"/>
      <c r="E27" s="536"/>
      <c r="F27" s="537"/>
      <c r="G27" s="537"/>
      <c r="H27" s="538"/>
      <c r="I27" s="536" t="s">
        <v>418</v>
      </c>
      <c r="J27" s="537"/>
      <c r="K27" s="537"/>
      <c r="L27" s="537"/>
      <c r="M27" s="538"/>
      <c r="N27" s="545"/>
      <c r="O27" s="546"/>
      <c r="P27" s="546"/>
      <c r="Q27" s="546"/>
      <c r="R27" s="546"/>
      <c r="S27" s="547"/>
      <c r="T27" s="536" t="s">
        <v>418</v>
      </c>
      <c r="U27" s="537"/>
      <c r="V27" s="537"/>
      <c r="W27" s="537"/>
      <c r="X27" s="538"/>
      <c r="Y27" s="530" t="s">
        <v>409</v>
      </c>
      <c r="Z27" s="530"/>
      <c r="AA27" s="530"/>
      <c r="AB27" s="530"/>
    </row>
    <row r="28" spans="1:28" ht="12" customHeight="1" x14ac:dyDescent="0.15">
      <c r="A28" s="534"/>
      <c r="B28" s="535"/>
      <c r="C28" s="535"/>
      <c r="D28" s="535"/>
      <c r="E28" s="539"/>
      <c r="F28" s="540"/>
      <c r="G28" s="540"/>
      <c r="H28" s="541"/>
      <c r="I28" s="539"/>
      <c r="J28" s="540"/>
      <c r="K28" s="540"/>
      <c r="L28" s="540"/>
      <c r="M28" s="541"/>
      <c r="N28" s="548"/>
      <c r="O28" s="549"/>
      <c r="P28" s="549"/>
      <c r="Q28" s="549"/>
      <c r="R28" s="549"/>
      <c r="S28" s="550"/>
      <c r="T28" s="539"/>
      <c r="U28" s="540"/>
      <c r="V28" s="540"/>
      <c r="W28" s="540"/>
      <c r="X28" s="541"/>
      <c r="Y28" s="530"/>
      <c r="Z28" s="530"/>
      <c r="AA28" s="530"/>
      <c r="AB28" s="530"/>
    </row>
    <row r="29" spans="1:28" ht="12" customHeight="1" x14ac:dyDescent="0.15">
      <c r="A29" s="534"/>
      <c r="B29" s="535"/>
      <c r="C29" s="535"/>
      <c r="D29" s="535"/>
      <c r="E29" s="542"/>
      <c r="F29" s="543"/>
      <c r="G29" s="543"/>
      <c r="H29" s="544"/>
      <c r="I29" s="542"/>
      <c r="J29" s="543"/>
      <c r="K29" s="543"/>
      <c r="L29" s="543"/>
      <c r="M29" s="544"/>
      <c r="N29" s="531"/>
      <c r="O29" s="532"/>
      <c r="P29" s="532"/>
      <c r="Q29" s="532"/>
      <c r="R29" s="532"/>
      <c r="S29" s="533"/>
      <c r="T29" s="542"/>
      <c r="U29" s="543"/>
      <c r="V29" s="543"/>
      <c r="W29" s="543"/>
      <c r="X29" s="544"/>
      <c r="Y29" s="530"/>
      <c r="Z29" s="530"/>
      <c r="AA29" s="530"/>
      <c r="AB29" s="530"/>
    </row>
    <row r="30" spans="1:28" ht="12" customHeight="1" x14ac:dyDescent="0.15">
      <c r="A30" s="534">
        <v>6</v>
      </c>
      <c r="B30" s="535"/>
      <c r="C30" s="535"/>
      <c r="D30" s="535"/>
      <c r="E30" s="536"/>
      <c r="F30" s="537"/>
      <c r="G30" s="537"/>
      <c r="H30" s="538"/>
      <c r="I30" s="536" t="s">
        <v>418</v>
      </c>
      <c r="J30" s="537"/>
      <c r="K30" s="537"/>
      <c r="L30" s="537"/>
      <c r="M30" s="538"/>
      <c r="N30" s="545"/>
      <c r="O30" s="546"/>
      <c r="P30" s="546"/>
      <c r="Q30" s="546"/>
      <c r="R30" s="546"/>
      <c r="S30" s="547"/>
      <c r="T30" s="536" t="s">
        <v>418</v>
      </c>
      <c r="U30" s="537"/>
      <c r="V30" s="537"/>
      <c r="W30" s="537"/>
      <c r="X30" s="538"/>
      <c r="Y30" s="530" t="s">
        <v>409</v>
      </c>
      <c r="Z30" s="530"/>
      <c r="AA30" s="530"/>
      <c r="AB30" s="530"/>
    </row>
    <row r="31" spans="1:28" ht="12" customHeight="1" x14ac:dyDescent="0.15">
      <c r="A31" s="534"/>
      <c r="B31" s="535"/>
      <c r="C31" s="535"/>
      <c r="D31" s="535"/>
      <c r="E31" s="539"/>
      <c r="F31" s="540"/>
      <c r="G31" s="540"/>
      <c r="H31" s="541"/>
      <c r="I31" s="539"/>
      <c r="J31" s="540"/>
      <c r="K31" s="540"/>
      <c r="L31" s="540"/>
      <c r="M31" s="541"/>
      <c r="N31" s="548"/>
      <c r="O31" s="549"/>
      <c r="P31" s="549"/>
      <c r="Q31" s="549"/>
      <c r="R31" s="549"/>
      <c r="S31" s="550"/>
      <c r="T31" s="539"/>
      <c r="U31" s="540"/>
      <c r="V31" s="540"/>
      <c r="W31" s="540"/>
      <c r="X31" s="541"/>
      <c r="Y31" s="530"/>
      <c r="Z31" s="530"/>
      <c r="AA31" s="530"/>
      <c r="AB31" s="530"/>
    </row>
    <row r="32" spans="1:28" ht="12" customHeight="1" x14ac:dyDescent="0.15">
      <c r="A32" s="534"/>
      <c r="B32" s="535"/>
      <c r="C32" s="535"/>
      <c r="D32" s="535"/>
      <c r="E32" s="542"/>
      <c r="F32" s="543"/>
      <c r="G32" s="543"/>
      <c r="H32" s="544"/>
      <c r="I32" s="542"/>
      <c r="J32" s="543"/>
      <c r="K32" s="543"/>
      <c r="L32" s="543"/>
      <c r="M32" s="544"/>
      <c r="N32" s="531"/>
      <c r="O32" s="532"/>
      <c r="P32" s="532"/>
      <c r="Q32" s="532"/>
      <c r="R32" s="532"/>
      <c r="S32" s="533"/>
      <c r="T32" s="542"/>
      <c r="U32" s="543"/>
      <c r="V32" s="543"/>
      <c r="W32" s="543"/>
      <c r="X32" s="544"/>
      <c r="Y32" s="530"/>
      <c r="Z32" s="530"/>
      <c r="AA32" s="530"/>
      <c r="AB32" s="530"/>
    </row>
    <row r="33" spans="1:52" ht="12" customHeight="1" x14ac:dyDescent="0.15">
      <c r="A33" s="534">
        <v>7</v>
      </c>
      <c r="B33" s="535"/>
      <c r="C33" s="535"/>
      <c r="D33" s="535"/>
      <c r="E33" s="536"/>
      <c r="F33" s="537"/>
      <c r="G33" s="537"/>
      <c r="H33" s="538"/>
      <c r="I33" s="536" t="s">
        <v>422</v>
      </c>
      <c r="J33" s="537"/>
      <c r="K33" s="537"/>
      <c r="L33" s="537"/>
      <c r="M33" s="538"/>
      <c r="N33" s="545"/>
      <c r="O33" s="546"/>
      <c r="P33" s="546"/>
      <c r="Q33" s="546"/>
      <c r="R33" s="546"/>
      <c r="S33" s="547"/>
      <c r="T33" s="536" t="s">
        <v>422</v>
      </c>
      <c r="U33" s="537"/>
      <c r="V33" s="537"/>
      <c r="W33" s="537"/>
      <c r="X33" s="538"/>
      <c r="Y33" s="530" t="s">
        <v>409</v>
      </c>
      <c r="Z33" s="530"/>
      <c r="AA33" s="530"/>
      <c r="AB33" s="530"/>
    </row>
    <row r="34" spans="1:52" ht="12" customHeight="1" x14ac:dyDescent="0.15">
      <c r="A34" s="534"/>
      <c r="B34" s="535"/>
      <c r="C34" s="535"/>
      <c r="D34" s="535"/>
      <c r="E34" s="539"/>
      <c r="F34" s="540"/>
      <c r="G34" s="540"/>
      <c r="H34" s="541"/>
      <c r="I34" s="539"/>
      <c r="J34" s="540"/>
      <c r="K34" s="540"/>
      <c r="L34" s="540"/>
      <c r="M34" s="541"/>
      <c r="N34" s="548"/>
      <c r="O34" s="549"/>
      <c r="P34" s="549"/>
      <c r="Q34" s="549"/>
      <c r="R34" s="549"/>
      <c r="S34" s="550"/>
      <c r="T34" s="539"/>
      <c r="U34" s="540"/>
      <c r="V34" s="540"/>
      <c r="W34" s="540"/>
      <c r="X34" s="541"/>
      <c r="Y34" s="530"/>
      <c r="Z34" s="530"/>
      <c r="AA34" s="530"/>
      <c r="AB34" s="530"/>
    </row>
    <row r="35" spans="1:52" ht="12" customHeight="1" x14ac:dyDescent="0.15">
      <c r="A35" s="534"/>
      <c r="B35" s="535"/>
      <c r="C35" s="535"/>
      <c r="D35" s="535"/>
      <c r="E35" s="542"/>
      <c r="F35" s="543"/>
      <c r="G35" s="543"/>
      <c r="H35" s="544"/>
      <c r="I35" s="542"/>
      <c r="J35" s="543"/>
      <c r="K35" s="543"/>
      <c r="L35" s="543"/>
      <c r="M35" s="544"/>
      <c r="N35" s="531"/>
      <c r="O35" s="532"/>
      <c r="P35" s="532"/>
      <c r="Q35" s="532"/>
      <c r="R35" s="532"/>
      <c r="S35" s="533"/>
      <c r="T35" s="542"/>
      <c r="U35" s="543"/>
      <c r="V35" s="543"/>
      <c r="W35" s="543"/>
      <c r="X35" s="544"/>
      <c r="Y35" s="530"/>
      <c r="Z35" s="530"/>
      <c r="AA35" s="530"/>
      <c r="AB35" s="530"/>
    </row>
    <row r="36" spans="1:52" ht="12" customHeight="1" x14ac:dyDescent="0.15">
      <c r="A36" s="534">
        <v>8</v>
      </c>
      <c r="B36" s="535"/>
      <c r="C36" s="535"/>
      <c r="D36" s="535"/>
      <c r="E36" s="536"/>
      <c r="F36" s="537"/>
      <c r="G36" s="537"/>
      <c r="H36" s="538"/>
      <c r="I36" s="530" t="s">
        <v>422</v>
      </c>
      <c r="J36" s="530"/>
      <c r="K36" s="530"/>
      <c r="L36" s="530"/>
      <c r="M36" s="530"/>
      <c r="N36" s="545"/>
      <c r="O36" s="546"/>
      <c r="P36" s="546"/>
      <c r="Q36" s="546"/>
      <c r="R36" s="546"/>
      <c r="S36" s="547"/>
      <c r="T36" s="530" t="s">
        <v>422</v>
      </c>
      <c r="U36" s="530"/>
      <c r="V36" s="530"/>
      <c r="W36" s="530"/>
      <c r="X36" s="530"/>
      <c r="Y36" s="530" t="s">
        <v>409</v>
      </c>
      <c r="Z36" s="530"/>
      <c r="AA36" s="530"/>
      <c r="AB36" s="530"/>
    </row>
    <row r="37" spans="1:52" ht="12" customHeight="1" x14ac:dyDescent="0.15">
      <c r="A37" s="534"/>
      <c r="B37" s="535"/>
      <c r="C37" s="535"/>
      <c r="D37" s="535"/>
      <c r="E37" s="539"/>
      <c r="F37" s="540"/>
      <c r="G37" s="540"/>
      <c r="H37" s="541"/>
      <c r="I37" s="530"/>
      <c r="J37" s="530"/>
      <c r="K37" s="530"/>
      <c r="L37" s="530"/>
      <c r="M37" s="530"/>
      <c r="N37" s="548"/>
      <c r="O37" s="549"/>
      <c r="P37" s="549"/>
      <c r="Q37" s="549"/>
      <c r="R37" s="549"/>
      <c r="S37" s="550"/>
      <c r="T37" s="530"/>
      <c r="U37" s="530"/>
      <c r="V37" s="530"/>
      <c r="W37" s="530"/>
      <c r="X37" s="530"/>
      <c r="Y37" s="530"/>
      <c r="Z37" s="530"/>
      <c r="AA37" s="530"/>
      <c r="AB37" s="530"/>
    </row>
    <row r="38" spans="1:52" ht="12" customHeight="1" x14ac:dyDescent="0.15">
      <c r="A38" s="534"/>
      <c r="B38" s="535"/>
      <c r="C38" s="535"/>
      <c r="D38" s="535"/>
      <c r="E38" s="542"/>
      <c r="F38" s="543"/>
      <c r="G38" s="543"/>
      <c r="H38" s="544"/>
      <c r="I38" s="530"/>
      <c r="J38" s="530"/>
      <c r="K38" s="530"/>
      <c r="L38" s="530"/>
      <c r="M38" s="530"/>
      <c r="N38" s="531"/>
      <c r="O38" s="532"/>
      <c r="P38" s="532"/>
      <c r="Q38" s="532"/>
      <c r="R38" s="532"/>
      <c r="S38" s="533"/>
      <c r="T38" s="530"/>
      <c r="U38" s="530"/>
      <c r="V38" s="530"/>
      <c r="W38" s="530"/>
      <c r="X38" s="530"/>
      <c r="Y38" s="530"/>
      <c r="Z38" s="530"/>
      <c r="AA38" s="530"/>
      <c r="AB38" s="530"/>
    </row>
    <row r="39" spans="1:52" ht="12" customHeight="1" x14ac:dyDescent="0.15">
      <c r="A39" s="534">
        <v>9</v>
      </c>
      <c r="B39" s="535"/>
      <c r="C39" s="535"/>
      <c r="D39" s="535"/>
      <c r="E39" s="536"/>
      <c r="F39" s="537"/>
      <c r="G39" s="537"/>
      <c r="H39" s="538"/>
      <c r="I39" s="536" t="s">
        <v>418</v>
      </c>
      <c r="J39" s="537"/>
      <c r="K39" s="537"/>
      <c r="L39" s="537"/>
      <c r="M39" s="538"/>
      <c r="N39" s="545"/>
      <c r="O39" s="546"/>
      <c r="P39" s="546"/>
      <c r="Q39" s="546"/>
      <c r="R39" s="546"/>
      <c r="S39" s="547"/>
      <c r="T39" s="536" t="s">
        <v>418</v>
      </c>
      <c r="U39" s="537"/>
      <c r="V39" s="537"/>
      <c r="W39" s="537"/>
      <c r="X39" s="538"/>
      <c r="Y39" s="530" t="s">
        <v>409</v>
      </c>
      <c r="Z39" s="530"/>
      <c r="AA39" s="530"/>
      <c r="AB39" s="530"/>
    </row>
    <row r="40" spans="1:52" ht="12" customHeight="1" x14ac:dyDescent="0.15">
      <c r="A40" s="534"/>
      <c r="B40" s="535"/>
      <c r="C40" s="535"/>
      <c r="D40" s="535"/>
      <c r="E40" s="539"/>
      <c r="F40" s="540"/>
      <c r="G40" s="540"/>
      <c r="H40" s="541"/>
      <c r="I40" s="539"/>
      <c r="J40" s="540"/>
      <c r="K40" s="540"/>
      <c r="L40" s="540"/>
      <c r="M40" s="541"/>
      <c r="N40" s="548"/>
      <c r="O40" s="549"/>
      <c r="P40" s="549"/>
      <c r="Q40" s="549"/>
      <c r="R40" s="549"/>
      <c r="S40" s="550"/>
      <c r="T40" s="539"/>
      <c r="U40" s="540"/>
      <c r="V40" s="540"/>
      <c r="W40" s="540"/>
      <c r="X40" s="541"/>
      <c r="Y40" s="530"/>
      <c r="Z40" s="530"/>
      <c r="AA40" s="530"/>
      <c r="AB40" s="530"/>
    </row>
    <row r="41" spans="1:52" ht="12" customHeight="1" x14ac:dyDescent="0.15">
      <c r="A41" s="534"/>
      <c r="B41" s="535"/>
      <c r="C41" s="535"/>
      <c r="D41" s="535"/>
      <c r="E41" s="542"/>
      <c r="F41" s="543"/>
      <c r="G41" s="543"/>
      <c r="H41" s="544"/>
      <c r="I41" s="542"/>
      <c r="J41" s="543"/>
      <c r="K41" s="543"/>
      <c r="L41" s="543"/>
      <c r="M41" s="544"/>
      <c r="N41" s="531"/>
      <c r="O41" s="532"/>
      <c r="P41" s="532"/>
      <c r="Q41" s="532"/>
      <c r="R41" s="532"/>
      <c r="S41" s="533"/>
      <c r="T41" s="542"/>
      <c r="U41" s="543"/>
      <c r="V41" s="543"/>
      <c r="W41" s="543"/>
      <c r="X41" s="544"/>
      <c r="Y41" s="530"/>
      <c r="Z41" s="530"/>
      <c r="AA41" s="530"/>
      <c r="AB41" s="530"/>
    </row>
    <row r="42" spans="1:52" ht="12" customHeight="1" x14ac:dyDescent="0.15">
      <c r="A42" s="534">
        <v>10</v>
      </c>
      <c r="B42" s="535"/>
      <c r="C42" s="535"/>
      <c r="D42" s="535"/>
      <c r="E42" s="536"/>
      <c r="F42" s="537"/>
      <c r="G42" s="537"/>
      <c r="H42" s="538"/>
      <c r="I42" s="536" t="s">
        <v>418</v>
      </c>
      <c r="J42" s="537"/>
      <c r="K42" s="537"/>
      <c r="L42" s="537"/>
      <c r="M42" s="538"/>
      <c r="N42" s="545"/>
      <c r="O42" s="546"/>
      <c r="P42" s="546"/>
      <c r="Q42" s="546"/>
      <c r="R42" s="546"/>
      <c r="S42" s="547"/>
      <c r="T42" s="536" t="s">
        <v>418</v>
      </c>
      <c r="U42" s="537"/>
      <c r="V42" s="537"/>
      <c r="W42" s="537"/>
      <c r="X42" s="538"/>
      <c r="Y42" s="530" t="s">
        <v>409</v>
      </c>
      <c r="Z42" s="530"/>
      <c r="AA42" s="530"/>
      <c r="AB42" s="530"/>
      <c r="AC42" s="174"/>
      <c r="AD42" s="174"/>
      <c r="AE42" s="174"/>
      <c r="AF42" s="174"/>
      <c r="AG42" s="174"/>
      <c r="AH42" s="174"/>
      <c r="AI42" s="174"/>
      <c r="AJ42" s="174"/>
      <c r="AK42" s="174"/>
      <c r="AL42" s="174"/>
      <c r="AM42" s="174"/>
      <c r="AN42" s="174"/>
      <c r="AO42" s="174"/>
      <c r="AP42" s="174"/>
      <c r="AQ42" s="174"/>
      <c r="AR42" s="174"/>
      <c r="AS42" s="174"/>
      <c r="AT42" s="174"/>
      <c r="AU42" s="174"/>
      <c r="AV42" s="174"/>
      <c r="AW42" s="174"/>
    </row>
    <row r="43" spans="1:52" s="177" customFormat="1" ht="12" customHeight="1" x14ac:dyDescent="0.15">
      <c r="A43" s="534"/>
      <c r="B43" s="535"/>
      <c r="C43" s="535"/>
      <c r="D43" s="535"/>
      <c r="E43" s="539"/>
      <c r="F43" s="540"/>
      <c r="G43" s="540"/>
      <c r="H43" s="541"/>
      <c r="I43" s="539"/>
      <c r="J43" s="540"/>
      <c r="K43" s="540"/>
      <c r="L43" s="540"/>
      <c r="M43" s="541"/>
      <c r="N43" s="548"/>
      <c r="O43" s="549"/>
      <c r="P43" s="549"/>
      <c r="Q43" s="549"/>
      <c r="R43" s="549"/>
      <c r="S43" s="550"/>
      <c r="T43" s="539"/>
      <c r="U43" s="540"/>
      <c r="V43" s="540"/>
      <c r="W43" s="540"/>
      <c r="X43" s="541"/>
      <c r="Y43" s="530"/>
      <c r="Z43" s="530"/>
      <c r="AA43" s="530"/>
      <c r="AB43" s="530"/>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6"/>
      <c r="AY43" s="176"/>
      <c r="AZ43" s="176"/>
    </row>
    <row r="44" spans="1:52" s="177" customFormat="1" ht="12" customHeight="1" x14ac:dyDescent="0.15">
      <c r="A44" s="534"/>
      <c r="B44" s="535"/>
      <c r="C44" s="535"/>
      <c r="D44" s="535"/>
      <c r="E44" s="542"/>
      <c r="F44" s="543"/>
      <c r="G44" s="543"/>
      <c r="H44" s="544"/>
      <c r="I44" s="542"/>
      <c r="J44" s="543"/>
      <c r="K44" s="543"/>
      <c r="L44" s="543"/>
      <c r="M44" s="544"/>
      <c r="N44" s="531"/>
      <c r="O44" s="532"/>
      <c r="P44" s="532"/>
      <c r="Q44" s="532"/>
      <c r="R44" s="532"/>
      <c r="S44" s="533"/>
      <c r="T44" s="542"/>
      <c r="U44" s="543"/>
      <c r="V44" s="543"/>
      <c r="W44" s="543"/>
      <c r="X44" s="544"/>
      <c r="Y44" s="530"/>
      <c r="Z44" s="530"/>
      <c r="AA44" s="530"/>
      <c r="AB44" s="530"/>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6"/>
      <c r="AY44" s="176"/>
      <c r="AZ44" s="176"/>
    </row>
    <row r="45" spans="1:52" ht="12" customHeight="1" x14ac:dyDescent="0.15">
      <c r="A45" s="534">
        <v>11</v>
      </c>
      <c r="B45" s="535"/>
      <c r="C45" s="535"/>
      <c r="D45" s="535"/>
      <c r="E45" s="536"/>
      <c r="F45" s="537"/>
      <c r="G45" s="537"/>
      <c r="H45" s="538"/>
      <c r="I45" s="536" t="s">
        <v>422</v>
      </c>
      <c r="J45" s="537"/>
      <c r="K45" s="537"/>
      <c r="L45" s="537"/>
      <c r="M45" s="538"/>
      <c r="N45" s="545"/>
      <c r="O45" s="546"/>
      <c r="P45" s="546"/>
      <c r="Q45" s="546"/>
      <c r="R45" s="546"/>
      <c r="S45" s="547"/>
      <c r="T45" s="536" t="s">
        <v>422</v>
      </c>
      <c r="U45" s="537"/>
      <c r="V45" s="537"/>
      <c r="W45" s="537"/>
      <c r="X45" s="538"/>
      <c r="Y45" s="530" t="s">
        <v>409</v>
      </c>
      <c r="Z45" s="530"/>
      <c r="AA45" s="530"/>
      <c r="AB45" s="530"/>
    </row>
    <row r="46" spans="1:52" ht="12" customHeight="1" x14ac:dyDescent="0.15">
      <c r="A46" s="534"/>
      <c r="B46" s="535"/>
      <c r="C46" s="535"/>
      <c r="D46" s="535"/>
      <c r="E46" s="539"/>
      <c r="F46" s="540"/>
      <c r="G46" s="540"/>
      <c r="H46" s="541"/>
      <c r="I46" s="539"/>
      <c r="J46" s="540"/>
      <c r="K46" s="540"/>
      <c r="L46" s="540"/>
      <c r="M46" s="541"/>
      <c r="N46" s="548"/>
      <c r="O46" s="549"/>
      <c r="P46" s="549"/>
      <c r="Q46" s="549"/>
      <c r="R46" s="549"/>
      <c r="S46" s="550"/>
      <c r="T46" s="539"/>
      <c r="U46" s="540"/>
      <c r="V46" s="540"/>
      <c r="W46" s="540"/>
      <c r="X46" s="541"/>
      <c r="Y46" s="530"/>
      <c r="Z46" s="530"/>
      <c r="AA46" s="530"/>
      <c r="AB46" s="530"/>
    </row>
    <row r="47" spans="1:52" ht="12" customHeight="1" x14ac:dyDescent="0.15">
      <c r="A47" s="534"/>
      <c r="B47" s="535"/>
      <c r="C47" s="535"/>
      <c r="D47" s="535"/>
      <c r="E47" s="542"/>
      <c r="F47" s="543"/>
      <c r="G47" s="543"/>
      <c r="H47" s="544"/>
      <c r="I47" s="542"/>
      <c r="J47" s="543"/>
      <c r="K47" s="543"/>
      <c r="L47" s="543"/>
      <c r="M47" s="544"/>
      <c r="N47" s="551"/>
      <c r="O47" s="552"/>
      <c r="P47" s="552"/>
      <c r="Q47" s="552"/>
      <c r="R47" s="552"/>
      <c r="S47" s="553"/>
      <c r="T47" s="542"/>
      <c r="U47" s="543"/>
      <c r="V47" s="543"/>
      <c r="W47" s="543"/>
      <c r="X47" s="544"/>
      <c r="Y47" s="530"/>
      <c r="Z47" s="530"/>
      <c r="AA47" s="530"/>
      <c r="AB47" s="530"/>
    </row>
    <row r="48" spans="1:52" ht="12" customHeight="1" x14ac:dyDescent="0.15">
      <c r="A48" s="534">
        <v>12</v>
      </c>
      <c r="B48" s="535"/>
      <c r="C48" s="535"/>
      <c r="D48" s="535"/>
      <c r="E48" s="536"/>
      <c r="F48" s="537"/>
      <c r="G48" s="537"/>
      <c r="H48" s="538"/>
      <c r="I48" s="530" t="s">
        <v>422</v>
      </c>
      <c r="J48" s="530"/>
      <c r="K48" s="530"/>
      <c r="L48" s="530"/>
      <c r="M48" s="530"/>
      <c r="N48" s="545"/>
      <c r="O48" s="546"/>
      <c r="P48" s="546"/>
      <c r="Q48" s="546"/>
      <c r="R48" s="546"/>
      <c r="S48" s="547"/>
      <c r="T48" s="530" t="s">
        <v>422</v>
      </c>
      <c r="U48" s="530"/>
      <c r="V48" s="530"/>
      <c r="W48" s="530"/>
      <c r="X48" s="530"/>
      <c r="Y48" s="530" t="s">
        <v>409</v>
      </c>
      <c r="Z48" s="530"/>
      <c r="AA48" s="530"/>
      <c r="AB48" s="530"/>
    </row>
    <row r="49" spans="1:28" ht="12" customHeight="1" x14ac:dyDescent="0.15">
      <c r="A49" s="534"/>
      <c r="B49" s="535"/>
      <c r="C49" s="535"/>
      <c r="D49" s="535"/>
      <c r="E49" s="539"/>
      <c r="F49" s="540"/>
      <c r="G49" s="540"/>
      <c r="H49" s="541"/>
      <c r="I49" s="530"/>
      <c r="J49" s="530"/>
      <c r="K49" s="530"/>
      <c r="L49" s="530"/>
      <c r="M49" s="530"/>
      <c r="N49" s="548"/>
      <c r="O49" s="549"/>
      <c r="P49" s="549"/>
      <c r="Q49" s="549"/>
      <c r="R49" s="549"/>
      <c r="S49" s="550"/>
      <c r="T49" s="530"/>
      <c r="U49" s="530"/>
      <c r="V49" s="530"/>
      <c r="W49" s="530"/>
      <c r="X49" s="530"/>
      <c r="Y49" s="530"/>
      <c r="Z49" s="530"/>
      <c r="AA49" s="530"/>
      <c r="AB49" s="530"/>
    </row>
    <row r="50" spans="1:28" ht="12" customHeight="1" x14ac:dyDescent="0.15">
      <c r="A50" s="534"/>
      <c r="B50" s="535"/>
      <c r="C50" s="535"/>
      <c r="D50" s="535"/>
      <c r="E50" s="542"/>
      <c r="F50" s="543"/>
      <c r="G50" s="543"/>
      <c r="H50" s="544"/>
      <c r="I50" s="530"/>
      <c r="J50" s="530"/>
      <c r="K50" s="530"/>
      <c r="L50" s="530"/>
      <c r="M50" s="530"/>
      <c r="N50" s="531"/>
      <c r="O50" s="532"/>
      <c r="P50" s="532"/>
      <c r="Q50" s="532"/>
      <c r="R50" s="532"/>
      <c r="S50" s="533"/>
      <c r="T50" s="530"/>
      <c r="U50" s="530"/>
      <c r="V50" s="530"/>
      <c r="W50" s="530"/>
      <c r="X50" s="530"/>
      <c r="Y50" s="530"/>
      <c r="Z50" s="530"/>
      <c r="AA50" s="530"/>
      <c r="AB50" s="530"/>
    </row>
    <row r="51" spans="1:28" ht="12" customHeight="1" x14ac:dyDescent="0.15">
      <c r="A51" s="534">
        <v>13</v>
      </c>
      <c r="B51" s="535"/>
      <c r="C51" s="535"/>
      <c r="D51" s="535"/>
      <c r="E51" s="536"/>
      <c r="F51" s="537"/>
      <c r="G51" s="537"/>
      <c r="H51" s="538"/>
      <c r="I51" s="536" t="s">
        <v>418</v>
      </c>
      <c r="J51" s="537"/>
      <c r="K51" s="537"/>
      <c r="L51" s="537"/>
      <c r="M51" s="538"/>
      <c r="N51" s="545"/>
      <c r="O51" s="546"/>
      <c r="P51" s="546"/>
      <c r="Q51" s="546"/>
      <c r="R51" s="546"/>
      <c r="S51" s="547"/>
      <c r="T51" s="536" t="s">
        <v>418</v>
      </c>
      <c r="U51" s="537"/>
      <c r="V51" s="537"/>
      <c r="W51" s="537"/>
      <c r="X51" s="538"/>
      <c r="Y51" s="530" t="s">
        <v>409</v>
      </c>
      <c r="Z51" s="530"/>
      <c r="AA51" s="530"/>
      <c r="AB51" s="530"/>
    </row>
    <row r="52" spans="1:28" ht="12" customHeight="1" x14ac:dyDescent="0.15">
      <c r="A52" s="534"/>
      <c r="B52" s="535"/>
      <c r="C52" s="535"/>
      <c r="D52" s="535"/>
      <c r="E52" s="539"/>
      <c r="F52" s="540"/>
      <c r="G52" s="540"/>
      <c r="H52" s="541"/>
      <c r="I52" s="539"/>
      <c r="J52" s="540"/>
      <c r="K52" s="540"/>
      <c r="L52" s="540"/>
      <c r="M52" s="541"/>
      <c r="N52" s="548"/>
      <c r="O52" s="549"/>
      <c r="P52" s="549"/>
      <c r="Q52" s="549"/>
      <c r="R52" s="549"/>
      <c r="S52" s="550"/>
      <c r="T52" s="539"/>
      <c r="U52" s="540"/>
      <c r="V52" s="540"/>
      <c r="W52" s="540"/>
      <c r="X52" s="541"/>
      <c r="Y52" s="530"/>
      <c r="Z52" s="530"/>
      <c r="AA52" s="530"/>
      <c r="AB52" s="530"/>
    </row>
    <row r="53" spans="1:28" ht="12" customHeight="1" x14ac:dyDescent="0.15">
      <c r="A53" s="534"/>
      <c r="B53" s="535"/>
      <c r="C53" s="535"/>
      <c r="D53" s="535"/>
      <c r="E53" s="542"/>
      <c r="F53" s="543"/>
      <c r="G53" s="543"/>
      <c r="H53" s="544"/>
      <c r="I53" s="542"/>
      <c r="J53" s="543"/>
      <c r="K53" s="543"/>
      <c r="L53" s="543"/>
      <c r="M53" s="544"/>
      <c r="N53" s="531"/>
      <c r="O53" s="532"/>
      <c r="P53" s="532"/>
      <c r="Q53" s="532"/>
      <c r="R53" s="532"/>
      <c r="S53" s="533"/>
      <c r="T53" s="542"/>
      <c r="U53" s="543"/>
      <c r="V53" s="543"/>
      <c r="W53" s="543"/>
      <c r="X53" s="544"/>
      <c r="Y53" s="530"/>
      <c r="Z53" s="530"/>
      <c r="AA53" s="530"/>
      <c r="AB53" s="530"/>
    </row>
    <row r="54" spans="1:28" ht="12" customHeight="1" x14ac:dyDescent="0.15">
      <c r="A54" s="534">
        <v>14</v>
      </c>
      <c r="B54" s="535"/>
      <c r="C54" s="535"/>
      <c r="D54" s="535"/>
      <c r="E54" s="536"/>
      <c r="F54" s="537"/>
      <c r="G54" s="537"/>
      <c r="H54" s="538"/>
      <c r="I54" s="536" t="s">
        <v>418</v>
      </c>
      <c r="J54" s="537"/>
      <c r="K54" s="537"/>
      <c r="L54" s="537"/>
      <c r="M54" s="538"/>
      <c r="N54" s="545"/>
      <c r="O54" s="546"/>
      <c r="P54" s="546"/>
      <c r="Q54" s="546"/>
      <c r="R54" s="546"/>
      <c r="S54" s="547"/>
      <c r="T54" s="536" t="s">
        <v>418</v>
      </c>
      <c r="U54" s="537"/>
      <c r="V54" s="537"/>
      <c r="W54" s="537"/>
      <c r="X54" s="538"/>
      <c r="Y54" s="530" t="s">
        <v>409</v>
      </c>
      <c r="Z54" s="530"/>
      <c r="AA54" s="530"/>
      <c r="AB54" s="530"/>
    </row>
    <row r="55" spans="1:28" ht="12" customHeight="1" x14ac:dyDescent="0.15">
      <c r="A55" s="534"/>
      <c r="B55" s="535"/>
      <c r="C55" s="535"/>
      <c r="D55" s="535"/>
      <c r="E55" s="539"/>
      <c r="F55" s="540"/>
      <c r="G55" s="540"/>
      <c r="H55" s="541"/>
      <c r="I55" s="539"/>
      <c r="J55" s="540"/>
      <c r="K55" s="540"/>
      <c r="L55" s="540"/>
      <c r="M55" s="541"/>
      <c r="N55" s="548"/>
      <c r="O55" s="549"/>
      <c r="P55" s="549"/>
      <c r="Q55" s="549"/>
      <c r="R55" s="549"/>
      <c r="S55" s="550"/>
      <c r="T55" s="539"/>
      <c r="U55" s="540"/>
      <c r="V55" s="540"/>
      <c r="W55" s="540"/>
      <c r="X55" s="541"/>
      <c r="Y55" s="530"/>
      <c r="Z55" s="530"/>
      <c r="AA55" s="530"/>
      <c r="AB55" s="530"/>
    </row>
    <row r="56" spans="1:28" ht="12" customHeight="1" x14ac:dyDescent="0.15">
      <c r="A56" s="534"/>
      <c r="B56" s="535"/>
      <c r="C56" s="535"/>
      <c r="D56" s="535"/>
      <c r="E56" s="542"/>
      <c r="F56" s="543"/>
      <c r="G56" s="543"/>
      <c r="H56" s="544"/>
      <c r="I56" s="542"/>
      <c r="J56" s="543"/>
      <c r="K56" s="543"/>
      <c r="L56" s="543"/>
      <c r="M56" s="544"/>
      <c r="N56" s="531"/>
      <c r="O56" s="532"/>
      <c r="P56" s="532"/>
      <c r="Q56" s="532"/>
      <c r="R56" s="532"/>
      <c r="S56" s="533"/>
      <c r="T56" s="542"/>
      <c r="U56" s="543"/>
      <c r="V56" s="543"/>
      <c r="W56" s="543"/>
      <c r="X56" s="544"/>
      <c r="Y56" s="530"/>
      <c r="Z56" s="530"/>
      <c r="AA56" s="530"/>
      <c r="AB56" s="530"/>
    </row>
    <row r="57" spans="1:28" ht="12" customHeight="1" x14ac:dyDescent="0.15">
      <c r="A57" s="534">
        <v>15</v>
      </c>
      <c r="B57" s="535"/>
      <c r="C57" s="535"/>
      <c r="D57" s="535"/>
      <c r="E57" s="536"/>
      <c r="F57" s="537"/>
      <c r="G57" s="537"/>
      <c r="H57" s="538"/>
      <c r="I57" s="536" t="s">
        <v>422</v>
      </c>
      <c r="J57" s="537"/>
      <c r="K57" s="537"/>
      <c r="L57" s="537"/>
      <c r="M57" s="538"/>
      <c r="N57" s="545"/>
      <c r="O57" s="546"/>
      <c r="P57" s="546"/>
      <c r="Q57" s="546"/>
      <c r="R57" s="546"/>
      <c r="S57" s="547"/>
      <c r="T57" s="536" t="s">
        <v>422</v>
      </c>
      <c r="U57" s="537"/>
      <c r="V57" s="537"/>
      <c r="W57" s="537"/>
      <c r="X57" s="538"/>
      <c r="Y57" s="530" t="s">
        <v>409</v>
      </c>
      <c r="Z57" s="530"/>
      <c r="AA57" s="530"/>
      <c r="AB57" s="530"/>
    </row>
    <row r="58" spans="1:28" ht="12" customHeight="1" x14ac:dyDescent="0.15">
      <c r="A58" s="534"/>
      <c r="B58" s="535"/>
      <c r="C58" s="535"/>
      <c r="D58" s="535"/>
      <c r="E58" s="539"/>
      <c r="F58" s="540"/>
      <c r="G58" s="540"/>
      <c r="H58" s="541"/>
      <c r="I58" s="539"/>
      <c r="J58" s="540"/>
      <c r="K58" s="540"/>
      <c r="L58" s="540"/>
      <c r="M58" s="541"/>
      <c r="N58" s="548"/>
      <c r="O58" s="549"/>
      <c r="P58" s="549"/>
      <c r="Q58" s="549"/>
      <c r="R58" s="549"/>
      <c r="S58" s="550"/>
      <c r="T58" s="539"/>
      <c r="U58" s="540"/>
      <c r="V58" s="540"/>
      <c r="W58" s="540"/>
      <c r="X58" s="541"/>
      <c r="Y58" s="530"/>
      <c r="Z58" s="530"/>
      <c r="AA58" s="530"/>
      <c r="AB58" s="530"/>
    </row>
    <row r="59" spans="1:28" ht="12" customHeight="1" x14ac:dyDescent="0.15">
      <c r="A59" s="534"/>
      <c r="B59" s="535"/>
      <c r="C59" s="535"/>
      <c r="D59" s="535"/>
      <c r="E59" s="542"/>
      <c r="F59" s="543"/>
      <c r="G59" s="543"/>
      <c r="H59" s="544"/>
      <c r="I59" s="542"/>
      <c r="J59" s="543"/>
      <c r="K59" s="543"/>
      <c r="L59" s="543"/>
      <c r="M59" s="544"/>
      <c r="N59" s="531"/>
      <c r="O59" s="532"/>
      <c r="P59" s="532"/>
      <c r="Q59" s="532"/>
      <c r="R59" s="532"/>
      <c r="S59" s="533"/>
      <c r="T59" s="542"/>
      <c r="U59" s="543"/>
      <c r="V59" s="543"/>
      <c r="W59" s="543"/>
      <c r="X59" s="544"/>
      <c r="Y59" s="530"/>
      <c r="Z59" s="530"/>
      <c r="AA59" s="530"/>
      <c r="AB59" s="530"/>
    </row>
    <row r="60" spans="1:28" ht="12" customHeight="1" x14ac:dyDescent="0.15">
      <c r="A60" s="534">
        <v>16</v>
      </c>
      <c r="B60" s="535"/>
      <c r="C60" s="535"/>
      <c r="D60" s="535"/>
      <c r="E60" s="536"/>
      <c r="F60" s="537"/>
      <c r="G60" s="537"/>
      <c r="H60" s="538"/>
      <c r="I60" s="530" t="s">
        <v>422</v>
      </c>
      <c r="J60" s="530"/>
      <c r="K60" s="530"/>
      <c r="L60" s="530"/>
      <c r="M60" s="530"/>
      <c r="N60" s="545"/>
      <c r="O60" s="546"/>
      <c r="P60" s="546"/>
      <c r="Q60" s="546"/>
      <c r="R60" s="546"/>
      <c r="S60" s="547"/>
      <c r="T60" s="530" t="s">
        <v>422</v>
      </c>
      <c r="U60" s="530"/>
      <c r="V60" s="530"/>
      <c r="W60" s="530"/>
      <c r="X60" s="530"/>
      <c r="Y60" s="530" t="s">
        <v>409</v>
      </c>
      <c r="Z60" s="530"/>
      <c r="AA60" s="530"/>
      <c r="AB60" s="530"/>
    </row>
    <row r="61" spans="1:28" ht="12" customHeight="1" x14ac:dyDescent="0.15">
      <c r="A61" s="534"/>
      <c r="B61" s="535"/>
      <c r="C61" s="535"/>
      <c r="D61" s="535"/>
      <c r="E61" s="539"/>
      <c r="F61" s="540"/>
      <c r="G61" s="540"/>
      <c r="H61" s="541"/>
      <c r="I61" s="530"/>
      <c r="J61" s="530"/>
      <c r="K61" s="530"/>
      <c r="L61" s="530"/>
      <c r="M61" s="530"/>
      <c r="N61" s="548"/>
      <c r="O61" s="549"/>
      <c r="P61" s="549"/>
      <c r="Q61" s="549"/>
      <c r="R61" s="549"/>
      <c r="S61" s="550"/>
      <c r="T61" s="530"/>
      <c r="U61" s="530"/>
      <c r="V61" s="530"/>
      <c r="W61" s="530"/>
      <c r="X61" s="530"/>
      <c r="Y61" s="530"/>
      <c r="Z61" s="530"/>
      <c r="AA61" s="530"/>
      <c r="AB61" s="530"/>
    </row>
    <row r="62" spans="1:28" ht="12" customHeight="1" x14ac:dyDescent="0.15">
      <c r="A62" s="534"/>
      <c r="B62" s="535"/>
      <c r="C62" s="535"/>
      <c r="D62" s="535"/>
      <c r="E62" s="542"/>
      <c r="F62" s="543"/>
      <c r="G62" s="543"/>
      <c r="H62" s="544"/>
      <c r="I62" s="530"/>
      <c r="J62" s="530"/>
      <c r="K62" s="530"/>
      <c r="L62" s="530"/>
      <c r="M62" s="530"/>
      <c r="N62" s="531"/>
      <c r="O62" s="532"/>
      <c r="P62" s="532"/>
      <c r="Q62" s="532"/>
      <c r="R62" s="532"/>
      <c r="S62" s="533"/>
      <c r="T62" s="530"/>
      <c r="U62" s="530"/>
      <c r="V62" s="530"/>
      <c r="W62" s="530"/>
      <c r="X62" s="530"/>
      <c r="Y62" s="530"/>
      <c r="Z62" s="530"/>
      <c r="AA62" s="530"/>
      <c r="AB62" s="530"/>
    </row>
    <row r="63" spans="1:28" ht="12" customHeight="1" x14ac:dyDescent="0.15">
      <c r="A63" s="534">
        <v>17</v>
      </c>
      <c r="B63" s="535"/>
      <c r="C63" s="535"/>
      <c r="D63" s="535"/>
      <c r="E63" s="530"/>
      <c r="F63" s="530"/>
      <c r="G63" s="530"/>
      <c r="H63" s="530"/>
      <c r="I63" s="536" t="s">
        <v>418</v>
      </c>
      <c r="J63" s="537"/>
      <c r="K63" s="537"/>
      <c r="L63" s="537"/>
      <c r="M63" s="538"/>
      <c r="N63" s="545"/>
      <c r="O63" s="546"/>
      <c r="P63" s="546"/>
      <c r="Q63" s="546"/>
      <c r="R63" s="546"/>
      <c r="S63" s="547"/>
      <c r="T63" s="530" t="s">
        <v>422</v>
      </c>
      <c r="U63" s="530"/>
      <c r="V63" s="530"/>
      <c r="W63" s="530"/>
      <c r="X63" s="530"/>
      <c r="Y63" s="530" t="s">
        <v>409</v>
      </c>
      <c r="Z63" s="530"/>
      <c r="AA63" s="530"/>
      <c r="AB63" s="530"/>
    </row>
    <row r="64" spans="1:28" ht="12" customHeight="1" x14ac:dyDescent="0.15">
      <c r="A64" s="534"/>
      <c r="B64" s="535"/>
      <c r="C64" s="535"/>
      <c r="D64" s="535"/>
      <c r="E64" s="530"/>
      <c r="F64" s="530"/>
      <c r="G64" s="530"/>
      <c r="H64" s="530"/>
      <c r="I64" s="539"/>
      <c r="J64" s="540"/>
      <c r="K64" s="540"/>
      <c r="L64" s="540"/>
      <c r="M64" s="541"/>
      <c r="N64" s="548"/>
      <c r="O64" s="549"/>
      <c r="P64" s="549"/>
      <c r="Q64" s="549"/>
      <c r="R64" s="549"/>
      <c r="S64" s="550"/>
      <c r="T64" s="530"/>
      <c r="U64" s="530"/>
      <c r="V64" s="530"/>
      <c r="W64" s="530"/>
      <c r="X64" s="530"/>
      <c r="Y64" s="530"/>
      <c r="Z64" s="530"/>
      <c r="AA64" s="530"/>
      <c r="AB64" s="530"/>
    </row>
    <row r="65" spans="1:49" ht="12" customHeight="1" x14ac:dyDescent="0.15">
      <c r="A65" s="534"/>
      <c r="B65" s="535"/>
      <c r="C65" s="535"/>
      <c r="D65" s="535"/>
      <c r="E65" s="530"/>
      <c r="F65" s="530"/>
      <c r="G65" s="530"/>
      <c r="H65" s="530"/>
      <c r="I65" s="542"/>
      <c r="J65" s="543"/>
      <c r="K65" s="543"/>
      <c r="L65" s="543"/>
      <c r="M65" s="544"/>
      <c r="N65" s="531"/>
      <c r="O65" s="532"/>
      <c r="P65" s="532"/>
      <c r="Q65" s="532"/>
      <c r="R65" s="532"/>
      <c r="S65" s="533"/>
      <c r="T65" s="530"/>
      <c r="U65" s="530"/>
      <c r="V65" s="530"/>
      <c r="W65" s="530"/>
      <c r="X65" s="530"/>
      <c r="Y65" s="530"/>
      <c r="Z65" s="530"/>
      <c r="AA65" s="530"/>
      <c r="AB65" s="530"/>
    </row>
    <row r="66" spans="1:49" ht="12" customHeight="1" x14ac:dyDescent="0.15">
      <c r="A66" s="534">
        <v>18</v>
      </c>
      <c r="B66" s="535"/>
      <c r="C66" s="535"/>
      <c r="D66" s="535"/>
      <c r="E66" s="530"/>
      <c r="F66" s="530"/>
      <c r="G66" s="530"/>
      <c r="H66" s="530"/>
      <c r="I66" s="536" t="s">
        <v>418</v>
      </c>
      <c r="J66" s="537"/>
      <c r="K66" s="537"/>
      <c r="L66" s="537"/>
      <c r="M66" s="538"/>
      <c r="N66" s="545"/>
      <c r="O66" s="546"/>
      <c r="P66" s="546"/>
      <c r="Q66" s="546"/>
      <c r="R66" s="546"/>
      <c r="S66" s="547"/>
      <c r="T66" s="530" t="s">
        <v>419</v>
      </c>
      <c r="U66" s="530"/>
      <c r="V66" s="530"/>
      <c r="W66" s="530"/>
      <c r="X66" s="530"/>
      <c r="Y66" s="530" t="s">
        <v>409</v>
      </c>
      <c r="Z66" s="530"/>
      <c r="AA66" s="530"/>
      <c r="AB66" s="530"/>
      <c r="AC66" s="174"/>
      <c r="AD66" s="174"/>
      <c r="AE66" s="174"/>
      <c r="AF66" s="174"/>
      <c r="AG66" s="174"/>
      <c r="AH66" s="174"/>
      <c r="AI66" s="174"/>
      <c r="AJ66" s="174"/>
      <c r="AK66" s="174"/>
      <c r="AL66" s="174"/>
      <c r="AM66" s="174"/>
      <c r="AN66" s="174"/>
      <c r="AO66" s="174"/>
      <c r="AP66" s="174"/>
      <c r="AQ66" s="174"/>
      <c r="AR66" s="174"/>
      <c r="AS66" s="174"/>
      <c r="AT66" s="174"/>
      <c r="AU66" s="174"/>
      <c r="AV66" s="174"/>
      <c r="AW66" s="174"/>
    </row>
    <row r="67" spans="1:49" ht="12" customHeight="1" x14ac:dyDescent="0.15">
      <c r="A67" s="534"/>
      <c r="B67" s="535"/>
      <c r="C67" s="535"/>
      <c r="D67" s="535"/>
      <c r="E67" s="530"/>
      <c r="F67" s="530"/>
      <c r="G67" s="530"/>
      <c r="H67" s="530"/>
      <c r="I67" s="539"/>
      <c r="J67" s="540"/>
      <c r="K67" s="540"/>
      <c r="L67" s="540"/>
      <c r="M67" s="541"/>
      <c r="N67" s="548"/>
      <c r="O67" s="549"/>
      <c r="P67" s="549"/>
      <c r="Q67" s="549"/>
      <c r="R67" s="549"/>
      <c r="S67" s="550"/>
      <c r="T67" s="530"/>
      <c r="U67" s="530"/>
      <c r="V67" s="530"/>
      <c r="W67" s="530"/>
      <c r="X67" s="530"/>
      <c r="Y67" s="530"/>
      <c r="Z67" s="530"/>
      <c r="AA67" s="530"/>
      <c r="AB67" s="530"/>
    </row>
    <row r="68" spans="1:49" ht="12" customHeight="1" x14ac:dyDescent="0.15">
      <c r="A68" s="534"/>
      <c r="B68" s="535"/>
      <c r="C68" s="535"/>
      <c r="D68" s="535"/>
      <c r="E68" s="530"/>
      <c r="F68" s="530"/>
      <c r="G68" s="530"/>
      <c r="H68" s="530"/>
      <c r="I68" s="542"/>
      <c r="J68" s="543"/>
      <c r="K68" s="543"/>
      <c r="L68" s="543"/>
      <c r="M68" s="544"/>
      <c r="N68" s="531"/>
      <c r="O68" s="532"/>
      <c r="P68" s="532"/>
      <c r="Q68" s="532"/>
      <c r="R68" s="532"/>
      <c r="S68" s="533"/>
      <c r="T68" s="530"/>
      <c r="U68" s="530"/>
      <c r="V68" s="530"/>
      <c r="W68" s="530"/>
      <c r="X68" s="530"/>
      <c r="Y68" s="530"/>
      <c r="Z68" s="530"/>
      <c r="AA68" s="530"/>
      <c r="AB68" s="530"/>
    </row>
    <row r="69" spans="1:49" ht="12" customHeight="1" x14ac:dyDescent="0.15">
      <c r="A69" s="534">
        <v>19</v>
      </c>
      <c r="B69" s="535"/>
      <c r="C69" s="535"/>
      <c r="D69" s="535"/>
      <c r="E69" s="530"/>
      <c r="F69" s="530"/>
      <c r="G69" s="530"/>
      <c r="H69" s="530"/>
      <c r="I69" s="536" t="s">
        <v>422</v>
      </c>
      <c r="J69" s="537"/>
      <c r="K69" s="537"/>
      <c r="L69" s="537"/>
      <c r="M69" s="538"/>
      <c r="N69" s="545"/>
      <c r="O69" s="546"/>
      <c r="P69" s="546"/>
      <c r="Q69" s="546"/>
      <c r="R69" s="546"/>
      <c r="S69" s="547"/>
      <c r="T69" s="530" t="s">
        <v>421</v>
      </c>
      <c r="U69" s="530"/>
      <c r="V69" s="530"/>
      <c r="W69" s="530"/>
      <c r="X69" s="530"/>
      <c r="Y69" s="530" t="s">
        <v>409</v>
      </c>
      <c r="Z69" s="530"/>
      <c r="AA69" s="530"/>
      <c r="AB69" s="530"/>
    </row>
    <row r="70" spans="1:49" ht="12" customHeight="1" x14ac:dyDescent="0.15">
      <c r="A70" s="534"/>
      <c r="B70" s="535"/>
      <c r="C70" s="535"/>
      <c r="D70" s="535"/>
      <c r="E70" s="530"/>
      <c r="F70" s="530"/>
      <c r="G70" s="530"/>
      <c r="H70" s="530"/>
      <c r="I70" s="539"/>
      <c r="J70" s="540"/>
      <c r="K70" s="540"/>
      <c r="L70" s="540"/>
      <c r="M70" s="541"/>
      <c r="N70" s="548"/>
      <c r="O70" s="549"/>
      <c r="P70" s="549"/>
      <c r="Q70" s="549"/>
      <c r="R70" s="549"/>
      <c r="S70" s="550"/>
      <c r="T70" s="530"/>
      <c r="U70" s="530"/>
      <c r="V70" s="530"/>
      <c r="W70" s="530"/>
      <c r="X70" s="530"/>
      <c r="Y70" s="530"/>
      <c r="Z70" s="530"/>
      <c r="AA70" s="530"/>
      <c r="AB70" s="530"/>
    </row>
    <row r="71" spans="1:49" ht="12" customHeight="1" x14ac:dyDescent="0.15">
      <c r="A71" s="534"/>
      <c r="B71" s="535"/>
      <c r="C71" s="535"/>
      <c r="D71" s="535"/>
      <c r="E71" s="530"/>
      <c r="F71" s="530"/>
      <c r="G71" s="530"/>
      <c r="H71" s="530"/>
      <c r="I71" s="542"/>
      <c r="J71" s="543"/>
      <c r="K71" s="543"/>
      <c r="L71" s="543"/>
      <c r="M71" s="544"/>
      <c r="N71" s="531"/>
      <c r="O71" s="532"/>
      <c r="P71" s="532"/>
      <c r="Q71" s="532"/>
      <c r="R71" s="532"/>
      <c r="S71" s="533"/>
      <c r="T71" s="530"/>
      <c r="U71" s="530"/>
      <c r="V71" s="530"/>
      <c r="W71" s="530"/>
      <c r="X71" s="530"/>
      <c r="Y71" s="530"/>
      <c r="Z71" s="530"/>
      <c r="AA71" s="530"/>
      <c r="AB71" s="530"/>
    </row>
    <row r="72" spans="1:49" ht="12" customHeight="1" x14ac:dyDescent="0.15">
      <c r="A72" s="534">
        <v>20</v>
      </c>
      <c r="B72" s="535"/>
      <c r="C72" s="535"/>
      <c r="D72" s="535"/>
      <c r="E72" s="530"/>
      <c r="F72" s="530"/>
      <c r="G72" s="530"/>
      <c r="H72" s="530"/>
      <c r="I72" s="530" t="s">
        <v>422</v>
      </c>
      <c r="J72" s="530"/>
      <c r="K72" s="530"/>
      <c r="L72" s="530"/>
      <c r="M72" s="530"/>
      <c r="N72" s="545"/>
      <c r="O72" s="546"/>
      <c r="P72" s="546"/>
      <c r="Q72" s="546"/>
      <c r="R72" s="546"/>
      <c r="S72" s="547"/>
      <c r="T72" s="530" t="s">
        <v>420</v>
      </c>
      <c r="U72" s="530"/>
      <c r="V72" s="530"/>
      <c r="W72" s="530"/>
      <c r="X72" s="530"/>
      <c r="Y72" s="530" t="s">
        <v>409</v>
      </c>
      <c r="Z72" s="530"/>
      <c r="AA72" s="530"/>
      <c r="AB72" s="530"/>
    </row>
    <row r="73" spans="1:49" ht="12" customHeight="1" x14ac:dyDescent="0.15">
      <c r="A73" s="534"/>
      <c r="B73" s="535"/>
      <c r="C73" s="535"/>
      <c r="D73" s="535"/>
      <c r="E73" s="530"/>
      <c r="F73" s="530"/>
      <c r="G73" s="530"/>
      <c r="H73" s="530"/>
      <c r="I73" s="530"/>
      <c r="J73" s="530"/>
      <c r="K73" s="530"/>
      <c r="L73" s="530"/>
      <c r="M73" s="530"/>
      <c r="N73" s="548"/>
      <c r="O73" s="549"/>
      <c r="P73" s="549"/>
      <c r="Q73" s="549"/>
      <c r="R73" s="549"/>
      <c r="S73" s="550"/>
      <c r="T73" s="530"/>
      <c r="U73" s="530"/>
      <c r="V73" s="530"/>
      <c r="W73" s="530"/>
      <c r="X73" s="530"/>
      <c r="Y73" s="530"/>
      <c r="Z73" s="530"/>
      <c r="AA73" s="530"/>
      <c r="AB73" s="530"/>
    </row>
    <row r="74" spans="1:49" ht="12" customHeight="1" x14ac:dyDescent="0.15">
      <c r="A74" s="534"/>
      <c r="B74" s="535"/>
      <c r="C74" s="535"/>
      <c r="D74" s="535"/>
      <c r="E74" s="530"/>
      <c r="F74" s="530"/>
      <c r="G74" s="530"/>
      <c r="H74" s="530"/>
      <c r="I74" s="530"/>
      <c r="J74" s="530"/>
      <c r="K74" s="530"/>
      <c r="L74" s="530"/>
      <c r="M74" s="530"/>
      <c r="N74" s="531"/>
      <c r="O74" s="532"/>
      <c r="P74" s="532"/>
      <c r="Q74" s="532"/>
      <c r="R74" s="532"/>
      <c r="S74" s="533"/>
      <c r="T74" s="530"/>
      <c r="U74" s="530"/>
      <c r="V74" s="530"/>
      <c r="W74" s="530"/>
      <c r="X74" s="530"/>
      <c r="Y74" s="530"/>
      <c r="Z74" s="530"/>
      <c r="AA74" s="530"/>
      <c r="AB74" s="530"/>
    </row>
    <row r="75" spans="1:49" ht="12" customHeight="1" x14ac:dyDescent="0.15">
      <c r="A75" s="534">
        <v>21</v>
      </c>
      <c r="B75" s="535"/>
      <c r="C75" s="535"/>
      <c r="D75" s="535"/>
      <c r="E75" s="530"/>
      <c r="F75" s="530"/>
      <c r="G75" s="530"/>
      <c r="H75" s="530"/>
      <c r="I75" s="530" t="s">
        <v>419</v>
      </c>
      <c r="J75" s="530"/>
      <c r="K75" s="530"/>
      <c r="L75" s="530"/>
      <c r="M75" s="530"/>
      <c r="N75" s="545"/>
      <c r="O75" s="546"/>
      <c r="P75" s="546"/>
      <c r="Q75" s="546"/>
      <c r="R75" s="546"/>
      <c r="S75" s="547"/>
      <c r="T75" s="530" t="s">
        <v>418</v>
      </c>
      <c r="U75" s="530"/>
      <c r="V75" s="530"/>
      <c r="W75" s="530"/>
      <c r="X75" s="530"/>
      <c r="Y75" s="530" t="s">
        <v>409</v>
      </c>
      <c r="Z75" s="530"/>
      <c r="AA75" s="530"/>
      <c r="AB75" s="530"/>
    </row>
    <row r="76" spans="1:49" ht="12" customHeight="1" x14ac:dyDescent="0.15">
      <c r="A76" s="534"/>
      <c r="B76" s="535"/>
      <c r="C76" s="535"/>
      <c r="D76" s="535"/>
      <c r="E76" s="530"/>
      <c r="F76" s="530"/>
      <c r="G76" s="530"/>
      <c r="H76" s="530"/>
      <c r="I76" s="530"/>
      <c r="J76" s="530"/>
      <c r="K76" s="530"/>
      <c r="L76" s="530"/>
      <c r="M76" s="530"/>
      <c r="N76" s="548"/>
      <c r="O76" s="549"/>
      <c r="P76" s="549"/>
      <c r="Q76" s="549"/>
      <c r="R76" s="549"/>
      <c r="S76" s="550"/>
      <c r="T76" s="530"/>
      <c r="U76" s="530"/>
      <c r="V76" s="530"/>
      <c r="W76" s="530"/>
      <c r="X76" s="530"/>
      <c r="Y76" s="530"/>
      <c r="Z76" s="530"/>
      <c r="AA76" s="530"/>
      <c r="AB76" s="530"/>
    </row>
    <row r="77" spans="1:49" ht="12" customHeight="1" x14ac:dyDescent="0.15">
      <c r="A77" s="534"/>
      <c r="B77" s="535"/>
      <c r="C77" s="535"/>
      <c r="D77" s="535"/>
      <c r="E77" s="530"/>
      <c r="F77" s="530"/>
      <c r="G77" s="530"/>
      <c r="H77" s="530"/>
      <c r="I77" s="530"/>
      <c r="J77" s="530"/>
      <c r="K77" s="530"/>
      <c r="L77" s="530"/>
      <c r="M77" s="530"/>
      <c r="N77" s="531"/>
      <c r="O77" s="532"/>
      <c r="P77" s="532"/>
      <c r="Q77" s="532"/>
      <c r="R77" s="532"/>
      <c r="S77" s="533"/>
      <c r="T77" s="530"/>
      <c r="U77" s="530"/>
      <c r="V77" s="530"/>
      <c r="W77" s="530"/>
      <c r="X77" s="530"/>
      <c r="Y77" s="530"/>
      <c r="Z77" s="530"/>
      <c r="AA77" s="530"/>
      <c r="AB77" s="530"/>
    </row>
    <row r="78" spans="1:49" ht="12" customHeight="1" x14ac:dyDescent="0.15">
      <c r="A78" s="534">
        <v>22</v>
      </c>
      <c r="B78" s="535"/>
      <c r="C78" s="535"/>
      <c r="D78" s="535"/>
      <c r="E78" s="530"/>
      <c r="F78" s="530"/>
      <c r="G78" s="530"/>
      <c r="H78" s="530"/>
      <c r="I78" s="530" t="s">
        <v>419</v>
      </c>
      <c r="J78" s="530"/>
      <c r="K78" s="530"/>
      <c r="L78" s="530"/>
      <c r="M78" s="530"/>
      <c r="N78" s="545"/>
      <c r="O78" s="546"/>
      <c r="P78" s="546"/>
      <c r="Q78" s="546"/>
      <c r="R78" s="546"/>
      <c r="S78" s="547"/>
      <c r="T78" s="530" t="s">
        <v>419</v>
      </c>
      <c r="U78" s="530"/>
      <c r="V78" s="530"/>
      <c r="W78" s="530"/>
      <c r="X78" s="530"/>
      <c r="Y78" s="530" t="s">
        <v>409</v>
      </c>
      <c r="Z78" s="530"/>
      <c r="AA78" s="530"/>
      <c r="AB78" s="530"/>
    </row>
    <row r="79" spans="1:49" ht="12" customHeight="1" x14ac:dyDescent="0.15">
      <c r="A79" s="534"/>
      <c r="B79" s="535"/>
      <c r="C79" s="535"/>
      <c r="D79" s="535"/>
      <c r="E79" s="530"/>
      <c r="F79" s="530"/>
      <c r="G79" s="530"/>
      <c r="H79" s="530"/>
      <c r="I79" s="530"/>
      <c r="J79" s="530"/>
      <c r="K79" s="530"/>
      <c r="L79" s="530"/>
      <c r="M79" s="530"/>
      <c r="N79" s="548"/>
      <c r="O79" s="549"/>
      <c r="P79" s="549"/>
      <c r="Q79" s="549"/>
      <c r="R79" s="549"/>
      <c r="S79" s="550"/>
      <c r="T79" s="530"/>
      <c r="U79" s="530"/>
      <c r="V79" s="530"/>
      <c r="W79" s="530"/>
      <c r="X79" s="530"/>
      <c r="Y79" s="530"/>
      <c r="Z79" s="530"/>
      <c r="AA79" s="530"/>
      <c r="AB79" s="530"/>
    </row>
    <row r="80" spans="1:49" ht="12" customHeight="1" x14ac:dyDescent="0.15">
      <c r="A80" s="534"/>
      <c r="B80" s="535"/>
      <c r="C80" s="535"/>
      <c r="D80" s="535"/>
      <c r="E80" s="530"/>
      <c r="F80" s="530"/>
      <c r="G80" s="530"/>
      <c r="H80" s="530"/>
      <c r="I80" s="530"/>
      <c r="J80" s="530"/>
      <c r="K80" s="530"/>
      <c r="L80" s="530"/>
      <c r="M80" s="530"/>
      <c r="N80" s="531"/>
      <c r="O80" s="532"/>
      <c r="P80" s="532"/>
      <c r="Q80" s="532"/>
      <c r="R80" s="532"/>
      <c r="S80" s="533"/>
      <c r="T80" s="530"/>
      <c r="U80" s="530"/>
      <c r="V80" s="530"/>
      <c r="W80" s="530"/>
      <c r="X80" s="530"/>
      <c r="Y80" s="530"/>
      <c r="Z80" s="530"/>
      <c r="AA80" s="530"/>
      <c r="AB80" s="530"/>
    </row>
  </sheetData>
  <protectedRanges>
    <protectedRange sqref="R3:R5 Y3:Y5" name="範囲1"/>
  </protectedRanges>
  <mergeCells count="189">
    <mergeCell ref="Y78:AB80"/>
    <mergeCell ref="N80:S80"/>
    <mergeCell ref="A78:A80"/>
    <mergeCell ref="B78:D80"/>
    <mergeCell ref="E78:H80"/>
    <mergeCell ref="I78:M80"/>
    <mergeCell ref="N78:S79"/>
    <mergeCell ref="T78:X80"/>
    <mergeCell ref="Y72:AB74"/>
    <mergeCell ref="N74:S74"/>
    <mergeCell ref="A75:A77"/>
    <mergeCell ref="B75:D77"/>
    <mergeCell ref="E75:H77"/>
    <mergeCell ref="I75:M77"/>
    <mergeCell ref="N75:S76"/>
    <mergeCell ref="T75:X77"/>
    <mergeCell ref="Y75:AB77"/>
    <mergeCell ref="N77:S77"/>
    <mergeCell ref="A72:A74"/>
    <mergeCell ref="B72:D74"/>
    <mergeCell ref="E72:H74"/>
    <mergeCell ref="I72:M74"/>
    <mergeCell ref="N72:S73"/>
    <mergeCell ref="T72:X74"/>
    <mergeCell ref="Y66:AB68"/>
    <mergeCell ref="N68:S68"/>
    <mergeCell ref="A69:A71"/>
    <mergeCell ref="B69:D71"/>
    <mergeCell ref="E69:H71"/>
    <mergeCell ref="I69:M71"/>
    <mergeCell ref="N69:S70"/>
    <mergeCell ref="T69:X71"/>
    <mergeCell ref="Y69:AB71"/>
    <mergeCell ref="N71:S71"/>
    <mergeCell ref="A66:A68"/>
    <mergeCell ref="B66:D68"/>
    <mergeCell ref="E66:H68"/>
    <mergeCell ref="I66:M68"/>
    <mergeCell ref="N66:S67"/>
    <mergeCell ref="T66:X68"/>
    <mergeCell ref="Y60:AB62"/>
    <mergeCell ref="N62:S62"/>
    <mergeCell ref="A63:A65"/>
    <mergeCell ref="B63:D65"/>
    <mergeCell ref="E63:H65"/>
    <mergeCell ref="I63:M65"/>
    <mergeCell ref="N63:S64"/>
    <mergeCell ref="T63:X65"/>
    <mergeCell ref="Y63:AB65"/>
    <mergeCell ref="N65:S65"/>
    <mergeCell ref="A60:A62"/>
    <mergeCell ref="B60:D62"/>
    <mergeCell ref="E60:H62"/>
    <mergeCell ref="I60:M62"/>
    <mergeCell ref="N60:S61"/>
    <mergeCell ref="T60:X62"/>
    <mergeCell ref="Y54:AB56"/>
    <mergeCell ref="N56:S56"/>
    <mergeCell ref="A57:A59"/>
    <mergeCell ref="B57:D59"/>
    <mergeCell ref="E57:H59"/>
    <mergeCell ref="I57:M59"/>
    <mergeCell ref="N57:S58"/>
    <mergeCell ref="T57:X59"/>
    <mergeCell ref="Y57:AB59"/>
    <mergeCell ref="N59:S59"/>
    <mergeCell ref="A54:A56"/>
    <mergeCell ref="B54:D56"/>
    <mergeCell ref="E54:H56"/>
    <mergeCell ref="I54:M56"/>
    <mergeCell ref="N54:S55"/>
    <mergeCell ref="T54:X56"/>
    <mergeCell ref="Y48:AB50"/>
    <mergeCell ref="N50:S50"/>
    <mergeCell ref="A51:A53"/>
    <mergeCell ref="B51:D53"/>
    <mergeCell ref="E51:H53"/>
    <mergeCell ref="I51:M53"/>
    <mergeCell ref="N51:S52"/>
    <mergeCell ref="T51:X53"/>
    <mergeCell ref="Y51:AB53"/>
    <mergeCell ref="N53:S53"/>
    <mergeCell ref="A48:A50"/>
    <mergeCell ref="B48:D50"/>
    <mergeCell ref="E48:H50"/>
    <mergeCell ref="I48:M50"/>
    <mergeCell ref="N48:S49"/>
    <mergeCell ref="T48:X50"/>
    <mergeCell ref="Y42:AB44"/>
    <mergeCell ref="N44:S44"/>
    <mergeCell ref="A45:A47"/>
    <mergeCell ref="B45:D47"/>
    <mergeCell ref="E45:H47"/>
    <mergeCell ref="I45:M47"/>
    <mergeCell ref="N45:S46"/>
    <mergeCell ref="T45:X47"/>
    <mergeCell ref="Y45:AB47"/>
    <mergeCell ref="N47:S47"/>
    <mergeCell ref="A42:A44"/>
    <mergeCell ref="B42:D44"/>
    <mergeCell ref="E42:H44"/>
    <mergeCell ref="I42:M44"/>
    <mergeCell ref="N42:S43"/>
    <mergeCell ref="T42:X44"/>
    <mergeCell ref="Y36:AB38"/>
    <mergeCell ref="N38:S38"/>
    <mergeCell ref="A39:A41"/>
    <mergeCell ref="B39:D41"/>
    <mergeCell ref="E39:H41"/>
    <mergeCell ref="I39:M41"/>
    <mergeCell ref="N39:S40"/>
    <mergeCell ref="T39:X41"/>
    <mergeCell ref="Y39:AB41"/>
    <mergeCell ref="N41:S41"/>
    <mergeCell ref="A36:A38"/>
    <mergeCell ref="B36:D38"/>
    <mergeCell ref="E36:H38"/>
    <mergeCell ref="I36:M38"/>
    <mergeCell ref="N36:S37"/>
    <mergeCell ref="T36:X38"/>
    <mergeCell ref="Y30:AB32"/>
    <mergeCell ref="N32:S32"/>
    <mergeCell ref="A33:A35"/>
    <mergeCell ref="B33:D35"/>
    <mergeCell ref="E33:H35"/>
    <mergeCell ref="I33:M35"/>
    <mergeCell ref="N33:S34"/>
    <mergeCell ref="T33:X35"/>
    <mergeCell ref="Y33:AB35"/>
    <mergeCell ref="N35:S35"/>
    <mergeCell ref="A30:A32"/>
    <mergeCell ref="B30:D32"/>
    <mergeCell ref="E30:H32"/>
    <mergeCell ref="I30:M32"/>
    <mergeCell ref="N30:S31"/>
    <mergeCell ref="T30:X32"/>
    <mergeCell ref="Y24:AB26"/>
    <mergeCell ref="N26:S26"/>
    <mergeCell ref="A27:A29"/>
    <mergeCell ref="B27:D29"/>
    <mergeCell ref="E27:H29"/>
    <mergeCell ref="I27:M29"/>
    <mergeCell ref="N27:S28"/>
    <mergeCell ref="T27:X29"/>
    <mergeCell ref="Y27:AB29"/>
    <mergeCell ref="N29:S29"/>
    <mergeCell ref="A24:A26"/>
    <mergeCell ref="B24:D26"/>
    <mergeCell ref="E24:H26"/>
    <mergeCell ref="I24:M26"/>
    <mergeCell ref="N24:S25"/>
    <mergeCell ref="T24:X26"/>
    <mergeCell ref="Y18:AB20"/>
    <mergeCell ref="N20:S20"/>
    <mergeCell ref="A21:A23"/>
    <mergeCell ref="B21:D23"/>
    <mergeCell ref="E21:H23"/>
    <mergeCell ref="I21:M23"/>
    <mergeCell ref="N21:S22"/>
    <mergeCell ref="T21:X23"/>
    <mergeCell ref="Y21:AB23"/>
    <mergeCell ref="N23:S23"/>
    <mergeCell ref="A18:A20"/>
    <mergeCell ref="B18:D20"/>
    <mergeCell ref="E18:H20"/>
    <mergeCell ref="I18:M20"/>
    <mergeCell ref="N18:S19"/>
    <mergeCell ref="T18:X20"/>
    <mergeCell ref="R3:S3"/>
    <mergeCell ref="U3:V3"/>
    <mergeCell ref="Y3:Z3"/>
    <mergeCell ref="I6:AA6"/>
    <mergeCell ref="M8:N8"/>
    <mergeCell ref="B10:Y10"/>
    <mergeCell ref="Y13:AB14"/>
    <mergeCell ref="A15:A17"/>
    <mergeCell ref="B15:D17"/>
    <mergeCell ref="E15:H17"/>
    <mergeCell ref="I15:M17"/>
    <mergeCell ref="N15:S16"/>
    <mergeCell ref="T15:X17"/>
    <mergeCell ref="Y15:AB17"/>
    <mergeCell ref="N17:S17"/>
    <mergeCell ref="A13:A14"/>
    <mergeCell ref="B13:D14"/>
    <mergeCell ref="E13:H14"/>
    <mergeCell ref="I13:M14"/>
    <mergeCell ref="N13:S14"/>
    <mergeCell ref="T13:X14"/>
  </mergeCells>
  <phoneticPr fontId="1"/>
  <dataValidations count="4">
    <dataValidation type="list" allowBlank="1" showInputMessage="1" showErrorMessage="1" sqref="N47" xr:uid="{00000000-0002-0000-0100-000000000000}">
      <formula1>"-,認知症対応型サービス事業管理者研修,看護師,准看護師,介護福祉士,介護支援専門員,小規模多機能型サービス等計画作成担当者研修,その他"</formula1>
    </dataValidation>
    <dataValidation type="list" allowBlank="1" showInputMessage="1" showErrorMessage="1" sqref="B15:D80" xr:uid="{1E0F01BE-B12A-4D33-A467-718FDA755476}">
      <formula1>"管理者,計画作成担当者,介護従業者"</formula1>
    </dataValidation>
    <dataValidation type="list" allowBlank="1" showInputMessage="1" showErrorMessage="1" sqref="N21:S22" xr:uid="{DD874119-D421-4CD5-8A47-18D1A9AB7392}">
      <formula1>"認知症対応型サービス事業管理者研修,小規模多機能型サービス等計画作成担当者研修,認知症介護基礎研修,初任者研修(旧ヘルパー2級),実務者研修(旧ヘルパー1級),介護福祉士,介護支援専門員,看護師,准看護師,その他"</formula1>
    </dataValidation>
    <dataValidation type="list" allowBlank="1" showInputMessage="1" showErrorMessage="1" sqref="N15:S16 N18:S19 N24:S25 N27:S28 N30:S31 N33:S34 N36:S37 N39:S40 N42:S43 N45:S46 N48:S49 N51:S52 N54:S55 N57:S58 N60:S61 N63:S64 N66:S67 N69:S70 N72:S73 N75:S76 N78:S79" xr:uid="{AD2D7B87-F4CC-4CF9-808A-C89F2BC62A9A}">
      <formula1>"認知症対応型サービス事業管理者研修,認知症対応型サービス事業開設者研修,小規模多機能型サービス等計画作成担当者研修,認知症介護基礎研修,初任者研修(旧ヘルパー2級),実務者研修(旧ヘルパー1級),介護福祉士,介護支援専門員,看護師,准看護師,その他"</formula1>
    </dataValidation>
  </dataValidations>
  <pageMargins left="0.59055118110236227" right="0.59055118110236227" top="0.74803149606299213" bottom="0.55118110236220474" header="0.31496062992125984" footer="0.31496062992125984"/>
  <pageSetup paperSize="9" scale="69" fitToHeight="0" orientation="portrait" useFirstPageNumber="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45"/>
  <sheetViews>
    <sheetView showGridLines="0" view="pageBreakPreview" topLeftCell="A6" zoomScale="80" zoomScaleNormal="80" zoomScaleSheetLayoutView="80" workbookViewId="0">
      <selection activeCell="F17" sqref="F17:I17"/>
    </sheetView>
  </sheetViews>
  <sheetFormatPr defaultColWidth="9" defaultRowHeight="13.5" x14ac:dyDescent="0.15"/>
  <cols>
    <col min="1" max="1" width="4.375" style="146" customWidth="1"/>
    <col min="2" max="9" width="5.625" style="146" customWidth="1"/>
    <col min="10" max="17" width="3.625" style="146" customWidth="1"/>
    <col min="18" max="24" width="4.625" style="146" customWidth="1"/>
    <col min="25" max="25" width="3.625" style="146" customWidth="1"/>
    <col min="26" max="26" width="4.875" style="146" customWidth="1"/>
    <col min="27" max="35" width="4.375" style="146" customWidth="1"/>
    <col min="36" max="16384" width="9" style="146"/>
  </cols>
  <sheetData>
    <row r="1" spans="1:40" s="140" customFormat="1" ht="21" customHeight="1" x14ac:dyDescent="0.15">
      <c r="A1" s="140" t="s">
        <v>653</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row>
    <row r="2" spans="1:40" s="140" customFormat="1" ht="21" customHeight="1" x14ac:dyDescent="0.15">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row>
    <row r="3" spans="1:40" s="144" customFormat="1" ht="21" customHeight="1" x14ac:dyDescent="0.25">
      <c r="A3" s="142" t="s">
        <v>446</v>
      </c>
      <c r="B3" s="143"/>
      <c r="C3" s="143"/>
      <c r="D3" s="143"/>
      <c r="E3" s="143"/>
      <c r="F3" s="143"/>
      <c r="G3" s="143"/>
      <c r="H3" s="143"/>
      <c r="I3" s="143"/>
      <c r="M3" s="155"/>
      <c r="N3" s="527" t="s">
        <v>385</v>
      </c>
      <c r="O3" s="527"/>
      <c r="P3" s="526">
        <v>8</v>
      </c>
      <c r="Q3" s="526"/>
      <c r="R3" s="155" t="s">
        <v>437</v>
      </c>
      <c r="S3" s="527">
        <f>IF(P3=0,"",YEAR(DATE(2018+P3,1,1)))</f>
        <v>2026</v>
      </c>
      <c r="T3" s="527"/>
      <c r="U3" s="161" t="s">
        <v>438</v>
      </c>
      <c r="V3" s="161" t="s">
        <v>388</v>
      </c>
      <c r="W3" s="526"/>
      <c r="X3" s="526"/>
      <c r="Y3" s="156" t="s">
        <v>389</v>
      </c>
    </row>
    <row r="4" spans="1:40" s="144" customFormat="1" ht="21" customHeight="1" x14ac:dyDescent="0.15">
      <c r="A4" s="178"/>
      <c r="B4" s="178"/>
      <c r="O4" s="424" t="s">
        <v>439</v>
      </c>
      <c r="R4" s="179"/>
      <c r="S4" s="179"/>
      <c r="T4" s="179"/>
      <c r="U4" s="179"/>
      <c r="V4" s="179"/>
      <c r="W4" s="179"/>
    </row>
    <row r="5" spans="1:40" s="144" customFormat="1" ht="21" customHeight="1" x14ac:dyDescent="0.15">
      <c r="A5" s="178"/>
      <c r="B5" s="178"/>
      <c r="J5" s="179"/>
      <c r="K5" s="179"/>
      <c r="L5" s="179"/>
      <c r="M5" s="179"/>
      <c r="N5" s="179"/>
      <c r="O5" s="179"/>
      <c r="P5" s="179"/>
      <c r="Q5" s="179"/>
      <c r="R5" s="179"/>
      <c r="S5" s="179"/>
      <c r="T5" s="179"/>
      <c r="U5" s="179"/>
      <c r="V5" s="179"/>
      <c r="W5" s="179"/>
    </row>
    <row r="6" spans="1:40" s="144" customFormat="1" ht="21" customHeight="1" thickBot="1" x14ac:dyDescent="0.2">
      <c r="B6" s="180"/>
      <c r="S6" s="517" t="s">
        <v>377</v>
      </c>
      <c r="T6" s="517"/>
      <c r="U6" s="517"/>
      <c r="V6" s="583"/>
      <c r="W6" s="588">
        <v>18</v>
      </c>
      <c r="X6" s="589"/>
      <c r="Y6" s="429" t="s">
        <v>445</v>
      </c>
    </row>
    <row r="7" spans="1:40" s="144" customFormat="1" ht="21" customHeight="1" thickBot="1" x14ac:dyDescent="0.2">
      <c r="B7" s="180"/>
      <c r="S7" s="517" t="s">
        <v>378</v>
      </c>
      <c r="T7" s="517"/>
      <c r="U7" s="517"/>
      <c r="V7" s="583"/>
      <c r="W7" s="586">
        <v>9</v>
      </c>
      <c r="X7" s="587"/>
      <c r="Y7" s="429" t="s">
        <v>445</v>
      </c>
    </row>
    <row r="8" spans="1:40" s="144" customFormat="1" ht="21" customHeight="1" x14ac:dyDescent="0.15">
      <c r="B8" s="180"/>
      <c r="S8" s="517" t="s">
        <v>379</v>
      </c>
      <c r="T8" s="517"/>
      <c r="U8" s="517"/>
      <c r="V8" s="583"/>
      <c r="W8" s="584">
        <v>3</v>
      </c>
      <c r="X8" s="585"/>
      <c r="Y8" s="429" t="s">
        <v>445</v>
      </c>
      <c r="AE8" s="430"/>
    </row>
    <row r="9" spans="1:40" ht="21" customHeight="1" x14ac:dyDescent="0.15">
      <c r="A9" s="147" t="s">
        <v>77</v>
      </c>
      <c r="B9" s="147"/>
    </row>
    <row r="10" spans="1:40" ht="21" customHeight="1" x14ac:dyDescent="0.15">
      <c r="A10" s="427">
        <v>1</v>
      </c>
      <c r="B10" s="146" t="s">
        <v>444</v>
      </c>
    </row>
    <row r="11" spans="1:40" ht="21" customHeight="1" x14ac:dyDescent="0.15">
      <c r="A11" s="427">
        <v>2</v>
      </c>
      <c r="B11" s="146" t="s">
        <v>375</v>
      </c>
    </row>
    <row r="12" spans="1:40" ht="21" customHeight="1" x14ac:dyDescent="0.15">
      <c r="A12" s="427">
        <v>3</v>
      </c>
      <c r="B12" s="146" t="s">
        <v>693</v>
      </c>
    </row>
    <row r="13" spans="1:40" ht="21" customHeight="1" x14ac:dyDescent="0.15">
      <c r="A13" s="427">
        <v>4</v>
      </c>
      <c r="B13" s="576" t="s">
        <v>692</v>
      </c>
      <c r="C13" s="576"/>
      <c r="D13" s="576"/>
      <c r="E13" s="576"/>
      <c r="F13" s="576"/>
      <c r="G13" s="576"/>
      <c r="H13" s="576"/>
      <c r="I13" s="576"/>
      <c r="J13" s="576"/>
      <c r="K13" s="576"/>
      <c r="L13" s="576"/>
      <c r="M13" s="576"/>
      <c r="N13" s="576"/>
      <c r="O13" s="576"/>
      <c r="P13" s="576"/>
      <c r="Q13" s="576"/>
      <c r="R13" s="576"/>
      <c r="S13" s="576"/>
      <c r="T13" s="576"/>
      <c r="U13" s="576"/>
      <c r="V13" s="576"/>
      <c r="W13" s="576"/>
      <c r="X13" s="576"/>
      <c r="Y13" s="423"/>
    </row>
    <row r="14" spans="1:40" ht="21" customHeight="1" x14ac:dyDescent="0.15">
      <c r="A14" s="148"/>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row>
    <row r="15" spans="1:40" ht="24.95" customHeight="1" x14ac:dyDescent="0.15">
      <c r="A15" s="554" t="s">
        <v>440</v>
      </c>
      <c r="B15" s="555" t="s">
        <v>76</v>
      </c>
      <c r="C15" s="556"/>
      <c r="D15" s="556"/>
      <c r="E15" s="557"/>
      <c r="F15" s="555" t="s">
        <v>686</v>
      </c>
      <c r="G15" s="556"/>
      <c r="H15" s="556"/>
      <c r="I15" s="557"/>
      <c r="J15" s="570" t="s">
        <v>376</v>
      </c>
      <c r="K15" s="571"/>
      <c r="L15" s="571"/>
      <c r="M15" s="572"/>
      <c r="N15" s="577" t="s">
        <v>79</v>
      </c>
      <c r="O15" s="578"/>
      <c r="P15" s="578"/>
      <c r="Q15" s="579"/>
      <c r="R15" s="561" t="s">
        <v>80</v>
      </c>
      <c r="S15" s="562"/>
      <c r="T15" s="562"/>
      <c r="U15" s="562"/>
      <c r="V15" s="562"/>
      <c r="W15" s="562"/>
      <c r="X15" s="562"/>
      <c r="Y15" s="562"/>
      <c r="Z15" s="563"/>
    </row>
    <row r="16" spans="1:40" ht="24.95" customHeight="1" x14ac:dyDescent="0.15">
      <c r="A16" s="554"/>
      <c r="B16" s="558"/>
      <c r="C16" s="559"/>
      <c r="D16" s="559"/>
      <c r="E16" s="560"/>
      <c r="F16" s="558"/>
      <c r="G16" s="559"/>
      <c r="H16" s="559"/>
      <c r="I16" s="560"/>
      <c r="J16" s="573"/>
      <c r="K16" s="574"/>
      <c r="L16" s="574"/>
      <c r="M16" s="575"/>
      <c r="N16" s="580"/>
      <c r="O16" s="581"/>
      <c r="P16" s="581"/>
      <c r="Q16" s="582"/>
      <c r="R16" s="561" t="s">
        <v>81</v>
      </c>
      <c r="S16" s="562"/>
      <c r="T16" s="563"/>
      <c r="U16" s="561" t="s">
        <v>82</v>
      </c>
      <c r="V16" s="562"/>
      <c r="W16" s="563"/>
      <c r="X16" s="561" t="s">
        <v>83</v>
      </c>
      <c r="Y16" s="562"/>
      <c r="Z16" s="563"/>
    </row>
    <row r="17" spans="1:26" ht="32.450000000000003" customHeight="1" x14ac:dyDescent="0.15">
      <c r="A17" s="428">
        <v>1</v>
      </c>
      <c r="B17" s="564" t="s">
        <v>441</v>
      </c>
      <c r="C17" s="565"/>
      <c r="D17" s="565"/>
      <c r="E17" s="566"/>
      <c r="F17" s="564">
        <v>11111111</v>
      </c>
      <c r="G17" s="565"/>
      <c r="H17" s="565"/>
      <c r="I17" s="566"/>
      <c r="J17" s="567">
        <v>3</v>
      </c>
      <c r="K17" s="568"/>
      <c r="L17" s="568"/>
      <c r="M17" s="569"/>
      <c r="N17" s="567" t="s">
        <v>687</v>
      </c>
      <c r="O17" s="568"/>
      <c r="P17" s="568"/>
      <c r="Q17" s="569"/>
      <c r="R17" s="183" t="s">
        <v>382</v>
      </c>
      <c r="S17" s="181">
        <v>3</v>
      </c>
      <c r="T17" s="184" t="s">
        <v>383</v>
      </c>
      <c r="U17" s="183" t="s">
        <v>382</v>
      </c>
      <c r="V17" s="181">
        <v>5</v>
      </c>
      <c r="W17" s="184" t="s">
        <v>383</v>
      </c>
      <c r="X17" s="183" t="s">
        <v>690</v>
      </c>
      <c r="Y17" s="181">
        <v>3</v>
      </c>
      <c r="Z17" s="184" t="s">
        <v>383</v>
      </c>
    </row>
    <row r="18" spans="1:26" ht="32.450000000000003" customHeight="1" x14ac:dyDescent="0.15">
      <c r="A18" s="428">
        <v>2</v>
      </c>
      <c r="B18" s="564" t="s">
        <v>442</v>
      </c>
      <c r="C18" s="565"/>
      <c r="D18" s="565"/>
      <c r="E18" s="566"/>
      <c r="F18" s="564"/>
      <c r="G18" s="565"/>
      <c r="H18" s="565"/>
      <c r="I18" s="566"/>
      <c r="J18" s="567" t="s">
        <v>78</v>
      </c>
      <c r="K18" s="568"/>
      <c r="L18" s="568"/>
      <c r="M18" s="569"/>
      <c r="N18" s="567" t="s">
        <v>688</v>
      </c>
      <c r="O18" s="568"/>
      <c r="P18" s="568"/>
      <c r="Q18" s="569"/>
      <c r="R18" s="183" t="s">
        <v>382</v>
      </c>
      <c r="S18" s="181">
        <v>4</v>
      </c>
      <c r="T18" s="184" t="s">
        <v>383</v>
      </c>
      <c r="U18" s="183" t="s">
        <v>382</v>
      </c>
      <c r="V18" s="181">
        <v>0</v>
      </c>
      <c r="W18" s="184" t="s">
        <v>383</v>
      </c>
      <c r="X18" s="183" t="s">
        <v>690</v>
      </c>
      <c r="Y18" s="181">
        <v>0</v>
      </c>
      <c r="Z18" s="184" t="s">
        <v>383</v>
      </c>
    </row>
    <row r="19" spans="1:26" ht="32.450000000000003" customHeight="1" x14ac:dyDescent="0.15">
      <c r="A19" s="428">
        <v>3</v>
      </c>
      <c r="B19" s="564" t="s">
        <v>443</v>
      </c>
      <c r="C19" s="565"/>
      <c r="D19" s="565"/>
      <c r="E19" s="566"/>
      <c r="F19" s="564"/>
      <c r="G19" s="565"/>
      <c r="H19" s="565"/>
      <c r="I19" s="566"/>
      <c r="J19" s="567">
        <v>2</v>
      </c>
      <c r="K19" s="568"/>
      <c r="L19" s="568"/>
      <c r="M19" s="569"/>
      <c r="N19" s="567" t="s">
        <v>689</v>
      </c>
      <c r="O19" s="568"/>
      <c r="P19" s="568"/>
      <c r="Q19" s="569"/>
      <c r="R19" s="185" t="s">
        <v>382</v>
      </c>
      <c r="S19" s="181">
        <v>2</v>
      </c>
      <c r="T19" s="184" t="s">
        <v>383</v>
      </c>
      <c r="U19" s="185" t="s">
        <v>382</v>
      </c>
      <c r="V19" s="182">
        <v>10</v>
      </c>
      <c r="W19" s="186" t="s">
        <v>383</v>
      </c>
      <c r="X19" s="183" t="s">
        <v>690</v>
      </c>
      <c r="Y19" s="181">
        <v>5</v>
      </c>
      <c r="Z19" s="184" t="s">
        <v>383</v>
      </c>
    </row>
    <row r="20" spans="1:26" ht="32.450000000000003" customHeight="1" x14ac:dyDescent="0.15">
      <c r="A20" s="428">
        <v>4</v>
      </c>
      <c r="B20" s="564" t="s">
        <v>380</v>
      </c>
      <c r="C20" s="565"/>
      <c r="D20" s="565"/>
      <c r="E20" s="566"/>
      <c r="F20" s="564"/>
      <c r="G20" s="565"/>
      <c r="H20" s="565"/>
      <c r="I20" s="566"/>
      <c r="J20" s="567">
        <v>3</v>
      </c>
      <c r="K20" s="568"/>
      <c r="L20" s="568"/>
      <c r="M20" s="569"/>
      <c r="N20" s="567" t="s">
        <v>694</v>
      </c>
      <c r="O20" s="568"/>
      <c r="P20" s="568"/>
      <c r="Q20" s="569"/>
      <c r="R20" s="183" t="s">
        <v>382</v>
      </c>
      <c r="S20" s="181">
        <v>5</v>
      </c>
      <c r="T20" s="184" t="s">
        <v>383</v>
      </c>
      <c r="U20" s="183" t="s">
        <v>382</v>
      </c>
      <c r="V20" s="181">
        <v>1</v>
      </c>
      <c r="W20" s="184" t="s">
        <v>383</v>
      </c>
      <c r="X20" s="183" t="s">
        <v>690</v>
      </c>
      <c r="Y20" s="181">
        <v>6</v>
      </c>
      <c r="Z20" s="184" t="s">
        <v>383</v>
      </c>
    </row>
    <row r="21" spans="1:26" ht="32.450000000000003" customHeight="1" x14ac:dyDescent="0.15">
      <c r="A21" s="428">
        <v>5</v>
      </c>
      <c r="B21" s="564"/>
      <c r="C21" s="565"/>
      <c r="D21" s="565"/>
      <c r="E21" s="566"/>
      <c r="F21" s="564"/>
      <c r="G21" s="565"/>
      <c r="H21" s="565"/>
      <c r="I21" s="566"/>
      <c r="J21" s="567"/>
      <c r="K21" s="568"/>
      <c r="L21" s="568"/>
      <c r="M21" s="569"/>
      <c r="N21" s="425"/>
      <c r="O21" s="431"/>
      <c r="P21" s="431"/>
      <c r="Q21" s="426"/>
      <c r="R21" s="187" t="s">
        <v>382</v>
      </c>
      <c r="S21" s="189"/>
      <c r="T21" s="188" t="s">
        <v>383</v>
      </c>
      <c r="U21" s="187" t="s">
        <v>382</v>
      </c>
      <c r="V21" s="189"/>
      <c r="W21" s="188" t="s">
        <v>383</v>
      </c>
      <c r="X21" s="183" t="s">
        <v>690</v>
      </c>
      <c r="Y21" s="181"/>
      <c r="Z21" s="184" t="s">
        <v>383</v>
      </c>
    </row>
    <row r="22" spans="1:26" ht="32.450000000000003" customHeight="1" x14ac:dyDescent="0.15">
      <c r="A22" s="428">
        <v>6</v>
      </c>
      <c r="B22" s="564"/>
      <c r="C22" s="565"/>
      <c r="D22" s="565"/>
      <c r="E22" s="566"/>
      <c r="F22" s="564"/>
      <c r="G22" s="565"/>
      <c r="H22" s="565"/>
      <c r="I22" s="566"/>
      <c r="J22" s="567"/>
      <c r="K22" s="568"/>
      <c r="L22" s="568"/>
      <c r="M22" s="569"/>
      <c r="N22" s="425"/>
      <c r="O22" s="431"/>
      <c r="P22" s="431"/>
      <c r="Q22" s="426"/>
      <c r="R22" s="183" t="s">
        <v>382</v>
      </c>
      <c r="S22" s="181"/>
      <c r="T22" s="184" t="s">
        <v>383</v>
      </c>
      <c r="U22" s="183" t="s">
        <v>382</v>
      </c>
      <c r="V22" s="181"/>
      <c r="W22" s="184" t="s">
        <v>383</v>
      </c>
      <c r="X22" s="183" t="s">
        <v>690</v>
      </c>
      <c r="Y22" s="181"/>
      <c r="Z22" s="184" t="s">
        <v>383</v>
      </c>
    </row>
    <row r="23" spans="1:26" ht="32.450000000000003" customHeight="1" x14ac:dyDescent="0.15">
      <c r="A23" s="428">
        <v>7</v>
      </c>
      <c r="B23" s="564"/>
      <c r="C23" s="565"/>
      <c r="D23" s="565"/>
      <c r="E23" s="566"/>
      <c r="F23" s="564"/>
      <c r="G23" s="565"/>
      <c r="H23" s="565"/>
      <c r="I23" s="566"/>
      <c r="J23" s="567"/>
      <c r="K23" s="568"/>
      <c r="L23" s="568"/>
      <c r="M23" s="569"/>
      <c r="N23" s="425"/>
      <c r="O23" s="431"/>
      <c r="P23" s="431"/>
      <c r="Q23" s="426"/>
      <c r="R23" s="183" t="s">
        <v>382</v>
      </c>
      <c r="S23" s="181"/>
      <c r="T23" s="184" t="s">
        <v>383</v>
      </c>
      <c r="U23" s="183" t="s">
        <v>382</v>
      </c>
      <c r="V23" s="181"/>
      <c r="W23" s="184" t="s">
        <v>383</v>
      </c>
      <c r="X23" s="183" t="s">
        <v>690</v>
      </c>
      <c r="Y23" s="181"/>
      <c r="Z23" s="184" t="s">
        <v>383</v>
      </c>
    </row>
    <row r="24" spans="1:26" ht="32.450000000000003" customHeight="1" x14ac:dyDescent="0.15">
      <c r="A24" s="428">
        <v>8</v>
      </c>
      <c r="B24" s="564"/>
      <c r="C24" s="565"/>
      <c r="D24" s="565"/>
      <c r="E24" s="566"/>
      <c r="F24" s="564"/>
      <c r="G24" s="565"/>
      <c r="H24" s="565"/>
      <c r="I24" s="566"/>
      <c r="J24" s="567"/>
      <c r="K24" s="568"/>
      <c r="L24" s="568"/>
      <c r="M24" s="569"/>
      <c r="N24" s="425"/>
      <c r="O24" s="431"/>
      <c r="P24" s="431"/>
      <c r="Q24" s="426"/>
      <c r="R24" s="183" t="s">
        <v>382</v>
      </c>
      <c r="S24" s="181"/>
      <c r="T24" s="184" t="s">
        <v>383</v>
      </c>
      <c r="U24" s="183" t="s">
        <v>382</v>
      </c>
      <c r="V24" s="181"/>
      <c r="W24" s="184" t="s">
        <v>383</v>
      </c>
      <c r="X24" s="183" t="s">
        <v>690</v>
      </c>
      <c r="Y24" s="181"/>
      <c r="Z24" s="184" t="s">
        <v>383</v>
      </c>
    </row>
    <row r="25" spans="1:26" ht="32.450000000000003" customHeight="1" x14ac:dyDescent="0.15">
      <c r="A25" s="428">
        <v>9</v>
      </c>
      <c r="B25" s="564"/>
      <c r="C25" s="565"/>
      <c r="D25" s="565"/>
      <c r="E25" s="566"/>
      <c r="F25" s="564"/>
      <c r="G25" s="565"/>
      <c r="H25" s="565"/>
      <c r="I25" s="566"/>
      <c r="J25" s="567"/>
      <c r="K25" s="568"/>
      <c r="L25" s="568"/>
      <c r="M25" s="569"/>
      <c r="N25" s="425"/>
      <c r="O25" s="431"/>
      <c r="P25" s="431"/>
      <c r="Q25" s="426"/>
      <c r="R25" s="183" t="s">
        <v>382</v>
      </c>
      <c r="S25" s="181"/>
      <c r="T25" s="184" t="s">
        <v>383</v>
      </c>
      <c r="U25" s="183" t="s">
        <v>382</v>
      </c>
      <c r="V25" s="181"/>
      <c r="W25" s="184" t="s">
        <v>383</v>
      </c>
      <c r="X25" s="183" t="s">
        <v>690</v>
      </c>
      <c r="Y25" s="181"/>
      <c r="Z25" s="184" t="s">
        <v>383</v>
      </c>
    </row>
    <row r="26" spans="1:26" ht="32.450000000000003" customHeight="1" x14ac:dyDescent="0.15">
      <c r="A26" s="428">
        <v>10</v>
      </c>
      <c r="B26" s="564"/>
      <c r="C26" s="565"/>
      <c r="D26" s="565"/>
      <c r="E26" s="566"/>
      <c r="F26" s="564"/>
      <c r="G26" s="565"/>
      <c r="H26" s="565"/>
      <c r="I26" s="566"/>
      <c r="J26" s="567"/>
      <c r="K26" s="568"/>
      <c r="L26" s="568"/>
      <c r="M26" s="569"/>
      <c r="N26" s="425"/>
      <c r="O26" s="431"/>
      <c r="P26" s="431"/>
      <c r="Q26" s="426"/>
      <c r="R26" s="183" t="s">
        <v>382</v>
      </c>
      <c r="S26" s="181"/>
      <c r="T26" s="184" t="s">
        <v>383</v>
      </c>
      <c r="U26" s="183" t="s">
        <v>382</v>
      </c>
      <c r="V26" s="181"/>
      <c r="W26" s="184" t="s">
        <v>383</v>
      </c>
      <c r="X26" s="183" t="s">
        <v>690</v>
      </c>
      <c r="Y26" s="181"/>
      <c r="Z26" s="184" t="s">
        <v>383</v>
      </c>
    </row>
    <row r="27" spans="1:26" ht="32.450000000000003" customHeight="1" x14ac:dyDescent="0.15">
      <c r="A27" s="428">
        <v>11</v>
      </c>
      <c r="B27" s="564"/>
      <c r="C27" s="565"/>
      <c r="D27" s="565"/>
      <c r="E27" s="566"/>
      <c r="F27" s="564"/>
      <c r="G27" s="565"/>
      <c r="H27" s="565"/>
      <c r="I27" s="566"/>
      <c r="J27" s="567"/>
      <c r="K27" s="568"/>
      <c r="L27" s="568"/>
      <c r="M27" s="569"/>
      <c r="N27" s="425"/>
      <c r="O27" s="431"/>
      <c r="P27" s="431"/>
      <c r="Q27" s="426"/>
      <c r="R27" s="183" t="s">
        <v>382</v>
      </c>
      <c r="S27" s="181"/>
      <c r="T27" s="184" t="s">
        <v>383</v>
      </c>
      <c r="U27" s="183" t="s">
        <v>382</v>
      </c>
      <c r="V27" s="181"/>
      <c r="W27" s="184" t="s">
        <v>383</v>
      </c>
      <c r="X27" s="183" t="s">
        <v>690</v>
      </c>
      <c r="Y27" s="181"/>
      <c r="Z27" s="184" t="s">
        <v>383</v>
      </c>
    </row>
    <row r="28" spans="1:26" ht="32.25" customHeight="1" x14ac:dyDescent="0.15">
      <c r="A28" s="428">
        <v>12</v>
      </c>
      <c r="B28" s="564"/>
      <c r="C28" s="565"/>
      <c r="D28" s="565"/>
      <c r="E28" s="566"/>
      <c r="F28" s="564"/>
      <c r="G28" s="565"/>
      <c r="H28" s="565"/>
      <c r="I28" s="566"/>
      <c r="J28" s="567"/>
      <c r="K28" s="568"/>
      <c r="L28" s="568"/>
      <c r="M28" s="569"/>
      <c r="N28" s="425"/>
      <c r="O28" s="431"/>
      <c r="P28" s="431"/>
      <c r="Q28" s="426"/>
      <c r="R28" s="183" t="s">
        <v>382</v>
      </c>
      <c r="S28" s="181"/>
      <c r="T28" s="184" t="s">
        <v>383</v>
      </c>
      <c r="U28" s="183" t="s">
        <v>382</v>
      </c>
      <c r="V28" s="181"/>
      <c r="W28" s="184" t="s">
        <v>383</v>
      </c>
      <c r="X28" s="183" t="s">
        <v>691</v>
      </c>
      <c r="Y28" s="181"/>
      <c r="Z28" s="184" t="s">
        <v>383</v>
      </c>
    </row>
    <row r="29" spans="1:26" ht="32.25" customHeight="1" x14ac:dyDescent="0.15">
      <c r="A29" s="428">
        <v>13</v>
      </c>
      <c r="B29" s="564"/>
      <c r="C29" s="565"/>
      <c r="D29" s="565"/>
      <c r="E29" s="566"/>
      <c r="F29" s="564"/>
      <c r="G29" s="565"/>
      <c r="H29" s="565"/>
      <c r="I29" s="566"/>
      <c r="J29" s="567"/>
      <c r="K29" s="568"/>
      <c r="L29" s="568"/>
      <c r="M29" s="569"/>
      <c r="N29" s="425"/>
      <c r="O29" s="431"/>
      <c r="P29" s="431"/>
      <c r="Q29" s="426"/>
      <c r="R29" s="183" t="s">
        <v>382</v>
      </c>
      <c r="S29" s="181"/>
      <c r="T29" s="184" t="s">
        <v>383</v>
      </c>
      <c r="U29" s="183" t="s">
        <v>382</v>
      </c>
      <c r="V29" s="181"/>
      <c r="W29" s="184" t="s">
        <v>383</v>
      </c>
      <c r="X29" s="183" t="s">
        <v>695</v>
      </c>
      <c r="Y29" s="181"/>
      <c r="Z29" s="184" t="s">
        <v>383</v>
      </c>
    </row>
    <row r="30" spans="1:26" ht="32.25" customHeight="1" x14ac:dyDescent="0.15">
      <c r="A30" s="428">
        <v>14</v>
      </c>
      <c r="B30" s="564"/>
      <c r="C30" s="565"/>
      <c r="D30" s="565"/>
      <c r="E30" s="566"/>
      <c r="F30" s="564"/>
      <c r="G30" s="565"/>
      <c r="H30" s="565"/>
      <c r="I30" s="566"/>
      <c r="J30" s="567"/>
      <c r="K30" s="568"/>
      <c r="L30" s="568"/>
      <c r="M30" s="569"/>
      <c r="N30" s="425"/>
      <c r="O30" s="431"/>
      <c r="P30" s="431"/>
      <c r="Q30" s="426"/>
      <c r="R30" s="183" t="s">
        <v>382</v>
      </c>
      <c r="S30" s="181"/>
      <c r="T30" s="184" t="s">
        <v>383</v>
      </c>
      <c r="U30" s="183" t="s">
        <v>382</v>
      </c>
      <c r="V30" s="181"/>
      <c r="W30" s="184" t="s">
        <v>383</v>
      </c>
      <c r="X30" s="183" t="s">
        <v>696</v>
      </c>
      <c r="Y30" s="181"/>
      <c r="Z30" s="184" t="s">
        <v>383</v>
      </c>
    </row>
    <row r="31" spans="1:26" ht="32.25" customHeight="1" x14ac:dyDescent="0.15">
      <c r="A31" s="428">
        <v>15</v>
      </c>
      <c r="B31" s="564"/>
      <c r="C31" s="565"/>
      <c r="D31" s="565"/>
      <c r="E31" s="566"/>
      <c r="F31" s="564"/>
      <c r="G31" s="565"/>
      <c r="H31" s="565"/>
      <c r="I31" s="566"/>
      <c r="J31" s="567"/>
      <c r="K31" s="568"/>
      <c r="L31" s="568"/>
      <c r="M31" s="569"/>
      <c r="N31" s="425"/>
      <c r="O31" s="431"/>
      <c r="P31" s="431"/>
      <c r="Q31" s="426"/>
      <c r="R31" s="183" t="s">
        <v>382</v>
      </c>
      <c r="S31" s="181"/>
      <c r="T31" s="184" t="s">
        <v>383</v>
      </c>
      <c r="U31" s="183" t="s">
        <v>382</v>
      </c>
      <c r="V31" s="181"/>
      <c r="W31" s="184" t="s">
        <v>383</v>
      </c>
      <c r="X31" s="183" t="s">
        <v>697</v>
      </c>
      <c r="Y31" s="181"/>
      <c r="Z31" s="184" t="s">
        <v>383</v>
      </c>
    </row>
    <row r="32" spans="1:26" ht="32.25" customHeight="1" x14ac:dyDescent="0.15">
      <c r="A32" s="428">
        <v>16</v>
      </c>
      <c r="B32" s="564"/>
      <c r="C32" s="565"/>
      <c r="D32" s="565"/>
      <c r="E32" s="566"/>
      <c r="F32" s="564"/>
      <c r="G32" s="565"/>
      <c r="H32" s="565"/>
      <c r="I32" s="566"/>
      <c r="J32" s="567"/>
      <c r="K32" s="568"/>
      <c r="L32" s="568"/>
      <c r="M32" s="569"/>
      <c r="N32" s="425"/>
      <c r="O32" s="431"/>
      <c r="P32" s="431"/>
      <c r="Q32" s="426"/>
      <c r="R32" s="183" t="s">
        <v>382</v>
      </c>
      <c r="S32" s="181"/>
      <c r="T32" s="184" t="s">
        <v>383</v>
      </c>
      <c r="U32" s="183" t="s">
        <v>382</v>
      </c>
      <c r="V32" s="181"/>
      <c r="W32" s="184" t="s">
        <v>383</v>
      </c>
      <c r="X32" s="183" t="s">
        <v>698</v>
      </c>
      <c r="Y32" s="181"/>
      <c r="Z32" s="184" t="s">
        <v>383</v>
      </c>
    </row>
    <row r="33" spans="1:26" ht="32.25" customHeight="1" x14ac:dyDescent="0.15">
      <c r="A33" s="428">
        <v>17</v>
      </c>
      <c r="B33" s="564"/>
      <c r="C33" s="565"/>
      <c r="D33" s="565"/>
      <c r="E33" s="566"/>
      <c r="F33" s="564"/>
      <c r="G33" s="565"/>
      <c r="H33" s="565"/>
      <c r="I33" s="566"/>
      <c r="J33" s="567"/>
      <c r="K33" s="568"/>
      <c r="L33" s="568"/>
      <c r="M33" s="569"/>
      <c r="N33" s="425"/>
      <c r="O33" s="431"/>
      <c r="P33" s="431"/>
      <c r="Q33" s="426"/>
      <c r="R33" s="183" t="s">
        <v>382</v>
      </c>
      <c r="S33" s="181"/>
      <c r="T33" s="184" t="s">
        <v>383</v>
      </c>
      <c r="U33" s="183" t="s">
        <v>382</v>
      </c>
      <c r="V33" s="181"/>
      <c r="W33" s="184" t="s">
        <v>383</v>
      </c>
      <c r="X33" s="183" t="s">
        <v>556</v>
      </c>
      <c r="Y33" s="181"/>
      <c r="Z33" s="184" t="s">
        <v>383</v>
      </c>
    </row>
    <row r="34" spans="1:26" ht="32.25" customHeight="1" x14ac:dyDescent="0.15">
      <c r="A34" s="428">
        <v>18</v>
      </c>
      <c r="B34" s="564"/>
      <c r="C34" s="565"/>
      <c r="D34" s="565"/>
      <c r="E34" s="566"/>
      <c r="F34" s="564"/>
      <c r="G34" s="565"/>
      <c r="H34" s="565"/>
      <c r="I34" s="566"/>
      <c r="J34" s="567"/>
      <c r="K34" s="568"/>
      <c r="L34" s="568"/>
      <c r="M34" s="569"/>
      <c r="N34" s="425"/>
      <c r="O34" s="431"/>
      <c r="P34" s="431"/>
      <c r="Q34" s="426"/>
      <c r="R34" s="183" t="s">
        <v>382</v>
      </c>
      <c r="S34" s="181"/>
      <c r="T34" s="184" t="s">
        <v>383</v>
      </c>
      <c r="U34" s="183" t="s">
        <v>382</v>
      </c>
      <c r="V34" s="181"/>
      <c r="W34" s="184" t="s">
        <v>383</v>
      </c>
      <c r="X34" s="183" t="s">
        <v>699</v>
      </c>
      <c r="Y34" s="181"/>
      <c r="Z34" s="184" t="s">
        <v>383</v>
      </c>
    </row>
    <row r="35" spans="1:26" ht="32.450000000000003" customHeight="1" x14ac:dyDescent="0.15">
      <c r="A35" s="428">
        <v>19</v>
      </c>
      <c r="B35" s="564"/>
      <c r="C35" s="565"/>
      <c r="D35" s="565"/>
      <c r="E35" s="566"/>
      <c r="F35" s="564"/>
      <c r="G35" s="565"/>
      <c r="H35" s="565"/>
      <c r="I35" s="566"/>
      <c r="J35" s="567"/>
      <c r="K35" s="568"/>
      <c r="L35" s="568"/>
      <c r="M35" s="569"/>
      <c r="N35" s="425"/>
      <c r="O35" s="431"/>
      <c r="P35" s="431"/>
      <c r="Q35" s="426"/>
      <c r="R35" s="183" t="s">
        <v>382</v>
      </c>
      <c r="S35" s="181"/>
      <c r="T35" s="184" t="s">
        <v>383</v>
      </c>
      <c r="U35" s="183" t="s">
        <v>382</v>
      </c>
      <c r="V35" s="181"/>
      <c r="W35" s="184" t="s">
        <v>383</v>
      </c>
      <c r="X35" s="183" t="s">
        <v>691</v>
      </c>
      <c r="Y35" s="181"/>
      <c r="Z35" s="184" t="s">
        <v>383</v>
      </c>
    </row>
    <row r="36" spans="1:26" ht="32.450000000000003" customHeight="1" x14ac:dyDescent="0.15">
      <c r="A36" s="428">
        <v>20</v>
      </c>
      <c r="B36" s="564"/>
      <c r="C36" s="565"/>
      <c r="D36" s="565"/>
      <c r="E36" s="566"/>
      <c r="F36" s="564"/>
      <c r="G36" s="565"/>
      <c r="H36" s="565"/>
      <c r="I36" s="566"/>
      <c r="J36" s="567"/>
      <c r="K36" s="568"/>
      <c r="L36" s="568"/>
      <c r="M36" s="569"/>
      <c r="N36" s="425"/>
      <c r="O36" s="431"/>
      <c r="P36" s="431"/>
      <c r="Q36" s="426"/>
      <c r="R36" s="183" t="s">
        <v>382</v>
      </c>
      <c r="S36" s="181"/>
      <c r="T36" s="184" t="s">
        <v>383</v>
      </c>
      <c r="U36" s="183" t="s">
        <v>382</v>
      </c>
      <c r="V36" s="181"/>
      <c r="W36" s="184" t="s">
        <v>383</v>
      </c>
      <c r="X36" s="183" t="s">
        <v>695</v>
      </c>
      <c r="Y36" s="181"/>
      <c r="Z36" s="184" t="s">
        <v>383</v>
      </c>
    </row>
    <row r="37" spans="1:26" ht="32.450000000000003" customHeight="1" x14ac:dyDescent="0.15">
      <c r="A37" s="428">
        <v>21</v>
      </c>
      <c r="B37" s="564"/>
      <c r="C37" s="565"/>
      <c r="D37" s="565"/>
      <c r="E37" s="566"/>
      <c r="F37" s="564"/>
      <c r="G37" s="565"/>
      <c r="H37" s="565"/>
      <c r="I37" s="566"/>
      <c r="J37" s="567"/>
      <c r="K37" s="568"/>
      <c r="L37" s="568"/>
      <c r="M37" s="569"/>
      <c r="N37" s="425"/>
      <c r="O37" s="431"/>
      <c r="P37" s="431"/>
      <c r="Q37" s="426"/>
      <c r="R37" s="183" t="s">
        <v>382</v>
      </c>
      <c r="S37" s="181"/>
      <c r="T37" s="184" t="s">
        <v>383</v>
      </c>
      <c r="U37" s="183" t="s">
        <v>382</v>
      </c>
      <c r="V37" s="181"/>
      <c r="W37" s="184" t="s">
        <v>383</v>
      </c>
      <c r="X37" s="183" t="s">
        <v>696</v>
      </c>
      <c r="Y37" s="181"/>
      <c r="Z37" s="184" t="s">
        <v>383</v>
      </c>
    </row>
    <row r="38" spans="1:26" ht="32.450000000000003" customHeight="1" x14ac:dyDescent="0.15">
      <c r="A38" s="428">
        <v>22</v>
      </c>
      <c r="B38" s="564"/>
      <c r="C38" s="565"/>
      <c r="D38" s="565"/>
      <c r="E38" s="566"/>
      <c r="F38" s="564"/>
      <c r="G38" s="565"/>
      <c r="H38" s="565"/>
      <c r="I38" s="566"/>
      <c r="J38" s="567"/>
      <c r="K38" s="568"/>
      <c r="L38" s="568"/>
      <c r="M38" s="569"/>
      <c r="N38" s="425"/>
      <c r="O38" s="431"/>
      <c r="P38" s="431"/>
      <c r="Q38" s="426"/>
      <c r="R38" s="183" t="s">
        <v>382</v>
      </c>
      <c r="S38" s="181"/>
      <c r="T38" s="184" t="s">
        <v>383</v>
      </c>
      <c r="U38" s="183" t="s">
        <v>382</v>
      </c>
      <c r="V38" s="181"/>
      <c r="W38" s="184" t="s">
        <v>383</v>
      </c>
      <c r="X38" s="183" t="s">
        <v>697</v>
      </c>
      <c r="Y38" s="181"/>
      <c r="Z38" s="184" t="s">
        <v>383</v>
      </c>
    </row>
    <row r="39" spans="1:26" ht="32.450000000000003" customHeight="1" x14ac:dyDescent="0.15">
      <c r="A39" s="428">
        <v>23</v>
      </c>
      <c r="B39" s="564"/>
      <c r="C39" s="565"/>
      <c r="D39" s="565"/>
      <c r="E39" s="566"/>
      <c r="F39" s="564"/>
      <c r="G39" s="565"/>
      <c r="H39" s="565"/>
      <c r="I39" s="566"/>
      <c r="J39" s="567"/>
      <c r="K39" s="568"/>
      <c r="L39" s="568"/>
      <c r="M39" s="569"/>
      <c r="N39" s="425"/>
      <c r="O39" s="431"/>
      <c r="P39" s="431"/>
      <c r="Q39" s="426"/>
      <c r="R39" s="183" t="s">
        <v>382</v>
      </c>
      <c r="S39" s="181"/>
      <c r="T39" s="184" t="s">
        <v>383</v>
      </c>
      <c r="U39" s="183" t="s">
        <v>382</v>
      </c>
      <c r="V39" s="181"/>
      <c r="W39" s="184" t="s">
        <v>383</v>
      </c>
      <c r="X39" s="183" t="s">
        <v>698</v>
      </c>
      <c r="Y39" s="181"/>
      <c r="Z39" s="184" t="s">
        <v>383</v>
      </c>
    </row>
    <row r="40" spans="1:26" ht="32.450000000000003" customHeight="1" x14ac:dyDescent="0.15">
      <c r="A40" s="428">
        <v>24</v>
      </c>
      <c r="B40" s="564"/>
      <c r="C40" s="565"/>
      <c r="D40" s="565"/>
      <c r="E40" s="566"/>
      <c r="F40" s="564"/>
      <c r="G40" s="565"/>
      <c r="H40" s="565"/>
      <c r="I40" s="566"/>
      <c r="J40" s="567"/>
      <c r="K40" s="568"/>
      <c r="L40" s="568"/>
      <c r="M40" s="569"/>
      <c r="N40" s="425"/>
      <c r="O40" s="431"/>
      <c r="P40" s="431"/>
      <c r="Q40" s="426"/>
      <c r="R40" s="183" t="s">
        <v>382</v>
      </c>
      <c r="S40" s="181"/>
      <c r="T40" s="184" t="s">
        <v>383</v>
      </c>
      <c r="U40" s="183" t="s">
        <v>382</v>
      </c>
      <c r="V40" s="181"/>
      <c r="W40" s="184" t="s">
        <v>383</v>
      </c>
      <c r="X40" s="183" t="s">
        <v>556</v>
      </c>
      <c r="Y40" s="181"/>
      <c r="Z40" s="184" t="s">
        <v>383</v>
      </c>
    </row>
    <row r="41" spans="1:26" ht="32.450000000000003" customHeight="1" x14ac:dyDescent="0.15">
      <c r="A41" s="428">
        <v>25</v>
      </c>
      <c r="B41" s="564"/>
      <c r="C41" s="565"/>
      <c r="D41" s="565"/>
      <c r="E41" s="566"/>
      <c r="F41" s="564"/>
      <c r="G41" s="565"/>
      <c r="H41" s="565"/>
      <c r="I41" s="566"/>
      <c r="J41" s="567"/>
      <c r="K41" s="568"/>
      <c r="L41" s="568"/>
      <c r="M41" s="569"/>
      <c r="N41" s="425"/>
      <c r="O41" s="431"/>
      <c r="P41" s="431"/>
      <c r="Q41" s="426"/>
      <c r="R41" s="183" t="s">
        <v>382</v>
      </c>
      <c r="S41" s="181"/>
      <c r="T41" s="184" t="s">
        <v>383</v>
      </c>
      <c r="U41" s="183" t="s">
        <v>382</v>
      </c>
      <c r="V41" s="181"/>
      <c r="W41" s="184" t="s">
        <v>383</v>
      </c>
      <c r="X41" s="183" t="s">
        <v>699</v>
      </c>
      <c r="Y41" s="181"/>
      <c r="Z41" s="184" t="s">
        <v>383</v>
      </c>
    </row>
    <row r="42" spans="1:26" ht="32.450000000000003" customHeight="1" x14ac:dyDescent="0.15">
      <c r="A42" s="428">
        <v>26</v>
      </c>
      <c r="B42" s="564"/>
      <c r="C42" s="565"/>
      <c r="D42" s="565"/>
      <c r="E42" s="566"/>
      <c r="F42" s="564"/>
      <c r="G42" s="565"/>
      <c r="H42" s="565"/>
      <c r="I42" s="566"/>
      <c r="J42" s="567"/>
      <c r="K42" s="568"/>
      <c r="L42" s="568"/>
      <c r="M42" s="569"/>
      <c r="N42" s="425"/>
      <c r="O42" s="431"/>
      <c r="P42" s="431"/>
      <c r="Q42" s="426"/>
      <c r="R42" s="183" t="s">
        <v>382</v>
      </c>
      <c r="S42" s="181"/>
      <c r="T42" s="184" t="s">
        <v>383</v>
      </c>
      <c r="U42" s="183" t="s">
        <v>382</v>
      </c>
      <c r="V42" s="181"/>
      <c r="W42" s="184" t="s">
        <v>383</v>
      </c>
      <c r="X42" s="183" t="s">
        <v>691</v>
      </c>
      <c r="Y42" s="181"/>
      <c r="Z42" s="184" t="s">
        <v>383</v>
      </c>
    </row>
    <row r="43" spans="1:26" ht="32.450000000000003" customHeight="1" x14ac:dyDescent="0.15">
      <c r="A43" s="428">
        <v>27</v>
      </c>
      <c r="B43" s="564"/>
      <c r="C43" s="565"/>
      <c r="D43" s="565"/>
      <c r="E43" s="566"/>
      <c r="F43" s="564"/>
      <c r="G43" s="565"/>
      <c r="H43" s="565"/>
      <c r="I43" s="566"/>
      <c r="J43" s="567"/>
      <c r="K43" s="568"/>
      <c r="L43" s="568"/>
      <c r="M43" s="569"/>
      <c r="N43" s="425"/>
      <c r="O43" s="431"/>
      <c r="P43" s="431"/>
      <c r="Q43" s="426"/>
      <c r="R43" s="183" t="s">
        <v>382</v>
      </c>
      <c r="S43" s="181"/>
      <c r="T43" s="184" t="s">
        <v>383</v>
      </c>
      <c r="U43" s="183" t="s">
        <v>382</v>
      </c>
      <c r="V43" s="181"/>
      <c r="W43" s="184" t="s">
        <v>383</v>
      </c>
      <c r="X43" s="183" t="s">
        <v>695</v>
      </c>
      <c r="Y43" s="181"/>
      <c r="Z43" s="184" t="s">
        <v>383</v>
      </c>
    </row>
    <row r="44" spans="1:26" ht="32.450000000000003" customHeight="1" x14ac:dyDescent="0.15">
      <c r="A44" s="428">
        <v>28</v>
      </c>
      <c r="B44" s="564"/>
      <c r="C44" s="565"/>
      <c r="D44" s="565"/>
      <c r="E44" s="566"/>
      <c r="F44" s="564"/>
      <c r="G44" s="565"/>
      <c r="H44" s="565"/>
      <c r="I44" s="566"/>
      <c r="J44" s="567"/>
      <c r="K44" s="568"/>
      <c r="L44" s="568"/>
      <c r="M44" s="569"/>
      <c r="N44" s="425"/>
      <c r="O44" s="431"/>
      <c r="P44" s="431"/>
      <c r="Q44" s="426"/>
      <c r="R44" s="183" t="s">
        <v>382</v>
      </c>
      <c r="S44" s="181"/>
      <c r="T44" s="184" t="s">
        <v>383</v>
      </c>
      <c r="U44" s="183" t="s">
        <v>382</v>
      </c>
      <c r="V44" s="181"/>
      <c r="W44" s="184" t="s">
        <v>383</v>
      </c>
      <c r="X44" s="183" t="s">
        <v>696</v>
      </c>
      <c r="Y44" s="181"/>
      <c r="Z44" s="184" t="s">
        <v>383</v>
      </c>
    </row>
    <row r="45" spans="1:26" ht="32.450000000000003" customHeight="1" x14ac:dyDescent="0.15">
      <c r="A45" s="428">
        <v>29</v>
      </c>
      <c r="B45" s="564"/>
      <c r="C45" s="565"/>
      <c r="D45" s="565"/>
      <c r="E45" s="566"/>
      <c r="F45" s="564"/>
      <c r="G45" s="565"/>
      <c r="H45" s="565"/>
      <c r="I45" s="566"/>
      <c r="J45" s="567"/>
      <c r="K45" s="568"/>
      <c r="L45" s="568"/>
      <c r="M45" s="569"/>
      <c r="N45" s="425"/>
      <c r="O45" s="431"/>
      <c r="P45" s="431"/>
      <c r="Q45" s="426"/>
      <c r="R45" s="183" t="s">
        <v>382</v>
      </c>
      <c r="S45" s="181"/>
      <c r="T45" s="184" t="s">
        <v>383</v>
      </c>
      <c r="U45" s="183" t="s">
        <v>382</v>
      </c>
      <c r="V45" s="181"/>
      <c r="W45" s="184" t="s">
        <v>383</v>
      </c>
      <c r="X45" s="183" t="s">
        <v>697</v>
      </c>
      <c r="Y45" s="181"/>
      <c r="Z45" s="184" t="s">
        <v>383</v>
      </c>
    </row>
  </sheetData>
  <protectedRanges>
    <protectedRange sqref="W3 P3" name="範囲1"/>
  </protectedRanges>
  <mergeCells count="111">
    <mergeCell ref="B45:E45"/>
    <mergeCell ref="F45:I45"/>
    <mergeCell ref="J45:M45"/>
    <mergeCell ref="B43:E43"/>
    <mergeCell ref="F43:I43"/>
    <mergeCell ref="J43:M43"/>
    <mergeCell ref="B44:E44"/>
    <mergeCell ref="F44:I44"/>
    <mergeCell ref="J44:M44"/>
    <mergeCell ref="B36:E36"/>
    <mergeCell ref="J36:M36"/>
    <mergeCell ref="B37:E37"/>
    <mergeCell ref="J37:M37"/>
    <mergeCell ref="J38:M38"/>
    <mergeCell ref="J31:M31"/>
    <mergeCell ref="J32:M32"/>
    <mergeCell ref="J33:M33"/>
    <mergeCell ref="J34:M34"/>
    <mergeCell ref="J35:M35"/>
    <mergeCell ref="F35:I35"/>
    <mergeCell ref="F36:I36"/>
    <mergeCell ref="F37:I37"/>
    <mergeCell ref="F38:I38"/>
    <mergeCell ref="B38:E38"/>
    <mergeCell ref="B31:E31"/>
    <mergeCell ref="B32:E32"/>
    <mergeCell ref="B35:E35"/>
    <mergeCell ref="B33:E33"/>
    <mergeCell ref="B34:E34"/>
    <mergeCell ref="F34:I34"/>
    <mergeCell ref="B28:E28"/>
    <mergeCell ref="F28:I28"/>
    <mergeCell ref="J28:M28"/>
    <mergeCell ref="J29:M29"/>
    <mergeCell ref="J30:M30"/>
    <mergeCell ref="N19:Q19"/>
    <mergeCell ref="N20:Q20"/>
    <mergeCell ref="P3:Q3"/>
    <mergeCell ref="N3:O3"/>
    <mergeCell ref="B26:E26"/>
    <mergeCell ref="F39:I39"/>
    <mergeCell ref="F29:I29"/>
    <mergeCell ref="F30:I30"/>
    <mergeCell ref="F31:I31"/>
    <mergeCell ref="F32:I32"/>
    <mergeCell ref="F33:I33"/>
    <mergeCell ref="S3:T3"/>
    <mergeCell ref="W3:X3"/>
    <mergeCell ref="F15:I16"/>
    <mergeCell ref="F17:I17"/>
    <mergeCell ref="F18:I18"/>
    <mergeCell ref="N15:Q16"/>
    <mergeCell ref="N17:Q17"/>
    <mergeCell ref="N18:Q18"/>
    <mergeCell ref="S6:V6"/>
    <mergeCell ref="S7:V7"/>
    <mergeCell ref="S8:V8"/>
    <mergeCell ref="W8:X8"/>
    <mergeCell ref="W7:X7"/>
    <mergeCell ref="W6:X6"/>
    <mergeCell ref="J24:M24"/>
    <mergeCell ref="J25:M25"/>
    <mergeCell ref="J26:M26"/>
    <mergeCell ref="J27:M27"/>
    <mergeCell ref="B42:E42"/>
    <mergeCell ref="B40:E40"/>
    <mergeCell ref="B41:E41"/>
    <mergeCell ref="F40:I40"/>
    <mergeCell ref="F41:I41"/>
    <mergeCell ref="J40:M40"/>
    <mergeCell ref="J41:M41"/>
    <mergeCell ref="F42:I42"/>
    <mergeCell ref="J42:M42"/>
    <mergeCell ref="B39:E39"/>
    <mergeCell ref="J39:M39"/>
    <mergeCell ref="B13:X13"/>
    <mergeCell ref="F19:I19"/>
    <mergeCell ref="F20:I20"/>
    <mergeCell ref="F21:I21"/>
    <mergeCell ref="F22:I22"/>
    <mergeCell ref="F23:I23"/>
    <mergeCell ref="F24:I24"/>
    <mergeCell ref="F25:I25"/>
    <mergeCell ref="F26:I26"/>
    <mergeCell ref="F27:I27"/>
    <mergeCell ref="X16:Z16"/>
    <mergeCell ref="B27:E27"/>
    <mergeCell ref="B21:E21"/>
    <mergeCell ref="B22:E22"/>
    <mergeCell ref="B23:E23"/>
    <mergeCell ref="J21:M21"/>
    <mergeCell ref="J22:M22"/>
    <mergeCell ref="J23:M23"/>
    <mergeCell ref="B29:E29"/>
    <mergeCell ref="B30:E30"/>
    <mergeCell ref="B24:E24"/>
    <mergeCell ref="B25:E25"/>
    <mergeCell ref="A15:A16"/>
    <mergeCell ref="B15:E16"/>
    <mergeCell ref="R16:T16"/>
    <mergeCell ref="U16:W16"/>
    <mergeCell ref="B17:E17"/>
    <mergeCell ref="B18:E18"/>
    <mergeCell ref="J20:M20"/>
    <mergeCell ref="J19:M19"/>
    <mergeCell ref="J18:M18"/>
    <mergeCell ref="J17:M17"/>
    <mergeCell ref="J15:M16"/>
    <mergeCell ref="R15:Z15"/>
    <mergeCell ref="B19:E19"/>
    <mergeCell ref="B20:E20"/>
  </mergeCells>
  <phoneticPr fontId="1"/>
  <dataValidations count="2">
    <dataValidation type="list" allowBlank="1" showInputMessage="1" showErrorMessage="1" sqref="J17:L45" xr:uid="{00000000-0002-0000-0200-000000000000}">
      <formula1>"１,２,３,４,５,①,②"</formula1>
    </dataValidation>
    <dataValidation type="list" allowBlank="1" showInputMessage="1" showErrorMessage="1" sqref="N17:N20" xr:uid="{7E5FCF29-9A7B-4E32-BD3C-6EA1E009E9F6}">
      <formula1>"無し,Ⅰ,Ⅱa,Ⅱb,Ⅲa,Ⅲb,Ⅳ,M"</formula1>
    </dataValidation>
  </dataValidations>
  <pageMargins left="0.70866141732283472" right="0.70866141732283472" top="0.74803149606299213" bottom="0.74803149606299213" header="0.31496062992125984" footer="0.31496062992125984"/>
  <pageSetup paperSize="9" scale="7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N45"/>
  <sheetViews>
    <sheetView showGridLines="0" view="pageBreakPreview" topLeftCell="A17" zoomScale="80" zoomScaleNormal="80" zoomScaleSheetLayoutView="80" workbookViewId="0">
      <selection activeCell="F23" sqref="F23:I23"/>
    </sheetView>
  </sheetViews>
  <sheetFormatPr defaultColWidth="9" defaultRowHeight="13.5" x14ac:dyDescent="0.15"/>
  <cols>
    <col min="1" max="1" width="4.375" style="146" customWidth="1"/>
    <col min="2" max="9" width="5.625" style="146" customWidth="1"/>
    <col min="10" max="17" width="3.625" style="146" customWidth="1"/>
    <col min="18" max="24" width="4.625" style="146" customWidth="1"/>
    <col min="25" max="25" width="3.625" style="146" customWidth="1"/>
    <col min="26" max="26" width="4.875" style="146" customWidth="1"/>
    <col min="27" max="35" width="4.375" style="146" customWidth="1"/>
    <col min="36" max="16384" width="9" style="146"/>
  </cols>
  <sheetData>
    <row r="1" spans="1:40" s="140" customFormat="1" ht="21" customHeight="1" x14ac:dyDescent="0.15">
      <c r="A1" s="140" t="s">
        <v>653</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row>
    <row r="2" spans="1:40" s="140" customFormat="1" ht="21" customHeight="1" x14ac:dyDescent="0.15">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row>
    <row r="3" spans="1:40" s="144" customFormat="1" ht="21" customHeight="1" x14ac:dyDescent="0.25">
      <c r="A3" s="142" t="s">
        <v>446</v>
      </c>
      <c r="B3" s="143"/>
      <c r="C3" s="143"/>
      <c r="D3" s="143"/>
      <c r="E3" s="143"/>
      <c r="F3" s="143"/>
      <c r="G3" s="143"/>
      <c r="H3" s="143"/>
      <c r="I3" s="143"/>
      <c r="M3" s="155"/>
      <c r="N3" s="527" t="s">
        <v>385</v>
      </c>
      <c r="O3" s="527"/>
      <c r="P3" s="526">
        <v>8</v>
      </c>
      <c r="Q3" s="526"/>
      <c r="R3" s="155" t="s">
        <v>386</v>
      </c>
      <c r="S3" s="527">
        <f>IF(P3=0,"",YEAR(DATE(2018+P3,1,1)))</f>
        <v>2026</v>
      </c>
      <c r="T3" s="527"/>
      <c r="U3" s="161" t="s">
        <v>387</v>
      </c>
      <c r="V3" s="161" t="s">
        <v>388</v>
      </c>
      <c r="W3" s="526"/>
      <c r="X3" s="526"/>
      <c r="Y3" s="156" t="s">
        <v>389</v>
      </c>
    </row>
    <row r="4" spans="1:40" s="144" customFormat="1" ht="21" customHeight="1" x14ac:dyDescent="0.15">
      <c r="A4" s="178"/>
      <c r="B4" s="178"/>
      <c r="O4" s="424" t="s">
        <v>439</v>
      </c>
      <c r="R4" s="179"/>
      <c r="S4" s="179"/>
      <c r="T4" s="179"/>
      <c r="U4" s="179"/>
      <c r="V4" s="179"/>
      <c r="W4" s="179"/>
    </row>
    <row r="5" spans="1:40" s="144" customFormat="1" ht="21" customHeight="1" x14ac:dyDescent="0.15">
      <c r="A5" s="178"/>
      <c r="B5" s="178"/>
      <c r="J5" s="179"/>
      <c r="K5" s="179"/>
      <c r="L5" s="179"/>
      <c r="M5" s="179"/>
      <c r="N5" s="179"/>
      <c r="O5" s="179"/>
      <c r="P5" s="179"/>
      <c r="Q5" s="179"/>
      <c r="R5" s="179"/>
      <c r="S5" s="179"/>
      <c r="T5" s="179"/>
      <c r="U5" s="179"/>
      <c r="V5" s="179"/>
      <c r="W5" s="179"/>
    </row>
    <row r="6" spans="1:40" s="144" customFormat="1" ht="21" customHeight="1" thickBot="1" x14ac:dyDescent="0.2">
      <c r="B6" s="180"/>
      <c r="S6" s="517" t="s">
        <v>377</v>
      </c>
      <c r="T6" s="517"/>
      <c r="U6" s="517"/>
      <c r="V6" s="583"/>
      <c r="W6" s="588"/>
      <c r="X6" s="589"/>
      <c r="Y6" s="429" t="s">
        <v>445</v>
      </c>
    </row>
    <row r="7" spans="1:40" s="144" customFormat="1" ht="21" customHeight="1" thickBot="1" x14ac:dyDescent="0.2">
      <c r="B7" s="180"/>
      <c r="S7" s="517" t="s">
        <v>378</v>
      </c>
      <c r="T7" s="517"/>
      <c r="U7" s="517"/>
      <c r="V7" s="583"/>
      <c r="W7" s="586"/>
      <c r="X7" s="587"/>
      <c r="Y7" s="429" t="s">
        <v>445</v>
      </c>
    </row>
    <row r="8" spans="1:40" s="144" customFormat="1" ht="21" customHeight="1" x14ac:dyDescent="0.15">
      <c r="B8" s="180"/>
      <c r="S8" s="517" t="s">
        <v>379</v>
      </c>
      <c r="T8" s="517"/>
      <c r="U8" s="517"/>
      <c r="V8" s="583"/>
      <c r="W8" s="584"/>
      <c r="X8" s="585"/>
      <c r="Y8" s="429" t="s">
        <v>445</v>
      </c>
      <c r="AE8" s="430"/>
    </row>
    <row r="9" spans="1:40" ht="21" customHeight="1" x14ac:dyDescent="0.15">
      <c r="A9" s="147" t="s">
        <v>77</v>
      </c>
      <c r="B9" s="147"/>
    </row>
    <row r="10" spans="1:40" ht="21" customHeight="1" x14ac:dyDescent="0.15">
      <c r="A10" s="427">
        <v>1</v>
      </c>
      <c r="B10" s="146" t="s">
        <v>444</v>
      </c>
    </row>
    <row r="11" spans="1:40" ht="21" customHeight="1" x14ac:dyDescent="0.15">
      <c r="A11" s="427">
        <v>2</v>
      </c>
      <c r="B11" s="146" t="s">
        <v>375</v>
      </c>
    </row>
    <row r="12" spans="1:40" ht="21" customHeight="1" x14ac:dyDescent="0.15">
      <c r="A12" s="427">
        <v>3</v>
      </c>
      <c r="B12" s="146" t="s">
        <v>693</v>
      </c>
    </row>
    <row r="13" spans="1:40" ht="21" customHeight="1" x14ac:dyDescent="0.15">
      <c r="A13" s="427">
        <v>4</v>
      </c>
      <c r="B13" s="576" t="s">
        <v>692</v>
      </c>
      <c r="C13" s="576"/>
      <c r="D13" s="576"/>
      <c r="E13" s="576"/>
      <c r="F13" s="576"/>
      <c r="G13" s="576"/>
      <c r="H13" s="576"/>
      <c r="I13" s="576"/>
      <c r="J13" s="576"/>
      <c r="K13" s="576"/>
      <c r="L13" s="576"/>
      <c r="M13" s="576"/>
      <c r="N13" s="576"/>
      <c r="O13" s="576"/>
      <c r="P13" s="576"/>
      <c r="Q13" s="576"/>
      <c r="R13" s="576"/>
      <c r="S13" s="576"/>
      <c r="T13" s="576"/>
      <c r="U13" s="576"/>
      <c r="V13" s="576"/>
      <c r="W13" s="576"/>
      <c r="X13" s="576"/>
      <c r="Y13" s="423"/>
    </row>
    <row r="14" spans="1:40" ht="21" customHeight="1" x14ac:dyDescent="0.15">
      <c r="A14" s="148"/>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row>
    <row r="15" spans="1:40" ht="24.95" customHeight="1" x14ac:dyDescent="0.15">
      <c r="A15" s="554" t="s">
        <v>381</v>
      </c>
      <c r="B15" s="555" t="s">
        <v>76</v>
      </c>
      <c r="C15" s="556"/>
      <c r="D15" s="556"/>
      <c r="E15" s="557"/>
      <c r="F15" s="555" t="s">
        <v>686</v>
      </c>
      <c r="G15" s="556"/>
      <c r="H15" s="556"/>
      <c r="I15" s="557"/>
      <c r="J15" s="570" t="s">
        <v>376</v>
      </c>
      <c r="K15" s="571"/>
      <c r="L15" s="571"/>
      <c r="M15" s="572"/>
      <c r="N15" s="577" t="s">
        <v>79</v>
      </c>
      <c r="O15" s="578"/>
      <c r="P15" s="578"/>
      <c r="Q15" s="579"/>
      <c r="R15" s="561" t="s">
        <v>80</v>
      </c>
      <c r="S15" s="562"/>
      <c r="T15" s="562"/>
      <c r="U15" s="562"/>
      <c r="V15" s="562"/>
      <c r="W15" s="562"/>
      <c r="X15" s="562"/>
      <c r="Y15" s="562"/>
      <c r="Z15" s="563"/>
    </row>
    <row r="16" spans="1:40" ht="24.95" customHeight="1" x14ac:dyDescent="0.15">
      <c r="A16" s="554"/>
      <c r="B16" s="558"/>
      <c r="C16" s="559"/>
      <c r="D16" s="559"/>
      <c r="E16" s="560"/>
      <c r="F16" s="558"/>
      <c r="G16" s="559"/>
      <c r="H16" s="559"/>
      <c r="I16" s="560"/>
      <c r="J16" s="573"/>
      <c r="K16" s="574"/>
      <c r="L16" s="574"/>
      <c r="M16" s="575"/>
      <c r="N16" s="580"/>
      <c r="O16" s="581"/>
      <c r="P16" s="581"/>
      <c r="Q16" s="582"/>
      <c r="R16" s="561" t="s">
        <v>81</v>
      </c>
      <c r="S16" s="562"/>
      <c r="T16" s="563"/>
      <c r="U16" s="561" t="s">
        <v>82</v>
      </c>
      <c r="V16" s="562"/>
      <c r="W16" s="563"/>
      <c r="X16" s="561" t="s">
        <v>83</v>
      </c>
      <c r="Y16" s="562"/>
      <c r="Z16" s="563"/>
    </row>
    <row r="17" spans="1:26" ht="32.450000000000003" customHeight="1" x14ac:dyDescent="0.15">
      <c r="A17" s="428">
        <v>1</v>
      </c>
      <c r="B17" s="564"/>
      <c r="C17" s="565"/>
      <c r="D17" s="565"/>
      <c r="E17" s="566"/>
      <c r="F17" s="564"/>
      <c r="G17" s="565"/>
      <c r="H17" s="565"/>
      <c r="I17" s="566"/>
      <c r="J17" s="567"/>
      <c r="K17" s="568"/>
      <c r="L17" s="568"/>
      <c r="M17" s="569"/>
      <c r="N17" s="567"/>
      <c r="O17" s="568"/>
      <c r="P17" s="568"/>
      <c r="Q17" s="569"/>
      <c r="R17" s="183" t="s">
        <v>382</v>
      </c>
      <c r="S17" s="181"/>
      <c r="T17" s="184" t="s">
        <v>383</v>
      </c>
      <c r="U17" s="183" t="s">
        <v>382</v>
      </c>
      <c r="V17" s="181"/>
      <c r="W17" s="184" t="s">
        <v>383</v>
      </c>
      <c r="X17" s="183" t="s">
        <v>690</v>
      </c>
      <c r="Y17" s="181"/>
      <c r="Z17" s="184" t="s">
        <v>383</v>
      </c>
    </row>
    <row r="18" spans="1:26" ht="32.450000000000003" customHeight="1" x14ac:dyDescent="0.15">
      <c r="A18" s="428">
        <v>2</v>
      </c>
      <c r="B18" s="564"/>
      <c r="C18" s="565"/>
      <c r="D18" s="565"/>
      <c r="E18" s="566"/>
      <c r="F18" s="564"/>
      <c r="G18" s="565"/>
      <c r="H18" s="565"/>
      <c r="I18" s="566"/>
      <c r="J18" s="567"/>
      <c r="K18" s="568"/>
      <c r="L18" s="568"/>
      <c r="M18" s="569"/>
      <c r="N18" s="567"/>
      <c r="O18" s="568"/>
      <c r="P18" s="568"/>
      <c r="Q18" s="569"/>
      <c r="R18" s="183" t="s">
        <v>382</v>
      </c>
      <c r="S18" s="181"/>
      <c r="T18" s="184" t="s">
        <v>383</v>
      </c>
      <c r="U18" s="183" t="s">
        <v>382</v>
      </c>
      <c r="V18" s="181"/>
      <c r="W18" s="184" t="s">
        <v>383</v>
      </c>
      <c r="X18" s="183" t="s">
        <v>690</v>
      </c>
      <c r="Y18" s="181"/>
      <c r="Z18" s="184" t="s">
        <v>383</v>
      </c>
    </row>
    <row r="19" spans="1:26" ht="32.450000000000003" customHeight="1" x14ac:dyDescent="0.15">
      <c r="A19" s="428">
        <v>3</v>
      </c>
      <c r="B19" s="564"/>
      <c r="C19" s="565"/>
      <c r="D19" s="565"/>
      <c r="E19" s="566"/>
      <c r="F19" s="564"/>
      <c r="G19" s="565"/>
      <c r="H19" s="565"/>
      <c r="I19" s="566"/>
      <c r="J19" s="567"/>
      <c r="K19" s="568"/>
      <c r="L19" s="568"/>
      <c r="M19" s="569"/>
      <c r="N19" s="567"/>
      <c r="O19" s="568"/>
      <c r="P19" s="568"/>
      <c r="Q19" s="569"/>
      <c r="R19" s="185" t="s">
        <v>382</v>
      </c>
      <c r="S19" s="181"/>
      <c r="T19" s="184" t="s">
        <v>383</v>
      </c>
      <c r="U19" s="185" t="s">
        <v>382</v>
      </c>
      <c r="V19" s="182"/>
      <c r="W19" s="186" t="s">
        <v>383</v>
      </c>
      <c r="X19" s="183" t="s">
        <v>690</v>
      </c>
      <c r="Y19" s="181"/>
      <c r="Z19" s="184" t="s">
        <v>383</v>
      </c>
    </row>
    <row r="20" spans="1:26" ht="32.450000000000003" customHeight="1" x14ac:dyDescent="0.15">
      <c r="A20" s="428">
        <v>4</v>
      </c>
      <c r="B20" s="564"/>
      <c r="C20" s="565"/>
      <c r="D20" s="565"/>
      <c r="E20" s="566"/>
      <c r="F20" s="564"/>
      <c r="G20" s="565"/>
      <c r="H20" s="565"/>
      <c r="I20" s="566"/>
      <c r="J20" s="567"/>
      <c r="K20" s="568"/>
      <c r="L20" s="568"/>
      <c r="M20" s="569"/>
      <c r="N20" s="567"/>
      <c r="O20" s="568"/>
      <c r="P20" s="568"/>
      <c r="Q20" s="569"/>
      <c r="R20" s="183" t="s">
        <v>382</v>
      </c>
      <c r="S20" s="181"/>
      <c r="T20" s="184" t="s">
        <v>383</v>
      </c>
      <c r="U20" s="183" t="s">
        <v>382</v>
      </c>
      <c r="V20" s="181"/>
      <c r="W20" s="184" t="s">
        <v>383</v>
      </c>
      <c r="X20" s="183" t="s">
        <v>690</v>
      </c>
      <c r="Y20" s="181"/>
      <c r="Z20" s="184" t="s">
        <v>383</v>
      </c>
    </row>
    <row r="21" spans="1:26" ht="32.450000000000003" customHeight="1" x14ac:dyDescent="0.15">
      <c r="A21" s="428">
        <v>5</v>
      </c>
      <c r="B21" s="564"/>
      <c r="C21" s="565"/>
      <c r="D21" s="565"/>
      <c r="E21" s="566"/>
      <c r="F21" s="564"/>
      <c r="G21" s="565"/>
      <c r="H21" s="565"/>
      <c r="I21" s="566"/>
      <c r="J21" s="567"/>
      <c r="K21" s="568"/>
      <c r="L21" s="568"/>
      <c r="M21" s="569"/>
      <c r="N21" s="425"/>
      <c r="O21" s="431"/>
      <c r="P21" s="431"/>
      <c r="Q21" s="426"/>
      <c r="R21" s="187" t="s">
        <v>382</v>
      </c>
      <c r="S21" s="189"/>
      <c r="T21" s="188" t="s">
        <v>383</v>
      </c>
      <c r="U21" s="187" t="s">
        <v>382</v>
      </c>
      <c r="V21" s="189"/>
      <c r="W21" s="188" t="s">
        <v>383</v>
      </c>
      <c r="X21" s="183" t="s">
        <v>690</v>
      </c>
      <c r="Y21" s="181"/>
      <c r="Z21" s="184" t="s">
        <v>383</v>
      </c>
    </row>
    <row r="22" spans="1:26" ht="32.450000000000003" customHeight="1" x14ac:dyDescent="0.15">
      <c r="A22" s="428">
        <v>6</v>
      </c>
      <c r="B22" s="564"/>
      <c r="C22" s="565"/>
      <c r="D22" s="565"/>
      <c r="E22" s="566"/>
      <c r="F22" s="564"/>
      <c r="G22" s="565"/>
      <c r="H22" s="565"/>
      <c r="I22" s="566"/>
      <c r="J22" s="567"/>
      <c r="K22" s="568"/>
      <c r="L22" s="568"/>
      <c r="M22" s="569"/>
      <c r="N22" s="425"/>
      <c r="O22" s="431"/>
      <c r="P22" s="431"/>
      <c r="Q22" s="426"/>
      <c r="R22" s="183" t="s">
        <v>382</v>
      </c>
      <c r="S22" s="181"/>
      <c r="T22" s="184" t="s">
        <v>383</v>
      </c>
      <c r="U22" s="183" t="s">
        <v>382</v>
      </c>
      <c r="V22" s="181"/>
      <c r="W22" s="184" t="s">
        <v>383</v>
      </c>
      <c r="X22" s="183" t="s">
        <v>690</v>
      </c>
      <c r="Y22" s="181"/>
      <c r="Z22" s="184" t="s">
        <v>383</v>
      </c>
    </row>
    <row r="23" spans="1:26" ht="32.450000000000003" customHeight="1" x14ac:dyDescent="0.15">
      <c r="A23" s="428">
        <v>7</v>
      </c>
      <c r="B23" s="564"/>
      <c r="C23" s="565"/>
      <c r="D23" s="565"/>
      <c r="E23" s="566"/>
      <c r="F23" s="564"/>
      <c r="G23" s="565"/>
      <c r="H23" s="565"/>
      <c r="I23" s="566"/>
      <c r="J23" s="567"/>
      <c r="K23" s="568"/>
      <c r="L23" s="568"/>
      <c r="M23" s="569"/>
      <c r="N23" s="425"/>
      <c r="O23" s="431"/>
      <c r="P23" s="431"/>
      <c r="Q23" s="426"/>
      <c r="R23" s="183" t="s">
        <v>382</v>
      </c>
      <c r="S23" s="181"/>
      <c r="T23" s="184" t="s">
        <v>383</v>
      </c>
      <c r="U23" s="183" t="s">
        <v>382</v>
      </c>
      <c r="V23" s="181"/>
      <c r="W23" s="184" t="s">
        <v>383</v>
      </c>
      <c r="X23" s="183" t="s">
        <v>690</v>
      </c>
      <c r="Y23" s="181"/>
      <c r="Z23" s="184" t="s">
        <v>383</v>
      </c>
    </row>
    <row r="24" spans="1:26" ht="32.450000000000003" customHeight="1" x14ac:dyDescent="0.15">
      <c r="A24" s="428">
        <v>8</v>
      </c>
      <c r="B24" s="564"/>
      <c r="C24" s="565"/>
      <c r="D24" s="565"/>
      <c r="E24" s="566"/>
      <c r="F24" s="564"/>
      <c r="G24" s="565"/>
      <c r="H24" s="565"/>
      <c r="I24" s="566"/>
      <c r="J24" s="567"/>
      <c r="K24" s="568"/>
      <c r="L24" s="568"/>
      <c r="M24" s="569"/>
      <c r="N24" s="425"/>
      <c r="O24" s="431"/>
      <c r="P24" s="431"/>
      <c r="Q24" s="426"/>
      <c r="R24" s="183" t="s">
        <v>382</v>
      </c>
      <c r="S24" s="181"/>
      <c r="T24" s="184" t="s">
        <v>383</v>
      </c>
      <c r="U24" s="183" t="s">
        <v>382</v>
      </c>
      <c r="V24" s="181"/>
      <c r="W24" s="184" t="s">
        <v>383</v>
      </c>
      <c r="X24" s="183" t="s">
        <v>690</v>
      </c>
      <c r="Y24" s="181"/>
      <c r="Z24" s="184" t="s">
        <v>383</v>
      </c>
    </row>
    <row r="25" spans="1:26" ht="32.450000000000003" customHeight="1" x14ac:dyDescent="0.15">
      <c r="A25" s="428">
        <v>9</v>
      </c>
      <c r="B25" s="564"/>
      <c r="C25" s="565"/>
      <c r="D25" s="565"/>
      <c r="E25" s="566"/>
      <c r="F25" s="564"/>
      <c r="G25" s="565"/>
      <c r="H25" s="565"/>
      <c r="I25" s="566"/>
      <c r="J25" s="567"/>
      <c r="K25" s="568"/>
      <c r="L25" s="568"/>
      <c r="M25" s="569"/>
      <c r="N25" s="425"/>
      <c r="O25" s="431"/>
      <c r="P25" s="431"/>
      <c r="Q25" s="426"/>
      <c r="R25" s="183" t="s">
        <v>382</v>
      </c>
      <c r="S25" s="181"/>
      <c r="T25" s="184" t="s">
        <v>383</v>
      </c>
      <c r="U25" s="183" t="s">
        <v>382</v>
      </c>
      <c r="V25" s="181"/>
      <c r="W25" s="184" t="s">
        <v>383</v>
      </c>
      <c r="X25" s="183" t="s">
        <v>690</v>
      </c>
      <c r="Y25" s="181"/>
      <c r="Z25" s="184" t="s">
        <v>383</v>
      </c>
    </row>
    <row r="26" spans="1:26" ht="32.450000000000003" customHeight="1" x14ac:dyDescent="0.15">
      <c r="A26" s="428">
        <v>10</v>
      </c>
      <c r="B26" s="564"/>
      <c r="C26" s="565"/>
      <c r="D26" s="565"/>
      <c r="E26" s="566"/>
      <c r="F26" s="564"/>
      <c r="G26" s="565"/>
      <c r="H26" s="565"/>
      <c r="I26" s="566"/>
      <c r="J26" s="567"/>
      <c r="K26" s="568"/>
      <c r="L26" s="568"/>
      <c r="M26" s="569"/>
      <c r="N26" s="425"/>
      <c r="O26" s="431"/>
      <c r="P26" s="431"/>
      <c r="Q26" s="426"/>
      <c r="R26" s="183" t="s">
        <v>382</v>
      </c>
      <c r="S26" s="181"/>
      <c r="T26" s="184" t="s">
        <v>383</v>
      </c>
      <c r="U26" s="183" t="s">
        <v>382</v>
      </c>
      <c r="V26" s="181"/>
      <c r="W26" s="184" t="s">
        <v>383</v>
      </c>
      <c r="X26" s="183" t="s">
        <v>690</v>
      </c>
      <c r="Y26" s="181"/>
      <c r="Z26" s="184" t="s">
        <v>383</v>
      </c>
    </row>
    <row r="27" spans="1:26" ht="32.450000000000003" customHeight="1" x14ac:dyDescent="0.15">
      <c r="A27" s="428">
        <v>11</v>
      </c>
      <c r="B27" s="564"/>
      <c r="C27" s="565"/>
      <c r="D27" s="565"/>
      <c r="E27" s="566"/>
      <c r="F27" s="564"/>
      <c r="G27" s="565"/>
      <c r="H27" s="565"/>
      <c r="I27" s="566"/>
      <c r="J27" s="567"/>
      <c r="K27" s="568"/>
      <c r="L27" s="568"/>
      <c r="M27" s="569"/>
      <c r="N27" s="425"/>
      <c r="O27" s="431"/>
      <c r="P27" s="431"/>
      <c r="Q27" s="426"/>
      <c r="R27" s="183" t="s">
        <v>382</v>
      </c>
      <c r="S27" s="181"/>
      <c r="T27" s="184" t="s">
        <v>383</v>
      </c>
      <c r="U27" s="183" t="s">
        <v>382</v>
      </c>
      <c r="V27" s="181"/>
      <c r="W27" s="184" t="s">
        <v>383</v>
      </c>
      <c r="X27" s="183" t="s">
        <v>690</v>
      </c>
      <c r="Y27" s="181"/>
      <c r="Z27" s="184" t="s">
        <v>383</v>
      </c>
    </row>
    <row r="28" spans="1:26" ht="32.450000000000003" customHeight="1" x14ac:dyDescent="0.15">
      <c r="A28" s="428">
        <v>12</v>
      </c>
      <c r="B28" s="564"/>
      <c r="C28" s="565"/>
      <c r="D28" s="565"/>
      <c r="E28" s="566"/>
      <c r="F28" s="564"/>
      <c r="G28" s="565"/>
      <c r="H28" s="565"/>
      <c r="I28" s="566"/>
      <c r="J28" s="567"/>
      <c r="K28" s="568"/>
      <c r="L28" s="568"/>
      <c r="M28" s="569"/>
      <c r="N28" s="425"/>
      <c r="O28" s="431"/>
      <c r="P28" s="431"/>
      <c r="Q28" s="426"/>
      <c r="R28" s="183" t="s">
        <v>382</v>
      </c>
      <c r="S28" s="181"/>
      <c r="T28" s="184" t="s">
        <v>383</v>
      </c>
      <c r="U28" s="183" t="s">
        <v>382</v>
      </c>
      <c r="V28" s="181"/>
      <c r="W28" s="184" t="s">
        <v>383</v>
      </c>
      <c r="X28" s="183" t="s">
        <v>691</v>
      </c>
      <c r="Y28" s="181"/>
      <c r="Z28" s="184" t="s">
        <v>383</v>
      </c>
    </row>
    <row r="29" spans="1:26" ht="32.450000000000003" customHeight="1" x14ac:dyDescent="0.15">
      <c r="A29" s="428">
        <v>13</v>
      </c>
      <c r="B29" s="564"/>
      <c r="C29" s="565"/>
      <c r="D29" s="565"/>
      <c r="E29" s="566"/>
      <c r="F29" s="564"/>
      <c r="G29" s="565"/>
      <c r="H29" s="565"/>
      <c r="I29" s="566"/>
      <c r="J29" s="567"/>
      <c r="K29" s="568"/>
      <c r="L29" s="568"/>
      <c r="M29" s="569"/>
      <c r="N29" s="425"/>
      <c r="O29" s="431"/>
      <c r="P29" s="431"/>
      <c r="Q29" s="426"/>
      <c r="R29" s="183" t="s">
        <v>382</v>
      </c>
      <c r="S29" s="181"/>
      <c r="T29" s="184" t="s">
        <v>383</v>
      </c>
      <c r="U29" s="183" t="s">
        <v>382</v>
      </c>
      <c r="V29" s="181"/>
      <c r="W29" s="184" t="s">
        <v>383</v>
      </c>
      <c r="X29" s="183" t="s">
        <v>695</v>
      </c>
      <c r="Y29" s="181"/>
      <c r="Z29" s="184" t="s">
        <v>383</v>
      </c>
    </row>
    <row r="30" spans="1:26" ht="32.450000000000003" customHeight="1" x14ac:dyDescent="0.15">
      <c r="A30" s="428">
        <v>14</v>
      </c>
      <c r="B30" s="564"/>
      <c r="C30" s="565"/>
      <c r="D30" s="565"/>
      <c r="E30" s="566"/>
      <c r="F30" s="564"/>
      <c r="G30" s="565"/>
      <c r="H30" s="565"/>
      <c r="I30" s="566"/>
      <c r="J30" s="567"/>
      <c r="K30" s="568"/>
      <c r="L30" s="568"/>
      <c r="M30" s="569"/>
      <c r="N30" s="425"/>
      <c r="O30" s="431"/>
      <c r="P30" s="431"/>
      <c r="Q30" s="426"/>
      <c r="R30" s="183" t="s">
        <v>382</v>
      </c>
      <c r="S30" s="181"/>
      <c r="T30" s="184" t="s">
        <v>383</v>
      </c>
      <c r="U30" s="183" t="s">
        <v>382</v>
      </c>
      <c r="V30" s="181"/>
      <c r="W30" s="184" t="s">
        <v>383</v>
      </c>
      <c r="X30" s="183" t="s">
        <v>696</v>
      </c>
      <c r="Y30" s="181"/>
      <c r="Z30" s="184" t="s">
        <v>383</v>
      </c>
    </row>
    <row r="31" spans="1:26" ht="32.450000000000003" customHeight="1" x14ac:dyDescent="0.15">
      <c r="A31" s="428">
        <v>15</v>
      </c>
      <c r="B31" s="564"/>
      <c r="C31" s="565"/>
      <c r="D31" s="565"/>
      <c r="E31" s="566"/>
      <c r="F31" s="564"/>
      <c r="G31" s="565"/>
      <c r="H31" s="565"/>
      <c r="I31" s="566"/>
      <c r="J31" s="567"/>
      <c r="K31" s="568"/>
      <c r="L31" s="568"/>
      <c r="M31" s="569"/>
      <c r="N31" s="425"/>
      <c r="O31" s="431"/>
      <c r="P31" s="431"/>
      <c r="Q31" s="426"/>
      <c r="R31" s="183" t="s">
        <v>382</v>
      </c>
      <c r="S31" s="181"/>
      <c r="T31" s="184" t="s">
        <v>383</v>
      </c>
      <c r="U31" s="183" t="s">
        <v>382</v>
      </c>
      <c r="V31" s="181"/>
      <c r="W31" s="184" t="s">
        <v>383</v>
      </c>
      <c r="X31" s="183" t="s">
        <v>697</v>
      </c>
      <c r="Y31" s="181"/>
      <c r="Z31" s="184" t="s">
        <v>383</v>
      </c>
    </row>
    <row r="32" spans="1:26" ht="32.450000000000003" customHeight="1" x14ac:dyDescent="0.15">
      <c r="A32" s="428">
        <v>16</v>
      </c>
      <c r="B32" s="564"/>
      <c r="C32" s="565"/>
      <c r="D32" s="565"/>
      <c r="E32" s="566"/>
      <c r="F32" s="564"/>
      <c r="G32" s="565"/>
      <c r="H32" s="565"/>
      <c r="I32" s="566"/>
      <c r="J32" s="567"/>
      <c r="K32" s="568"/>
      <c r="L32" s="568"/>
      <c r="M32" s="569"/>
      <c r="N32" s="425"/>
      <c r="O32" s="431"/>
      <c r="P32" s="431"/>
      <c r="Q32" s="426"/>
      <c r="R32" s="183" t="s">
        <v>382</v>
      </c>
      <c r="S32" s="181"/>
      <c r="T32" s="184" t="s">
        <v>383</v>
      </c>
      <c r="U32" s="183" t="s">
        <v>382</v>
      </c>
      <c r="V32" s="181"/>
      <c r="W32" s="184" t="s">
        <v>383</v>
      </c>
      <c r="X32" s="183" t="s">
        <v>698</v>
      </c>
      <c r="Y32" s="181"/>
      <c r="Z32" s="184" t="s">
        <v>383</v>
      </c>
    </row>
    <row r="33" spans="1:26" ht="32.450000000000003" customHeight="1" x14ac:dyDescent="0.15">
      <c r="A33" s="428">
        <v>17</v>
      </c>
      <c r="B33" s="564"/>
      <c r="C33" s="565"/>
      <c r="D33" s="565"/>
      <c r="E33" s="566"/>
      <c r="F33" s="564"/>
      <c r="G33" s="565"/>
      <c r="H33" s="565"/>
      <c r="I33" s="566"/>
      <c r="J33" s="567"/>
      <c r="K33" s="568"/>
      <c r="L33" s="568"/>
      <c r="M33" s="569"/>
      <c r="N33" s="425"/>
      <c r="O33" s="431"/>
      <c r="P33" s="431"/>
      <c r="Q33" s="426"/>
      <c r="R33" s="183" t="s">
        <v>382</v>
      </c>
      <c r="S33" s="181"/>
      <c r="T33" s="184" t="s">
        <v>383</v>
      </c>
      <c r="U33" s="183" t="s">
        <v>382</v>
      </c>
      <c r="V33" s="181"/>
      <c r="W33" s="184" t="s">
        <v>383</v>
      </c>
      <c r="X33" s="183" t="s">
        <v>556</v>
      </c>
      <c r="Y33" s="181"/>
      <c r="Z33" s="184" t="s">
        <v>383</v>
      </c>
    </row>
    <row r="34" spans="1:26" ht="32.450000000000003" customHeight="1" x14ac:dyDescent="0.15">
      <c r="A34" s="428">
        <v>18</v>
      </c>
      <c r="B34" s="564"/>
      <c r="C34" s="565"/>
      <c r="D34" s="565"/>
      <c r="E34" s="566"/>
      <c r="F34" s="564"/>
      <c r="G34" s="565"/>
      <c r="H34" s="565"/>
      <c r="I34" s="566"/>
      <c r="J34" s="567"/>
      <c r="K34" s="568"/>
      <c r="L34" s="568"/>
      <c r="M34" s="569"/>
      <c r="N34" s="425"/>
      <c r="O34" s="431"/>
      <c r="P34" s="431"/>
      <c r="Q34" s="426"/>
      <c r="R34" s="183" t="s">
        <v>382</v>
      </c>
      <c r="S34" s="181"/>
      <c r="T34" s="184" t="s">
        <v>383</v>
      </c>
      <c r="U34" s="183" t="s">
        <v>382</v>
      </c>
      <c r="V34" s="181"/>
      <c r="W34" s="184" t="s">
        <v>383</v>
      </c>
      <c r="X34" s="183" t="s">
        <v>699</v>
      </c>
      <c r="Y34" s="181"/>
      <c r="Z34" s="184" t="s">
        <v>383</v>
      </c>
    </row>
    <row r="35" spans="1:26" ht="32.450000000000003" customHeight="1" x14ac:dyDescent="0.15">
      <c r="A35" s="428">
        <v>19</v>
      </c>
      <c r="B35" s="564"/>
      <c r="C35" s="565"/>
      <c r="D35" s="565"/>
      <c r="E35" s="566"/>
      <c r="F35" s="564"/>
      <c r="G35" s="565"/>
      <c r="H35" s="565"/>
      <c r="I35" s="566"/>
      <c r="J35" s="567"/>
      <c r="K35" s="568"/>
      <c r="L35" s="568"/>
      <c r="M35" s="569"/>
      <c r="N35" s="425"/>
      <c r="O35" s="431"/>
      <c r="P35" s="431"/>
      <c r="Q35" s="426"/>
      <c r="R35" s="183" t="s">
        <v>382</v>
      </c>
      <c r="S35" s="181"/>
      <c r="T35" s="184" t="s">
        <v>383</v>
      </c>
      <c r="U35" s="183" t="s">
        <v>382</v>
      </c>
      <c r="V35" s="181"/>
      <c r="W35" s="184" t="s">
        <v>383</v>
      </c>
      <c r="X35" s="183" t="s">
        <v>691</v>
      </c>
      <c r="Y35" s="181"/>
      <c r="Z35" s="184" t="s">
        <v>383</v>
      </c>
    </row>
    <row r="36" spans="1:26" ht="32.450000000000003" customHeight="1" x14ac:dyDescent="0.15">
      <c r="A36" s="428">
        <v>20</v>
      </c>
      <c r="B36" s="564"/>
      <c r="C36" s="565"/>
      <c r="D36" s="565"/>
      <c r="E36" s="566"/>
      <c r="F36" s="564"/>
      <c r="G36" s="565"/>
      <c r="H36" s="565"/>
      <c r="I36" s="566"/>
      <c r="J36" s="567"/>
      <c r="K36" s="568"/>
      <c r="L36" s="568"/>
      <c r="M36" s="569"/>
      <c r="N36" s="425"/>
      <c r="O36" s="431"/>
      <c r="P36" s="431"/>
      <c r="Q36" s="426"/>
      <c r="R36" s="183" t="s">
        <v>382</v>
      </c>
      <c r="S36" s="181"/>
      <c r="T36" s="184" t="s">
        <v>383</v>
      </c>
      <c r="U36" s="183" t="s">
        <v>382</v>
      </c>
      <c r="V36" s="181"/>
      <c r="W36" s="184" t="s">
        <v>383</v>
      </c>
      <c r="X36" s="183" t="s">
        <v>695</v>
      </c>
      <c r="Y36" s="181"/>
      <c r="Z36" s="184" t="s">
        <v>383</v>
      </c>
    </row>
    <row r="37" spans="1:26" ht="32.450000000000003" customHeight="1" x14ac:dyDescent="0.15">
      <c r="A37" s="428">
        <v>21</v>
      </c>
      <c r="B37" s="564"/>
      <c r="C37" s="565"/>
      <c r="D37" s="565"/>
      <c r="E37" s="566"/>
      <c r="F37" s="564"/>
      <c r="G37" s="565"/>
      <c r="H37" s="565"/>
      <c r="I37" s="566"/>
      <c r="J37" s="567"/>
      <c r="K37" s="568"/>
      <c r="L37" s="568"/>
      <c r="M37" s="569"/>
      <c r="N37" s="425"/>
      <c r="O37" s="431"/>
      <c r="P37" s="431"/>
      <c r="Q37" s="426"/>
      <c r="R37" s="183" t="s">
        <v>382</v>
      </c>
      <c r="S37" s="181"/>
      <c r="T37" s="184" t="s">
        <v>383</v>
      </c>
      <c r="U37" s="183" t="s">
        <v>382</v>
      </c>
      <c r="V37" s="181"/>
      <c r="W37" s="184" t="s">
        <v>383</v>
      </c>
      <c r="X37" s="183" t="s">
        <v>696</v>
      </c>
      <c r="Y37" s="181"/>
      <c r="Z37" s="184" t="s">
        <v>383</v>
      </c>
    </row>
    <row r="38" spans="1:26" ht="32.450000000000003" customHeight="1" x14ac:dyDescent="0.15">
      <c r="A38" s="428">
        <v>22</v>
      </c>
      <c r="B38" s="564"/>
      <c r="C38" s="565"/>
      <c r="D38" s="565"/>
      <c r="E38" s="566"/>
      <c r="F38" s="564"/>
      <c r="G38" s="565"/>
      <c r="H38" s="565"/>
      <c r="I38" s="566"/>
      <c r="J38" s="567"/>
      <c r="K38" s="568"/>
      <c r="L38" s="568"/>
      <c r="M38" s="569"/>
      <c r="N38" s="425"/>
      <c r="O38" s="431"/>
      <c r="P38" s="431"/>
      <c r="Q38" s="426"/>
      <c r="R38" s="183" t="s">
        <v>382</v>
      </c>
      <c r="S38" s="181"/>
      <c r="T38" s="184" t="s">
        <v>383</v>
      </c>
      <c r="U38" s="183" t="s">
        <v>382</v>
      </c>
      <c r="V38" s="181"/>
      <c r="W38" s="184" t="s">
        <v>383</v>
      </c>
      <c r="X38" s="183" t="s">
        <v>697</v>
      </c>
      <c r="Y38" s="181"/>
      <c r="Z38" s="184" t="s">
        <v>383</v>
      </c>
    </row>
    <row r="39" spans="1:26" ht="32.450000000000003" customHeight="1" x14ac:dyDescent="0.15">
      <c r="A39" s="428">
        <v>23</v>
      </c>
      <c r="B39" s="564"/>
      <c r="C39" s="565"/>
      <c r="D39" s="565"/>
      <c r="E39" s="566"/>
      <c r="F39" s="564"/>
      <c r="G39" s="565"/>
      <c r="H39" s="565"/>
      <c r="I39" s="566"/>
      <c r="J39" s="567"/>
      <c r="K39" s="568"/>
      <c r="L39" s="568"/>
      <c r="M39" s="569"/>
      <c r="N39" s="425"/>
      <c r="O39" s="431"/>
      <c r="P39" s="431"/>
      <c r="Q39" s="426"/>
      <c r="R39" s="183" t="s">
        <v>382</v>
      </c>
      <c r="S39" s="181"/>
      <c r="T39" s="184" t="s">
        <v>383</v>
      </c>
      <c r="U39" s="183" t="s">
        <v>382</v>
      </c>
      <c r="V39" s="181"/>
      <c r="W39" s="184" t="s">
        <v>383</v>
      </c>
      <c r="X39" s="183" t="s">
        <v>698</v>
      </c>
      <c r="Y39" s="181"/>
      <c r="Z39" s="184" t="s">
        <v>383</v>
      </c>
    </row>
    <row r="40" spans="1:26" ht="32.450000000000003" customHeight="1" x14ac:dyDescent="0.15">
      <c r="A40" s="428">
        <v>24</v>
      </c>
      <c r="B40" s="564"/>
      <c r="C40" s="565"/>
      <c r="D40" s="565"/>
      <c r="E40" s="566"/>
      <c r="F40" s="564"/>
      <c r="G40" s="565"/>
      <c r="H40" s="565"/>
      <c r="I40" s="566"/>
      <c r="J40" s="567"/>
      <c r="K40" s="568"/>
      <c r="L40" s="568"/>
      <c r="M40" s="569"/>
      <c r="N40" s="425"/>
      <c r="O40" s="431"/>
      <c r="P40" s="431"/>
      <c r="Q40" s="426"/>
      <c r="R40" s="183" t="s">
        <v>382</v>
      </c>
      <c r="S40" s="181"/>
      <c r="T40" s="184" t="s">
        <v>383</v>
      </c>
      <c r="U40" s="183" t="s">
        <v>382</v>
      </c>
      <c r="V40" s="181"/>
      <c r="W40" s="184" t="s">
        <v>383</v>
      </c>
      <c r="X40" s="183" t="s">
        <v>556</v>
      </c>
      <c r="Y40" s="181"/>
      <c r="Z40" s="184" t="s">
        <v>383</v>
      </c>
    </row>
    <row r="41" spans="1:26" ht="32.450000000000003" customHeight="1" x14ac:dyDescent="0.15">
      <c r="A41" s="428">
        <v>25</v>
      </c>
      <c r="B41" s="564"/>
      <c r="C41" s="565"/>
      <c r="D41" s="565"/>
      <c r="E41" s="566"/>
      <c r="F41" s="564"/>
      <c r="G41" s="565"/>
      <c r="H41" s="565"/>
      <c r="I41" s="566"/>
      <c r="J41" s="567"/>
      <c r="K41" s="568"/>
      <c r="L41" s="568"/>
      <c r="M41" s="569"/>
      <c r="N41" s="425"/>
      <c r="O41" s="431"/>
      <c r="P41" s="431"/>
      <c r="Q41" s="426"/>
      <c r="R41" s="183" t="s">
        <v>382</v>
      </c>
      <c r="S41" s="181"/>
      <c r="T41" s="184" t="s">
        <v>383</v>
      </c>
      <c r="U41" s="183" t="s">
        <v>382</v>
      </c>
      <c r="V41" s="181"/>
      <c r="W41" s="184" t="s">
        <v>383</v>
      </c>
      <c r="X41" s="183" t="s">
        <v>699</v>
      </c>
      <c r="Y41" s="181"/>
      <c r="Z41" s="184" t="s">
        <v>383</v>
      </c>
    </row>
    <row r="42" spans="1:26" ht="32.450000000000003" customHeight="1" x14ac:dyDescent="0.15">
      <c r="A42" s="428">
        <v>26</v>
      </c>
      <c r="B42" s="564"/>
      <c r="C42" s="565"/>
      <c r="D42" s="565"/>
      <c r="E42" s="566"/>
      <c r="F42" s="564"/>
      <c r="G42" s="565"/>
      <c r="H42" s="565"/>
      <c r="I42" s="566"/>
      <c r="J42" s="567"/>
      <c r="K42" s="568"/>
      <c r="L42" s="568"/>
      <c r="M42" s="569"/>
      <c r="N42" s="425"/>
      <c r="O42" s="431"/>
      <c r="P42" s="431"/>
      <c r="Q42" s="426"/>
      <c r="R42" s="183" t="s">
        <v>382</v>
      </c>
      <c r="S42" s="181"/>
      <c r="T42" s="184" t="s">
        <v>383</v>
      </c>
      <c r="U42" s="183" t="s">
        <v>382</v>
      </c>
      <c r="V42" s="181"/>
      <c r="W42" s="184" t="s">
        <v>383</v>
      </c>
      <c r="X42" s="183" t="s">
        <v>691</v>
      </c>
      <c r="Y42" s="181"/>
      <c r="Z42" s="184" t="s">
        <v>383</v>
      </c>
    </row>
    <row r="43" spans="1:26" ht="32.450000000000003" customHeight="1" x14ac:dyDescent="0.15">
      <c r="A43" s="428">
        <v>27</v>
      </c>
      <c r="B43" s="564"/>
      <c r="C43" s="565"/>
      <c r="D43" s="565"/>
      <c r="E43" s="566"/>
      <c r="F43" s="564"/>
      <c r="G43" s="565"/>
      <c r="H43" s="565"/>
      <c r="I43" s="566"/>
      <c r="J43" s="567"/>
      <c r="K43" s="568"/>
      <c r="L43" s="568"/>
      <c r="M43" s="569"/>
      <c r="N43" s="425"/>
      <c r="O43" s="431"/>
      <c r="P43" s="431"/>
      <c r="Q43" s="426"/>
      <c r="R43" s="183" t="s">
        <v>382</v>
      </c>
      <c r="S43" s="181"/>
      <c r="T43" s="184" t="s">
        <v>383</v>
      </c>
      <c r="U43" s="183" t="s">
        <v>382</v>
      </c>
      <c r="V43" s="181"/>
      <c r="W43" s="184" t="s">
        <v>383</v>
      </c>
      <c r="X43" s="183" t="s">
        <v>695</v>
      </c>
      <c r="Y43" s="181"/>
      <c r="Z43" s="184" t="s">
        <v>383</v>
      </c>
    </row>
    <row r="44" spans="1:26" ht="32.450000000000003" customHeight="1" x14ac:dyDescent="0.15">
      <c r="A44" s="428">
        <v>28</v>
      </c>
      <c r="B44" s="564"/>
      <c r="C44" s="565"/>
      <c r="D44" s="565"/>
      <c r="E44" s="566"/>
      <c r="F44" s="564"/>
      <c r="G44" s="565"/>
      <c r="H44" s="565"/>
      <c r="I44" s="566"/>
      <c r="J44" s="567"/>
      <c r="K44" s="568"/>
      <c r="L44" s="568"/>
      <c r="M44" s="569"/>
      <c r="N44" s="425"/>
      <c r="O44" s="431"/>
      <c r="P44" s="431"/>
      <c r="Q44" s="426"/>
      <c r="R44" s="183" t="s">
        <v>382</v>
      </c>
      <c r="S44" s="181"/>
      <c r="T44" s="184" t="s">
        <v>383</v>
      </c>
      <c r="U44" s="183" t="s">
        <v>382</v>
      </c>
      <c r="V44" s="181"/>
      <c r="W44" s="184" t="s">
        <v>383</v>
      </c>
      <c r="X44" s="183" t="s">
        <v>696</v>
      </c>
      <c r="Y44" s="181"/>
      <c r="Z44" s="184" t="s">
        <v>383</v>
      </c>
    </row>
    <row r="45" spans="1:26" ht="32.450000000000003" customHeight="1" x14ac:dyDescent="0.15">
      <c r="A45" s="428">
        <v>29</v>
      </c>
      <c r="B45" s="564"/>
      <c r="C45" s="565"/>
      <c r="D45" s="565"/>
      <c r="E45" s="566"/>
      <c r="F45" s="564"/>
      <c r="G45" s="565"/>
      <c r="H45" s="565"/>
      <c r="I45" s="566"/>
      <c r="J45" s="567"/>
      <c r="K45" s="568"/>
      <c r="L45" s="568"/>
      <c r="M45" s="569"/>
      <c r="N45" s="425"/>
      <c r="O45" s="431"/>
      <c r="P45" s="431"/>
      <c r="Q45" s="426"/>
      <c r="R45" s="183" t="s">
        <v>382</v>
      </c>
      <c r="S45" s="181"/>
      <c r="T45" s="184" t="s">
        <v>383</v>
      </c>
      <c r="U45" s="183" t="s">
        <v>382</v>
      </c>
      <c r="V45" s="181"/>
      <c r="W45" s="184" t="s">
        <v>383</v>
      </c>
      <c r="X45" s="183" t="s">
        <v>697</v>
      </c>
      <c r="Y45" s="181"/>
      <c r="Z45" s="184" t="s">
        <v>383</v>
      </c>
    </row>
  </sheetData>
  <protectedRanges>
    <protectedRange sqref="W3 P3" name="範囲1"/>
  </protectedRanges>
  <mergeCells count="111">
    <mergeCell ref="F39:I39"/>
    <mergeCell ref="J39:M39"/>
    <mergeCell ref="F40:I40"/>
    <mergeCell ref="J40:M40"/>
    <mergeCell ref="F41:I41"/>
    <mergeCell ref="J41:M41"/>
    <mergeCell ref="J36:M36"/>
    <mergeCell ref="F37:I37"/>
    <mergeCell ref="J37:M37"/>
    <mergeCell ref="F38:I38"/>
    <mergeCell ref="J38:M38"/>
    <mergeCell ref="B45:E45"/>
    <mergeCell ref="F45:I45"/>
    <mergeCell ref="J45:M45"/>
    <mergeCell ref="F42:I42"/>
    <mergeCell ref="J42:M42"/>
    <mergeCell ref="F43:I43"/>
    <mergeCell ref="J43:M43"/>
    <mergeCell ref="F44:I44"/>
    <mergeCell ref="J44:M44"/>
    <mergeCell ref="F33:I33"/>
    <mergeCell ref="J33:M33"/>
    <mergeCell ref="F26:I26"/>
    <mergeCell ref="J26:M26"/>
    <mergeCell ref="F27:I27"/>
    <mergeCell ref="J27:M27"/>
    <mergeCell ref="B28:E28"/>
    <mergeCell ref="F28:I28"/>
    <mergeCell ref="J28:M28"/>
    <mergeCell ref="B29:E29"/>
    <mergeCell ref="B30:E30"/>
    <mergeCell ref="B31:E31"/>
    <mergeCell ref="F29:I29"/>
    <mergeCell ref="J29:M29"/>
    <mergeCell ref="F30:I30"/>
    <mergeCell ref="J30:M30"/>
    <mergeCell ref="F31:I31"/>
    <mergeCell ref="J31:M31"/>
    <mergeCell ref="F32:I32"/>
    <mergeCell ref="J32:M32"/>
    <mergeCell ref="S8:V8"/>
    <mergeCell ref="W8:X8"/>
    <mergeCell ref="B13:X13"/>
    <mergeCell ref="J17:M17"/>
    <mergeCell ref="F23:I23"/>
    <mergeCell ref="J23:M23"/>
    <mergeCell ref="F24:I24"/>
    <mergeCell ref="J24:M24"/>
    <mergeCell ref="F25:I25"/>
    <mergeCell ref="J25:M25"/>
    <mergeCell ref="N20:Q20"/>
    <mergeCell ref="F21:I21"/>
    <mergeCell ref="J21:M21"/>
    <mergeCell ref="F22:I22"/>
    <mergeCell ref="J22:M22"/>
    <mergeCell ref="J20:M20"/>
    <mergeCell ref="A15:A16"/>
    <mergeCell ref="B15:E16"/>
    <mergeCell ref="F15:I16"/>
    <mergeCell ref="J15:M16"/>
    <mergeCell ref="N15:Q16"/>
    <mergeCell ref="R15:Z15"/>
    <mergeCell ref="R16:T16"/>
    <mergeCell ref="U16:W16"/>
    <mergeCell ref="X16:Z16"/>
    <mergeCell ref="S3:T3"/>
    <mergeCell ref="W3:X3"/>
    <mergeCell ref="S6:V6"/>
    <mergeCell ref="W6:X6"/>
    <mergeCell ref="S7:V7"/>
    <mergeCell ref="W7:X7"/>
    <mergeCell ref="B44:E44"/>
    <mergeCell ref="B41:E41"/>
    <mergeCell ref="B42:E42"/>
    <mergeCell ref="B43:E43"/>
    <mergeCell ref="B38:E38"/>
    <mergeCell ref="B39:E39"/>
    <mergeCell ref="B40:E40"/>
    <mergeCell ref="B35:E35"/>
    <mergeCell ref="B36:E36"/>
    <mergeCell ref="B37:E37"/>
    <mergeCell ref="F35:I35"/>
    <mergeCell ref="J35:M35"/>
    <mergeCell ref="F36:I36"/>
    <mergeCell ref="B32:E32"/>
    <mergeCell ref="B33:E33"/>
    <mergeCell ref="B34:E34"/>
    <mergeCell ref="F34:I34"/>
    <mergeCell ref="J34:M34"/>
    <mergeCell ref="P3:Q3"/>
    <mergeCell ref="B23:E23"/>
    <mergeCell ref="B24:E24"/>
    <mergeCell ref="B25:E25"/>
    <mergeCell ref="B26:E26"/>
    <mergeCell ref="B27:E27"/>
    <mergeCell ref="B21:E21"/>
    <mergeCell ref="B22:E22"/>
    <mergeCell ref="B17:E17"/>
    <mergeCell ref="F17:I17"/>
    <mergeCell ref="B20:E20"/>
    <mergeCell ref="F20:I20"/>
    <mergeCell ref="B18:E18"/>
    <mergeCell ref="B19:E19"/>
    <mergeCell ref="N17:Q17"/>
    <mergeCell ref="F18:I18"/>
    <mergeCell ref="J18:M18"/>
    <mergeCell ref="N18:Q18"/>
    <mergeCell ref="F19:I19"/>
    <mergeCell ref="J19:M19"/>
    <mergeCell ref="N19:Q19"/>
    <mergeCell ref="N3:O3"/>
  </mergeCells>
  <phoneticPr fontId="1"/>
  <dataValidations count="2">
    <dataValidation type="list" allowBlank="1" showInputMessage="1" showErrorMessage="1" sqref="J17:L45" xr:uid="{63A0C13D-662B-4F84-8779-DCCA91C47471}">
      <formula1>"１,２,３,４,５,①,②"</formula1>
    </dataValidation>
    <dataValidation type="list" allowBlank="1" showInputMessage="1" showErrorMessage="1" sqref="N17:N20" xr:uid="{D6A1F323-8324-4DCB-8B90-96A59E48414B}">
      <formula1>"無し,Ⅰ,Ⅱa,Ⅱb,Ⅲa,Ⅲb,Ⅳ,M"</formula1>
    </dataValidation>
  </dataValidations>
  <pageMargins left="0.70866141732283472" right="0.70866141732283472" top="0.74803149606299213" bottom="0.74803149606299213" header="0.31496062992125984" footer="0.31496062992125984"/>
  <pageSetup paperSize="9" scale="74" fitToHeight="0" orientation="portrait" r:id="rId1"/>
  <rowBreaks count="1" manualBreakCount="1">
    <brk id="38" max="2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44C2-40A2-48BD-9F2C-CEA7E6B39EB7}">
  <sheetPr>
    <pageSetUpPr fitToPage="1"/>
  </sheetPr>
  <dimension ref="A1:BF159"/>
  <sheetViews>
    <sheetView showGridLines="0" view="pageBreakPreview" topLeftCell="A36" zoomScale="70" zoomScaleNormal="60" zoomScaleSheetLayoutView="70" workbookViewId="0">
      <selection activeCell="AG62" sqref="AG62"/>
    </sheetView>
  </sheetViews>
  <sheetFormatPr defaultColWidth="9" defaultRowHeight="14.25" x14ac:dyDescent="0.15"/>
  <cols>
    <col min="1" max="1" width="4.25" style="270" customWidth="1"/>
    <col min="2" max="3" width="5.125" style="269" customWidth="1"/>
    <col min="4" max="14" width="4.25" style="269" customWidth="1"/>
    <col min="15" max="16" width="5.625" style="330" hidden="1" customWidth="1"/>
    <col min="17" max="17" width="5.625" style="330" customWidth="1"/>
    <col min="18" max="18" width="4.25" style="270" customWidth="1"/>
    <col min="19" max="62" width="4.25" style="269" customWidth="1"/>
    <col min="63" max="16384" width="9" style="269"/>
  </cols>
  <sheetData>
    <row r="1" spans="1:58" ht="21" customHeight="1" x14ac:dyDescent="0.15">
      <c r="A1" s="269" t="s">
        <v>653</v>
      </c>
      <c r="O1" s="269"/>
      <c r="P1" s="269"/>
      <c r="Q1" s="269"/>
      <c r="AY1" s="271"/>
      <c r="AZ1" s="271"/>
    </row>
    <row r="2" spans="1:58" ht="21" customHeight="1" x14ac:dyDescent="0.15">
      <c r="O2" s="269"/>
      <c r="P2" s="269"/>
      <c r="Q2" s="269"/>
      <c r="AH2" s="272" t="s">
        <v>385</v>
      </c>
      <c r="AI2" s="590">
        <v>8</v>
      </c>
      <c r="AJ2" s="590"/>
      <c r="AK2" s="272" t="s">
        <v>386</v>
      </c>
      <c r="AL2" s="591">
        <f>IF(AI2=0,"",YEAR(DATE(2018+AI2,1,1)))</f>
        <v>2026</v>
      </c>
      <c r="AM2" s="591"/>
      <c r="AN2" s="273" t="s">
        <v>387</v>
      </c>
      <c r="AO2" s="273" t="s">
        <v>388</v>
      </c>
      <c r="AP2" s="590"/>
      <c r="AQ2" s="590"/>
      <c r="AR2" s="273" t="s">
        <v>389</v>
      </c>
      <c r="BA2" s="274" t="s">
        <v>536</v>
      </c>
      <c r="BB2" s="274"/>
      <c r="BC2" s="274"/>
      <c r="BD2" s="592">
        <f>DAY(EOMONTH(DATE(AL2,AP2,1),0))</f>
        <v>31</v>
      </c>
      <c r="BE2" s="593"/>
      <c r="BF2" s="274" t="s">
        <v>537</v>
      </c>
    </row>
    <row r="3" spans="1:58" s="268" customFormat="1" ht="21" customHeight="1" x14ac:dyDescent="0.25">
      <c r="A3" s="275" t="s">
        <v>538</v>
      </c>
      <c r="B3" s="276"/>
      <c r="C3" s="276"/>
      <c r="W3" s="277"/>
      <c r="X3" s="277"/>
      <c r="AI3" s="278" t="s">
        <v>539</v>
      </c>
      <c r="AW3" s="271"/>
      <c r="AX3" s="271"/>
      <c r="AY3" s="271"/>
      <c r="AZ3" s="271"/>
    </row>
    <row r="4" spans="1:58" s="268" customFormat="1" ht="21" customHeight="1" x14ac:dyDescent="0.15">
      <c r="A4" s="279"/>
      <c r="B4" s="279"/>
      <c r="C4" s="279"/>
      <c r="D4" s="279"/>
      <c r="E4" s="279"/>
      <c r="F4" s="279"/>
      <c r="G4" s="279"/>
      <c r="H4" s="279"/>
      <c r="I4" s="279"/>
      <c r="J4" s="279"/>
      <c r="K4" s="279"/>
      <c r="L4" s="279"/>
      <c r="M4" s="279"/>
      <c r="N4" s="279"/>
      <c r="O4" s="279"/>
      <c r="P4" s="279"/>
      <c r="Q4" s="279"/>
      <c r="AI4" s="280" t="s">
        <v>0</v>
      </c>
      <c r="AJ4" s="280" t="s">
        <v>386</v>
      </c>
      <c r="AK4" s="594" t="s">
        <v>612</v>
      </c>
      <c r="AL4" s="594"/>
      <c r="AM4" s="594"/>
      <c r="AN4" s="594"/>
      <c r="AO4" s="594"/>
      <c r="AP4" s="594"/>
      <c r="AQ4" s="594"/>
      <c r="AR4" s="594"/>
      <c r="AS4" s="594"/>
      <c r="AT4" s="594"/>
      <c r="AU4" s="594"/>
      <c r="AV4" s="594"/>
      <c r="AW4" s="594"/>
      <c r="AX4" s="594"/>
      <c r="AY4" s="594"/>
      <c r="AZ4" s="594"/>
      <c r="BA4" s="594"/>
      <c r="BB4" s="594"/>
      <c r="BC4" s="594"/>
      <c r="BD4" s="594"/>
      <c r="BE4" s="594"/>
      <c r="BF4" s="281" t="s">
        <v>391</v>
      </c>
    </row>
    <row r="5" spans="1:58" s="268" customFormat="1" ht="21" customHeight="1" x14ac:dyDescent="0.15">
      <c r="A5" s="279"/>
      <c r="B5" s="279"/>
      <c r="C5" s="279"/>
      <c r="D5" s="279"/>
      <c r="E5" s="279"/>
      <c r="F5" s="279"/>
      <c r="G5" s="279"/>
      <c r="H5" s="279"/>
      <c r="I5" s="279"/>
      <c r="J5" s="279"/>
      <c r="K5" s="279"/>
      <c r="L5" s="279"/>
      <c r="M5" s="279"/>
      <c r="N5" s="279"/>
      <c r="O5" s="279"/>
      <c r="P5" s="279"/>
      <c r="Q5" s="279"/>
      <c r="R5" s="272"/>
      <c r="S5" s="282"/>
      <c r="T5" s="282"/>
      <c r="U5" s="272"/>
      <c r="V5" s="454"/>
      <c r="W5" s="454"/>
      <c r="X5" s="273"/>
      <c r="Y5" s="273"/>
      <c r="Z5" s="282"/>
      <c r="AA5" s="282"/>
      <c r="AB5" s="273"/>
    </row>
    <row r="6" spans="1:58" s="268" customFormat="1" ht="21" customHeight="1" x14ac:dyDescent="0.2">
      <c r="B6" s="284"/>
      <c r="C6" s="284"/>
      <c r="D6" s="285"/>
      <c r="E6" s="285"/>
      <c r="F6" s="285"/>
      <c r="G6" s="285"/>
      <c r="H6" s="285"/>
      <c r="I6" s="285"/>
      <c r="J6" s="285"/>
      <c r="K6" s="285"/>
      <c r="L6" s="285"/>
      <c r="M6" s="285"/>
      <c r="N6" s="285"/>
      <c r="O6" s="285"/>
      <c r="P6" s="285"/>
      <c r="Q6" s="285"/>
      <c r="R6" s="285"/>
      <c r="S6" s="285"/>
      <c r="T6" s="286"/>
      <c r="U6" s="287"/>
      <c r="V6" s="288"/>
      <c r="W6" s="287"/>
      <c r="X6" s="289"/>
      <c r="AG6" s="290"/>
      <c r="AH6" s="290"/>
      <c r="AI6" s="290"/>
      <c r="AM6" s="269" t="s">
        <v>540</v>
      </c>
      <c r="AN6" s="269"/>
      <c r="AO6" s="269"/>
      <c r="AP6" s="269"/>
      <c r="AQ6" s="269"/>
      <c r="AR6" s="269"/>
      <c r="AS6" s="269"/>
      <c r="AT6" s="269"/>
      <c r="AU6" s="269"/>
      <c r="AV6" s="269"/>
      <c r="AW6" s="269"/>
      <c r="AX6" s="269"/>
      <c r="AY6" s="269"/>
      <c r="BA6" s="595">
        <v>40</v>
      </c>
      <c r="BB6" s="595"/>
      <c r="BC6" s="269" t="s">
        <v>541</v>
      </c>
    </row>
    <row r="7" spans="1:58" s="268" customFormat="1" ht="21" customHeight="1" x14ac:dyDescent="0.2">
      <c r="B7" s="284"/>
      <c r="C7" s="284"/>
      <c r="D7" s="285"/>
      <c r="E7" s="285"/>
      <c r="F7" s="285"/>
      <c r="G7" s="285"/>
      <c r="H7" s="285"/>
      <c r="I7" s="285"/>
      <c r="J7" s="285"/>
      <c r="K7" s="285"/>
      <c r="L7" s="285"/>
      <c r="M7" s="285"/>
      <c r="N7" s="285"/>
      <c r="O7" s="285"/>
      <c r="P7" s="285"/>
      <c r="Q7" s="285"/>
      <c r="R7" s="285"/>
      <c r="S7" s="285"/>
      <c r="T7" s="286"/>
      <c r="U7" s="287"/>
      <c r="V7" s="288"/>
      <c r="W7" s="287"/>
      <c r="X7" s="289"/>
      <c r="AG7" s="290"/>
      <c r="AH7" s="290"/>
      <c r="AI7" s="290"/>
      <c r="AM7" s="269"/>
      <c r="AN7" s="269"/>
      <c r="AO7" s="269"/>
      <c r="AP7" s="269"/>
      <c r="AQ7" s="269"/>
      <c r="AR7" s="269"/>
      <c r="AS7" s="269"/>
      <c r="AT7" s="269"/>
      <c r="AU7" s="269"/>
      <c r="AV7" s="269"/>
      <c r="AW7" s="269"/>
      <c r="AX7" s="269"/>
      <c r="AY7" s="269"/>
      <c r="BA7" s="291"/>
      <c r="BB7" s="291"/>
      <c r="BC7" s="269"/>
    </row>
    <row r="8" spans="1:58" s="268" customFormat="1" ht="21" customHeight="1" x14ac:dyDescent="0.2">
      <c r="B8" s="284"/>
      <c r="C8" s="284"/>
      <c r="D8" s="285"/>
      <c r="E8" s="285"/>
      <c r="F8" s="285"/>
      <c r="G8" s="285"/>
      <c r="H8" s="285"/>
      <c r="I8" s="285"/>
      <c r="J8" s="285"/>
      <c r="K8" s="285"/>
      <c r="L8" s="285"/>
      <c r="M8" s="285"/>
      <c r="N8" s="285"/>
      <c r="O8" s="285"/>
      <c r="P8" s="285"/>
      <c r="Q8" s="285"/>
      <c r="R8" s="285"/>
      <c r="S8" s="285"/>
      <c r="T8" s="286"/>
      <c r="U8" s="287"/>
      <c r="V8" s="288"/>
      <c r="W8" s="287"/>
      <c r="X8" s="289"/>
      <c r="AD8" s="596" t="s">
        <v>542</v>
      </c>
      <c r="AE8" s="596"/>
      <c r="AF8" s="596"/>
      <c r="AG8" s="596"/>
      <c r="AH8" s="597" t="s">
        <v>543</v>
      </c>
      <c r="AI8" s="597"/>
      <c r="AJ8" s="597"/>
      <c r="AK8" s="597"/>
      <c r="AL8" s="597"/>
      <c r="AM8" s="292" t="s">
        <v>544</v>
      </c>
      <c r="AN8" s="598" t="s">
        <v>545</v>
      </c>
      <c r="AO8" s="598"/>
      <c r="AP8" s="598"/>
      <c r="AQ8" s="598"/>
      <c r="AR8" s="598"/>
      <c r="AS8" s="599" t="s">
        <v>546</v>
      </c>
      <c r="AT8" s="600"/>
      <c r="AU8" s="600"/>
      <c r="AV8" s="600"/>
      <c r="AW8" s="601"/>
      <c r="AX8" s="598" t="s">
        <v>547</v>
      </c>
      <c r="AY8" s="598"/>
      <c r="AZ8" s="598"/>
      <c r="BA8" s="598"/>
      <c r="BB8" s="291"/>
      <c r="BC8" s="269"/>
    </row>
    <row r="9" spans="1:58" s="268" customFormat="1" ht="21" customHeight="1" x14ac:dyDescent="0.2">
      <c r="B9" s="284"/>
      <c r="C9" s="284"/>
      <c r="D9" s="285"/>
      <c r="E9" s="285"/>
      <c r="F9" s="285"/>
      <c r="G9" s="285"/>
      <c r="H9" s="285"/>
      <c r="I9" s="285"/>
      <c r="J9" s="285"/>
      <c r="K9" s="285"/>
      <c r="L9" s="285"/>
      <c r="M9" s="285"/>
      <c r="N9" s="285"/>
      <c r="O9" s="285"/>
      <c r="P9" s="285"/>
      <c r="Q9" s="285"/>
      <c r="R9" s="285"/>
      <c r="S9" s="285"/>
      <c r="T9" s="286"/>
      <c r="U9" s="287"/>
      <c r="V9" s="288"/>
      <c r="W9" s="287"/>
      <c r="X9" s="289"/>
      <c r="AD9" s="596" t="s">
        <v>548</v>
      </c>
      <c r="AE9" s="596"/>
      <c r="AF9" s="596"/>
      <c r="AG9" s="596"/>
      <c r="AH9" s="602" t="s">
        <v>549</v>
      </c>
      <c r="AI9" s="602"/>
      <c r="AJ9" s="602"/>
      <c r="AK9" s="602"/>
      <c r="AL9" s="602"/>
      <c r="AM9" s="455" t="s">
        <v>550</v>
      </c>
      <c r="AN9" s="603" t="s">
        <v>551</v>
      </c>
      <c r="AO9" s="603"/>
      <c r="AP9" s="603"/>
      <c r="AQ9" s="603"/>
      <c r="AR9" s="603"/>
      <c r="AS9" s="603" t="s">
        <v>552</v>
      </c>
      <c r="AT9" s="603"/>
      <c r="AU9" s="603"/>
      <c r="AV9" s="603"/>
      <c r="AW9" s="603"/>
      <c r="AX9" s="603" t="s">
        <v>553</v>
      </c>
      <c r="AY9" s="603"/>
      <c r="AZ9" s="603"/>
      <c r="BA9" s="603"/>
      <c r="BB9" s="291"/>
      <c r="BC9" s="269"/>
    </row>
    <row r="10" spans="1:58" s="268" customFormat="1" ht="21" customHeight="1" x14ac:dyDescent="0.2">
      <c r="B10" s="284"/>
      <c r="C10" s="284"/>
      <c r="D10" s="285"/>
      <c r="E10" s="285"/>
      <c r="F10" s="285"/>
      <c r="G10" s="285"/>
      <c r="H10" s="285"/>
      <c r="I10" s="285"/>
      <c r="J10" s="285"/>
      <c r="K10" s="285"/>
      <c r="L10" s="285"/>
      <c r="M10" s="285"/>
      <c r="N10" s="285"/>
      <c r="O10" s="285"/>
      <c r="P10" s="285"/>
      <c r="Q10" s="285"/>
      <c r="R10" s="285"/>
      <c r="S10" s="285"/>
      <c r="T10" s="286"/>
      <c r="U10" s="287"/>
      <c r="V10" s="288"/>
      <c r="W10" s="287"/>
      <c r="X10" s="289"/>
      <c r="AD10" s="604" t="s">
        <v>554</v>
      </c>
      <c r="AE10" s="605"/>
      <c r="AF10" s="605"/>
      <c r="AG10" s="606"/>
      <c r="AH10" s="607" t="s">
        <v>555</v>
      </c>
      <c r="AI10" s="608"/>
      <c r="AJ10" s="608"/>
      <c r="AK10" s="608"/>
      <c r="AL10" s="609"/>
      <c r="AM10" s="453" t="s">
        <v>556</v>
      </c>
      <c r="AN10" s="607" t="s">
        <v>551</v>
      </c>
      <c r="AO10" s="608"/>
      <c r="AP10" s="608"/>
      <c r="AQ10" s="608"/>
      <c r="AR10" s="609"/>
      <c r="AS10" s="610" t="s">
        <v>552</v>
      </c>
      <c r="AT10" s="611"/>
      <c r="AU10" s="611"/>
      <c r="AV10" s="611"/>
      <c r="AW10" s="612"/>
      <c r="AX10" s="610" t="s">
        <v>553</v>
      </c>
      <c r="AY10" s="611"/>
      <c r="AZ10" s="611"/>
      <c r="BA10" s="612"/>
      <c r="BB10" s="291"/>
      <c r="BC10" s="269"/>
    </row>
    <row r="11" spans="1:58" s="268" customFormat="1" ht="21" customHeight="1" x14ac:dyDescent="0.2">
      <c r="B11" s="284"/>
      <c r="C11" s="284"/>
      <c r="D11" s="285"/>
      <c r="E11" s="285"/>
      <c r="F11" s="285"/>
      <c r="G11" s="285"/>
      <c r="H11" s="285"/>
      <c r="I11" s="285"/>
      <c r="J11" s="285"/>
      <c r="K11" s="285"/>
      <c r="L11" s="285"/>
      <c r="M11" s="285"/>
      <c r="N11" s="285"/>
      <c r="O11" s="285"/>
      <c r="P11" s="285"/>
      <c r="Q11" s="285"/>
      <c r="R11" s="285"/>
      <c r="S11" s="295"/>
      <c r="T11" s="286"/>
      <c r="U11" s="287"/>
      <c r="V11" s="288"/>
      <c r="W11" s="287"/>
      <c r="X11" s="289"/>
      <c r="AD11" s="604" t="s">
        <v>557</v>
      </c>
      <c r="AE11" s="605"/>
      <c r="AF11" s="605"/>
      <c r="AG11" s="606"/>
      <c r="AH11" s="607" t="s">
        <v>558</v>
      </c>
      <c r="AI11" s="608"/>
      <c r="AJ11" s="608"/>
      <c r="AK11" s="608"/>
      <c r="AL11" s="609"/>
      <c r="AM11" s="453" t="s">
        <v>559</v>
      </c>
      <c r="AN11" s="607" t="s">
        <v>551</v>
      </c>
      <c r="AO11" s="608"/>
      <c r="AP11" s="608"/>
      <c r="AQ11" s="608"/>
      <c r="AR11" s="609"/>
      <c r="AS11" s="610" t="s">
        <v>552</v>
      </c>
      <c r="AT11" s="611"/>
      <c r="AU11" s="611"/>
      <c r="AV11" s="611"/>
      <c r="AW11" s="612"/>
      <c r="AX11" s="610" t="s">
        <v>553</v>
      </c>
      <c r="AY11" s="611"/>
      <c r="AZ11" s="611"/>
      <c r="BA11" s="612"/>
      <c r="BB11" s="291"/>
      <c r="BC11" s="269"/>
    </row>
    <row r="12" spans="1:58" s="268" customFormat="1" ht="21.75" customHeight="1" x14ac:dyDescent="0.15">
      <c r="AC12" s="289"/>
      <c r="AD12" s="604" t="s">
        <v>560</v>
      </c>
      <c r="AE12" s="605"/>
      <c r="AF12" s="605"/>
      <c r="AG12" s="606"/>
      <c r="AH12" s="607" t="s">
        <v>561</v>
      </c>
      <c r="AI12" s="608"/>
      <c r="AJ12" s="608"/>
      <c r="AK12" s="608"/>
      <c r="AL12" s="609"/>
      <c r="AM12" s="453" t="s">
        <v>562</v>
      </c>
      <c r="AN12" s="607" t="s">
        <v>563</v>
      </c>
      <c r="AO12" s="608"/>
      <c r="AP12" s="608"/>
      <c r="AQ12" s="608"/>
      <c r="AR12" s="609"/>
      <c r="AS12" s="610" t="s">
        <v>767</v>
      </c>
      <c r="AT12" s="611"/>
      <c r="AU12" s="611"/>
      <c r="AV12" s="611"/>
      <c r="AW12" s="612"/>
      <c r="AX12" s="610" t="s">
        <v>771</v>
      </c>
      <c r="AY12" s="611"/>
      <c r="AZ12" s="611"/>
      <c r="BA12" s="612"/>
    </row>
    <row r="13" spans="1:58" s="268" customFormat="1" ht="21.75" customHeight="1" x14ac:dyDescent="0.15">
      <c r="B13" s="297"/>
      <c r="C13" s="297"/>
      <c r="D13" s="297"/>
      <c r="E13" s="297"/>
      <c r="F13" s="297"/>
      <c r="G13" s="297"/>
      <c r="H13" s="297"/>
      <c r="I13" s="297"/>
      <c r="J13" s="297"/>
      <c r="K13" s="287"/>
      <c r="L13" s="298"/>
      <c r="M13" s="298"/>
      <c r="N13" s="298"/>
      <c r="O13" s="298"/>
      <c r="P13" s="298"/>
      <c r="Q13" s="298"/>
      <c r="R13" s="289"/>
      <c r="S13" s="289"/>
      <c r="T13" s="289"/>
      <c r="U13" s="289"/>
      <c r="V13" s="289"/>
      <c r="W13" s="289"/>
      <c r="X13" s="289"/>
      <c r="Y13" s="289"/>
      <c r="Z13" s="289"/>
      <c r="AA13" s="289"/>
      <c r="AB13" s="289"/>
      <c r="AC13" s="289"/>
      <c r="AD13" s="604" t="s">
        <v>564</v>
      </c>
      <c r="AE13" s="605"/>
      <c r="AF13" s="605"/>
      <c r="AG13" s="606"/>
      <c r="AH13" s="607" t="s">
        <v>565</v>
      </c>
      <c r="AI13" s="608"/>
      <c r="AJ13" s="608"/>
      <c r="AK13" s="608"/>
      <c r="AL13" s="609"/>
      <c r="AM13" s="453" t="s">
        <v>566</v>
      </c>
      <c r="AN13" s="607" t="s">
        <v>765</v>
      </c>
      <c r="AO13" s="608"/>
      <c r="AP13" s="608"/>
      <c r="AQ13" s="608"/>
      <c r="AR13" s="609"/>
      <c r="AS13" s="610" t="s">
        <v>552</v>
      </c>
      <c r="AT13" s="611"/>
      <c r="AU13" s="611"/>
      <c r="AV13" s="611"/>
      <c r="AW13" s="612"/>
      <c r="AX13" s="610" t="s">
        <v>766</v>
      </c>
      <c r="AY13" s="611"/>
      <c r="AZ13" s="611"/>
      <c r="BA13" s="612"/>
    </row>
    <row r="14" spans="1:58" s="268" customFormat="1" ht="21.75" customHeight="1" x14ac:dyDescent="0.15">
      <c r="B14" s="297"/>
      <c r="C14" s="297"/>
      <c r="D14" s="297"/>
      <c r="E14" s="297"/>
      <c r="F14" s="297"/>
      <c r="G14" s="297"/>
      <c r="H14" s="297"/>
      <c r="I14" s="297"/>
      <c r="J14" s="297"/>
      <c r="K14" s="287"/>
      <c r="L14" s="298"/>
      <c r="M14" s="298"/>
      <c r="N14" s="298"/>
      <c r="O14" s="298"/>
      <c r="P14" s="298"/>
      <c r="Q14" s="298"/>
      <c r="R14" s="289"/>
      <c r="S14" s="289"/>
      <c r="T14" s="289"/>
      <c r="U14" s="289"/>
      <c r="V14" s="289"/>
      <c r="W14" s="289"/>
      <c r="X14" s="289"/>
      <c r="Y14" s="289"/>
      <c r="Z14" s="289"/>
      <c r="AA14" s="289"/>
      <c r="AB14" s="289"/>
      <c r="AC14" s="289"/>
      <c r="AD14" s="604" t="s">
        <v>567</v>
      </c>
      <c r="AE14" s="605"/>
      <c r="AF14" s="605"/>
      <c r="AG14" s="606"/>
      <c r="AH14" s="607" t="s">
        <v>568</v>
      </c>
      <c r="AI14" s="608"/>
      <c r="AJ14" s="608"/>
      <c r="AK14" s="608"/>
      <c r="AL14" s="609"/>
      <c r="AM14" s="453" t="s">
        <v>569</v>
      </c>
      <c r="AN14" s="607" t="s">
        <v>570</v>
      </c>
      <c r="AO14" s="608"/>
      <c r="AP14" s="608"/>
      <c r="AQ14" s="608"/>
      <c r="AR14" s="609"/>
      <c r="AS14" s="610" t="s">
        <v>571</v>
      </c>
      <c r="AT14" s="611"/>
      <c r="AU14" s="611"/>
      <c r="AV14" s="611"/>
      <c r="AW14" s="612"/>
      <c r="AX14" s="610" t="s">
        <v>570</v>
      </c>
      <c r="AY14" s="611"/>
      <c r="AZ14" s="611"/>
      <c r="BA14" s="612"/>
    </row>
    <row r="15" spans="1:58" s="268" customFormat="1" ht="21.75" customHeight="1" x14ac:dyDescent="0.15">
      <c r="B15" s="299"/>
      <c r="C15" s="299"/>
      <c r="D15" s="299"/>
      <c r="E15" s="299"/>
      <c r="F15" s="299"/>
      <c r="G15" s="299"/>
      <c r="H15" s="299"/>
      <c r="I15" s="299"/>
      <c r="J15" s="299"/>
      <c r="K15" s="300"/>
      <c r="L15" s="301"/>
      <c r="M15" s="301"/>
      <c r="N15" s="301"/>
      <c r="O15" s="301"/>
      <c r="P15" s="301"/>
      <c r="Q15" s="301"/>
      <c r="R15" s="302"/>
      <c r="S15" s="302"/>
      <c r="T15" s="302"/>
      <c r="U15" s="302"/>
      <c r="V15" s="302"/>
      <c r="W15" s="302"/>
      <c r="X15" s="302"/>
      <c r="Y15" s="302"/>
      <c r="Z15" s="302"/>
      <c r="AA15" s="302"/>
      <c r="AB15" s="289"/>
      <c r="AC15" s="289"/>
      <c r="AD15" s="613"/>
      <c r="AE15" s="614"/>
      <c r="AF15" s="614"/>
      <c r="AG15" s="615"/>
      <c r="AH15" s="607"/>
      <c r="AI15" s="608"/>
      <c r="AJ15" s="608"/>
      <c r="AK15" s="608"/>
      <c r="AL15" s="609"/>
      <c r="AM15" s="453"/>
      <c r="AN15" s="607"/>
      <c r="AO15" s="608"/>
      <c r="AP15" s="608"/>
      <c r="AQ15" s="608"/>
      <c r="AR15" s="609"/>
      <c r="AS15" s="607"/>
      <c r="AT15" s="608"/>
      <c r="AU15" s="608"/>
      <c r="AV15" s="608"/>
      <c r="AW15" s="609"/>
      <c r="AX15" s="610"/>
      <c r="AY15" s="611"/>
      <c r="AZ15" s="611"/>
      <c r="BA15" s="612"/>
    </row>
    <row r="16" spans="1:58" s="268" customFormat="1" ht="21.75" customHeight="1" x14ac:dyDescent="0.15">
      <c r="B16" s="617" t="s">
        <v>572</v>
      </c>
      <c r="C16" s="617"/>
      <c r="D16" s="617"/>
      <c r="E16" s="617"/>
      <c r="F16" s="617"/>
      <c r="G16" s="617"/>
      <c r="H16" s="617"/>
      <c r="I16" s="617"/>
      <c r="J16" s="617"/>
      <c r="K16" s="303" t="s">
        <v>573</v>
      </c>
      <c r="L16" s="303">
        <v>20</v>
      </c>
      <c r="M16" s="304" t="s">
        <v>574</v>
      </c>
      <c r="N16" s="303">
        <v>0</v>
      </c>
      <c r="O16" s="303"/>
      <c r="P16" s="419">
        <v>0</v>
      </c>
      <c r="Q16" s="304" t="s">
        <v>575</v>
      </c>
      <c r="R16" s="304" t="s">
        <v>576</v>
      </c>
      <c r="S16" s="304" t="s">
        <v>577</v>
      </c>
      <c r="T16" s="419">
        <v>5</v>
      </c>
      <c r="U16" s="304" t="s">
        <v>574</v>
      </c>
      <c r="V16" s="419">
        <v>0</v>
      </c>
      <c r="W16" s="304" t="s">
        <v>575</v>
      </c>
      <c r="X16" s="304"/>
      <c r="Y16" s="305"/>
      <c r="AB16" s="306"/>
      <c r="AC16" s="289"/>
      <c r="AD16" s="604"/>
      <c r="AE16" s="605"/>
      <c r="AF16" s="605"/>
      <c r="AG16" s="606"/>
      <c r="AH16" s="604"/>
      <c r="AI16" s="605"/>
      <c r="AJ16" s="605"/>
      <c r="AK16" s="605"/>
      <c r="AL16" s="606"/>
      <c r="AM16" s="453"/>
      <c r="AN16" s="604"/>
      <c r="AO16" s="605"/>
      <c r="AP16" s="605"/>
      <c r="AQ16" s="605"/>
      <c r="AR16" s="606"/>
      <c r="AS16" s="443"/>
      <c r="AT16" s="443"/>
      <c r="AU16" s="443"/>
      <c r="AV16" s="443"/>
      <c r="AW16" s="444"/>
      <c r="AX16" s="445"/>
      <c r="AY16" s="446"/>
      <c r="AZ16" s="446"/>
      <c r="BA16" s="447"/>
    </row>
    <row r="17" spans="1:58" s="268" customFormat="1" ht="21.75" customHeight="1" x14ac:dyDescent="0.15">
      <c r="B17" s="297"/>
      <c r="C17" s="297"/>
      <c r="D17" s="297"/>
      <c r="E17" s="297"/>
      <c r="F17" s="297"/>
      <c r="G17" s="297"/>
      <c r="H17" s="297"/>
      <c r="I17" s="297"/>
      <c r="J17" s="297"/>
      <c r="L17" s="298"/>
      <c r="M17" s="298"/>
      <c r="N17" s="298"/>
      <c r="O17" s="298"/>
      <c r="P17" s="298"/>
      <c r="Q17" s="298"/>
      <c r="R17" s="289"/>
      <c r="S17" s="289"/>
      <c r="T17" s="289"/>
      <c r="U17" s="289"/>
      <c r="V17" s="289"/>
      <c r="W17" s="289"/>
      <c r="X17" s="289"/>
      <c r="Y17" s="289" t="s">
        <v>578</v>
      </c>
      <c r="Z17" s="289"/>
      <c r="AA17" s="289"/>
      <c r="AB17" s="289"/>
      <c r="AC17" s="289"/>
      <c r="AD17" s="604"/>
      <c r="AE17" s="605"/>
      <c r="AF17" s="605"/>
      <c r="AG17" s="606"/>
      <c r="AH17" s="604"/>
      <c r="AI17" s="605"/>
      <c r="AJ17" s="605"/>
      <c r="AK17" s="605"/>
      <c r="AL17" s="606"/>
      <c r="AM17" s="453"/>
      <c r="AN17" s="604"/>
      <c r="AO17" s="605"/>
      <c r="AP17" s="605"/>
      <c r="AQ17" s="605"/>
      <c r="AR17" s="606"/>
      <c r="AS17" s="605"/>
      <c r="AT17" s="605"/>
      <c r="AU17" s="605"/>
      <c r="AV17" s="605"/>
      <c r="AW17" s="606"/>
      <c r="AX17" s="445"/>
      <c r="AY17" s="446"/>
      <c r="AZ17" s="446"/>
      <c r="BA17" s="447"/>
    </row>
    <row r="18" spans="1:58" s="268" customFormat="1" ht="21.75" customHeight="1" x14ac:dyDescent="0.15">
      <c r="B18" s="616" t="s">
        <v>681</v>
      </c>
      <c r="C18" s="616"/>
      <c r="D18" s="616"/>
      <c r="E18" s="616"/>
      <c r="F18" s="616"/>
      <c r="G18" s="616"/>
      <c r="H18" s="616"/>
      <c r="I18" s="616"/>
      <c r="J18" s="616"/>
      <c r="K18" s="451"/>
      <c r="L18" s="310">
        <v>5</v>
      </c>
      <c r="M18" s="310" t="s">
        <v>574</v>
      </c>
      <c r="N18" s="416">
        <v>0</v>
      </c>
      <c r="O18" s="310" t="s">
        <v>575</v>
      </c>
      <c r="P18" s="310" t="s">
        <v>576</v>
      </c>
      <c r="Q18" s="310" t="s">
        <v>575</v>
      </c>
      <c r="R18" s="310" t="s">
        <v>576</v>
      </c>
      <c r="S18" s="310"/>
      <c r="T18" s="416">
        <v>20</v>
      </c>
      <c r="U18" s="416" t="s">
        <v>574</v>
      </c>
      <c r="V18" s="339">
        <v>0</v>
      </c>
      <c r="W18" s="310" t="s">
        <v>575</v>
      </c>
      <c r="X18" s="339" t="s">
        <v>682</v>
      </c>
      <c r="Y18" s="339"/>
      <c r="Z18" s="311"/>
      <c r="AA18" s="289"/>
      <c r="AB18" s="417"/>
      <c r="AC18" s="418"/>
      <c r="AD18" s="604" t="s">
        <v>579</v>
      </c>
      <c r="AE18" s="605"/>
      <c r="AF18" s="605"/>
      <c r="AG18" s="606"/>
      <c r="AH18" s="604"/>
      <c r="AI18" s="605"/>
      <c r="AJ18" s="605"/>
      <c r="AK18" s="605"/>
      <c r="AL18" s="606"/>
      <c r="AM18" s="453" t="s">
        <v>580</v>
      </c>
      <c r="AN18" s="604" t="s">
        <v>581</v>
      </c>
      <c r="AO18" s="605"/>
      <c r="AP18" s="605"/>
      <c r="AQ18" s="605"/>
      <c r="AR18" s="605"/>
      <c r="AS18" s="605"/>
      <c r="AT18" s="605"/>
      <c r="AU18" s="605"/>
      <c r="AV18" s="605"/>
      <c r="AW18" s="606"/>
      <c r="AX18" s="610" t="s">
        <v>582</v>
      </c>
      <c r="AY18" s="611"/>
      <c r="AZ18" s="611"/>
      <c r="BA18" s="612"/>
    </row>
    <row r="19" spans="1:58" s="268" customFormat="1" ht="21.75" customHeight="1" x14ac:dyDescent="0.15">
      <c r="B19" s="297"/>
      <c r="C19" s="297"/>
      <c r="D19" s="297"/>
      <c r="E19" s="297"/>
      <c r="F19" s="297"/>
      <c r="G19" s="297"/>
      <c r="H19" s="297"/>
      <c r="I19" s="297"/>
      <c r="J19" s="297"/>
      <c r="K19" s="287"/>
      <c r="L19" s="306"/>
      <c r="M19" s="306"/>
      <c r="N19" s="306"/>
      <c r="O19" s="306"/>
      <c r="P19" s="306"/>
      <c r="Q19" s="306"/>
      <c r="R19" s="297"/>
      <c r="S19" s="297"/>
      <c r="T19" s="297"/>
      <c r="U19" s="297"/>
      <c r="V19" s="297"/>
      <c r="W19" s="297"/>
      <c r="X19" s="297"/>
      <c r="Y19" s="289"/>
      <c r="Z19" s="289"/>
      <c r="AA19" s="289"/>
      <c r="AB19" s="289"/>
      <c r="AC19" s="287"/>
      <c r="AD19" s="604" t="s">
        <v>583</v>
      </c>
      <c r="AE19" s="605"/>
      <c r="AF19" s="605"/>
      <c r="AG19" s="606"/>
      <c r="AH19" s="604"/>
      <c r="AI19" s="605"/>
      <c r="AJ19" s="605"/>
      <c r="AK19" s="605"/>
      <c r="AL19" s="606"/>
      <c r="AM19" s="453" t="s">
        <v>584</v>
      </c>
      <c r="AN19" s="604" t="s">
        <v>585</v>
      </c>
      <c r="AO19" s="605"/>
      <c r="AP19" s="605"/>
      <c r="AQ19" s="605"/>
      <c r="AR19" s="605"/>
      <c r="AS19" s="605"/>
      <c r="AT19" s="605"/>
      <c r="AU19" s="605"/>
      <c r="AV19" s="605"/>
      <c r="AW19" s="606"/>
      <c r="AX19" s="610" t="s">
        <v>582</v>
      </c>
      <c r="AY19" s="611"/>
      <c r="AZ19" s="611"/>
      <c r="BA19" s="612"/>
      <c r="BB19" s="306"/>
    </row>
    <row r="20" spans="1:58" s="268" customFormat="1" ht="21" customHeight="1" x14ac:dyDescent="0.15">
      <c r="C20" s="312"/>
      <c r="D20" s="313" t="s">
        <v>586</v>
      </c>
      <c r="E20" s="312"/>
      <c r="F20" s="312"/>
      <c r="G20" s="312"/>
      <c r="H20" s="312"/>
      <c r="I20" s="312"/>
      <c r="J20" s="312"/>
      <c r="K20" s="312"/>
      <c r="L20" s="312"/>
      <c r="M20" s="312"/>
      <c r="N20" s="312"/>
      <c r="R20" s="312"/>
      <c r="S20" s="312"/>
      <c r="T20" s="312"/>
      <c r="U20" s="312"/>
      <c r="V20" s="312"/>
      <c r="W20" s="312"/>
      <c r="X20" s="312"/>
      <c r="Y20" s="312"/>
      <c r="Z20" s="312"/>
      <c r="AA20" s="312"/>
      <c r="AB20" s="312"/>
      <c r="AC20" s="312"/>
      <c r="AD20" s="314"/>
      <c r="AE20" s="314"/>
      <c r="AF20" s="314"/>
      <c r="AG20" s="300"/>
      <c r="AN20" s="315"/>
      <c r="AO20" s="315"/>
      <c r="AP20" s="315"/>
      <c r="AQ20" s="315"/>
      <c r="AR20" s="315"/>
      <c r="AS20" s="315"/>
      <c r="AT20" s="315"/>
      <c r="AU20" s="315"/>
      <c r="AV20" s="315"/>
      <c r="AW20" s="315"/>
      <c r="AX20" s="315"/>
      <c r="AY20" s="316"/>
      <c r="AZ20" s="316"/>
      <c r="BA20" s="315"/>
      <c r="BB20" s="315"/>
      <c r="BC20" s="315"/>
    </row>
    <row r="21" spans="1:58" ht="18.75" customHeight="1" x14ac:dyDescent="0.15">
      <c r="A21" s="618" t="s">
        <v>399</v>
      </c>
      <c r="B21" s="619" t="s">
        <v>400</v>
      </c>
      <c r="C21" s="620"/>
      <c r="D21" s="625" t="s">
        <v>587</v>
      </c>
      <c r="E21" s="626"/>
      <c r="F21" s="625" t="s">
        <v>588</v>
      </c>
      <c r="G21" s="631"/>
      <c r="H21" s="631"/>
      <c r="I21" s="631"/>
      <c r="J21" s="626"/>
      <c r="K21" s="619" t="s">
        <v>589</v>
      </c>
      <c r="L21" s="634"/>
      <c r="M21" s="634"/>
      <c r="N21" s="620"/>
      <c r="O21" s="637"/>
      <c r="P21" s="638"/>
      <c r="Q21" s="639"/>
      <c r="R21" s="646" t="s">
        <v>590</v>
      </c>
      <c r="S21" s="646"/>
      <c r="T21" s="646"/>
      <c r="U21" s="646"/>
      <c r="V21" s="646"/>
      <c r="W21" s="646"/>
      <c r="X21" s="646"/>
      <c r="Y21" s="646"/>
      <c r="Z21" s="646"/>
      <c r="AA21" s="646"/>
      <c r="AB21" s="646"/>
      <c r="AC21" s="646"/>
      <c r="AD21" s="646"/>
      <c r="AE21" s="646"/>
      <c r="AF21" s="646"/>
      <c r="AG21" s="646"/>
      <c r="AH21" s="646"/>
      <c r="AI21" s="646"/>
      <c r="AJ21" s="646"/>
      <c r="AK21" s="646"/>
      <c r="AL21" s="646"/>
      <c r="AM21" s="646"/>
      <c r="AN21" s="646"/>
      <c r="AO21" s="646"/>
      <c r="AP21" s="646"/>
      <c r="AQ21" s="646"/>
      <c r="AR21" s="646"/>
      <c r="AS21" s="646"/>
      <c r="AT21" s="646"/>
      <c r="AU21" s="646"/>
      <c r="AV21" s="646"/>
      <c r="AW21" s="647" t="s">
        <v>591</v>
      </c>
      <c r="AX21" s="648"/>
      <c r="AY21" s="653" t="s">
        <v>592</v>
      </c>
      <c r="AZ21" s="653"/>
      <c r="BA21" s="653" t="s">
        <v>593</v>
      </c>
      <c r="BB21" s="653"/>
      <c r="BC21" s="653"/>
      <c r="BD21" s="653"/>
      <c r="BE21" s="653"/>
      <c r="BF21" s="653"/>
    </row>
    <row r="22" spans="1:58" ht="18.75" customHeight="1" x14ac:dyDescent="0.15">
      <c r="A22" s="618"/>
      <c r="B22" s="621"/>
      <c r="C22" s="622"/>
      <c r="D22" s="627"/>
      <c r="E22" s="628"/>
      <c r="F22" s="627"/>
      <c r="G22" s="632"/>
      <c r="H22" s="632"/>
      <c r="I22" s="632"/>
      <c r="J22" s="628"/>
      <c r="K22" s="621"/>
      <c r="L22" s="635"/>
      <c r="M22" s="635"/>
      <c r="N22" s="622"/>
      <c r="O22" s="640"/>
      <c r="P22" s="641"/>
      <c r="Q22" s="642"/>
      <c r="R22" s="646" t="s">
        <v>594</v>
      </c>
      <c r="S22" s="646"/>
      <c r="T22" s="646"/>
      <c r="U22" s="646"/>
      <c r="V22" s="646"/>
      <c r="W22" s="646"/>
      <c r="X22" s="646"/>
      <c r="Y22" s="646" t="s">
        <v>595</v>
      </c>
      <c r="Z22" s="646"/>
      <c r="AA22" s="646"/>
      <c r="AB22" s="646"/>
      <c r="AC22" s="646"/>
      <c r="AD22" s="646"/>
      <c r="AE22" s="646"/>
      <c r="AF22" s="646" t="s">
        <v>596</v>
      </c>
      <c r="AG22" s="646"/>
      <c r="AH22" s="646"/>
      <c r="AI22" s="646"/>
      <c r="AJ22" s="646"/>
      <c r="AK22" s="646"/>
      <c r="AL22" s="646"/>
      <c r="AM22" s="646" t="s">
        <v>597</v>
      </c>
      <c r="AN22" s="646"/>
      <c r="AO22" s="646"/>
      <c r="AP22" s="646"/>
      <c r="AQ22" s="646"/>
      <c r="AR22" s="646"/>
      <c r="AS22" s="646"/>
      <c r="AT22" s="646" t="s">
        <v>598</v>
      </c>
      <c r="AU22" s="646"/>
      <c r="AV22" s="646"/>
      <c r="AW22" s="649"/>
      <c r="AX22" s="650"/>
      <c r="AY22" s="653"/>
      <c r="AZ22" s="653"/>
      <c r="BA22" s="653"/>
      <c r="BB22" s="653"/>
      <c r="BC22" s="653"/>
      <c r="BD22" s="653"/>
      <c r="BE22" s="653"/>
      <c r="BF22" s="653"/>
    </row>
    <row r="23" spans="1:58" ht="24" customHeight="1" x14ac:dyDescent="0.15">
      <c r="A23" s="618"/>
      <c r="B23" s="621"/>
      <c r="C23" s="622"/>
      <c r="D23" s="627"/>
      <c r="E23" s="628"/>
      <c r="F23" s="627"/>
      <c r="G23" s="632"/>
      <c r="H23" s="632"/>
      <c r="I23" s="632"/>
      <c r="J23" s="628"/>
      <c r="K23" s="621"/>
      <c r="L23" s="635"/>
      <c r="M23" s="635"/>
      <c r="N23" s="622"/>
      <c r="O23" s="640"/>
      <c r="P23" s="641"/>
      <c r="Q23" s="642"/>
      <c r="R23" s="452">
        <f>DAY(DATE($AL$2,$AP$2,1))</f>
        <v>1</v>
      </c>
      <c r="S23" s="452">
        <f>DAY(DATE($AL$2,$AP$2,2))</f>
        <v>2</v>
      </c>
      <c r="T23" s="452">
        <f>DAY(DATE($AL$2,$AP$2,3))</f>
        <v>3</v>
      </c>
      <c r="U23" s="452">
        <f>DAY(DATE($AL$2,$AP$2,4))</f>
        <v>4</v>
      </c>
      <c r="V23" s="452">
        <f>DAY(DATE($AL$2,$AP$2,5))</f>
        <v>5</v>
      </c>
      <c r="W23" s="452">
        <f>DAY(DATE($AL$2,$AP$2,6))</f>
        <v>6</v>
      </c>
      <c r="X23" s="452">
        <f>DAY(DATE($AL$2,$AP$2,7))</f>
        <v>7</v>
      </c>
      <c r="Y23" s="452">
        <f>DAY(DATE($AL$2,$AP$2,8))</f>
        <v>8</v>
      </c>
      <c r="Z23" s="452">
        <f>DAY(DATE($AL$2,$AP$2,9))</f>
        <v>9</v>
      </c>
      <c r="AA23" s="452">
        <f>DAY(DATE($AL$2,$AP$2,10))</f>
        <v>10</v>
      </c>
      <c r="AB23" s="452">
        <f>DAY(DATE($AL$2,$AP$2,11))</f>
        <v>11</v>
      </c>
      <c r="AC23" s="452">
        <f>DAY(DATE($AL$2,$AP$2,12))</f>
        <v>12</v>
      </c>
      <c r="AD23" s="452">
        <f>DAY(DATE($AL$2,$AP$2,13))</f>
        <v>13</v>
      </c>
      <c r="AE23" s="452">
        <f>DAY(DATE($AL$2,$AP$2,14))</f>
        <v>14</v>
      </c>
      <c r="AF23" s="452">
        <f>DAY(DATE($AL$2,$AP$2,15))</f>
        <v>15</v>
      </c>
      <c r="AG23" s="452">
        <f>DAY(DATE($AL$2,$AP$2,16))</f>
        <v>16</v>
      </c>
      <c r="AH23" s="452">
        <f>DAY(DATE($AL$2,$AP$2,17))</f>
        <v>17</v>
      </c>
      <c r="AI23" s="452">
        <f>DAY(DATE($AL$2,$AP$2,18))</f>
        <v>18</v>
      </c>
      <c r="AJ23" s="452">
        <f>DAY(DATE($AL$2,$AP$2,19))</f>
        <v>19</v>
      </c>
      <c r="AK23" s="452">
        <f>DAY(DATE($AL$2,$AP$2,20))</f>
        <v>20</v>
      </c>
      <c r="AL23" s="452">
        <f>DAY(DATE($AL$2,$AP$2,21))</f>
        <v>21</v>
      </c>
      <c r="AM23" s="452">
        <f>DAY(DATE($AL$2,$AP$2,22))</f>
        <v>22</v>
      </c>
      <c r="AN23" s="452">
        <f>DAY(DATE($AL$2,$AP$2,23))</f>
        <v>23</v>
      </c>
      <c r="AO23" s="452">
        <f>DAY(DATE($AL$2,$AP$2,24))</f>
        <v>24</v>
      </c>
      <c r="AP23" s="452">
        <f>DAY(DATE($AL$2,$AP$2,25))</f>
        <v>25</v>
      </c>
      <c r="AQ23" s="452">
        <f>DAY(DATE($AL$2,$AP$2,26))</f>
        <v>26</v>
      </c>
      <c r="AR23" s="452">
        <f>DAY(DATE($AL$2,$AP$2,27))</f>
        <v>27</v>
      </c>
      <c r="AS23" s="452">
        <f>DAY(DATE($AL$2,$AP$2,28))</f>
        <v>28</v>
      </c>
      <c r="AT23" s="452">
        <f>IF(DAY(DATE($AL$2,$AP$2,29))=29,29,"")</f>
        <v>29</v>
      </c>
      <c r="AU23" s="452">
        <f>IF(DAY(DATE($AL$2,$AP$2,30))=30,30,"")</f>
        <v>30</v>
      </c>
      <c r="AV23" s="452">
        <f>IF(DAY(DATE($AL$2,$AP$2,31))=31,31,"")</f>
        <v>31</v>
      </c>
      <c r="AW23" s="649"/>
      <c r="AX23" s="650"/>
      <c r="AY23" s="653"/>
      <c r="AZ23" s="653"/>
      <c r="BA23" s="653"/>
      <c r="BB23" s="653"/>
      <c r="BC23" s="653"/>
      <c r="BD23" s="653"/>
      <c r="BE23" s="653"/>
      <c r="BF23" s="653"/>
    </row>
    <row r="24" spans="1:58" ht="24" hidden="1" customHeight="1" x14ac:dyDescent="0.15">
      <c r="A24" s="618"/>
      <c r="B24" s="621"/>
      <c r="C24" s="622"/>
      <c r="D24" s="627"/>
      <c r="E24" s="628"/>
      <c r="F24" s="627"/>
      <c r="G24" s="632"/>
      <c r="H24" s="632"/>
      <c r="I24" s="632"/>
      <c r="J24" s="628"/>
      <c r="K24" s="621"/>
      <c r="L24" s="635"/>
      <c r="M24" s="635"/>
      <c r="N24" s="622"/>
      <c r="O24" s="640"/>
      <c r="P24" s="641"/>
      <c r="Q24" s="642"/>
      <c r="R24" s="452">
        <f>WEEKDAY(DATE($AL$2,$AP$2,1))</f>
        <v>2</v>
      </c>
      <c r="S24" s="452">
        <f>WEEKDAY(DATE($AL$2,$AP$2,2))</f>
        <v>3</v>
      </c>
      <c r="T24" s="452">
        <f>WEEKDAY(DATE($AL$2,$AP$2,3))</f>
        <v>4</v>
      </c>
      <c r="U24" s="452">
        <f>WEEKDAY(DATE($AL$2,$AP$2,4))</f>
        <v>5</v>
      </c>
      <c r="V24" s="452">
        <f>WEEKDAY(DATE($AL$2,$AP$2,5))</f>
        <v>6</v>
      </c>
      <c r="W24" s="452">
        <f>WEEKDAY(DATE($AL$2,$AP$2,6))</f>
        <v>7</v>
      </c>
      <c r="X24" s="452">
        <f>WEEKDAY(DATE($AL$2,$AP$2,7))</f>
        <v>1</v>
      </c>
      <c r="Y24" s="452">
        <f>WEEKDAY(DATE($AL$2,$AP$2,8))</f>
        <v>2</v>
      </c>
      <c r="Z24" s="452">
        <f>WEEKDAY(DATE($AL$2,$AP$2,9))</f>
        <v>3</v>
      </c>
      <c r="AA24" s="452">
        <f>WEEKDAY(DATE($AL$2,$AP$2,10))</f>
        <v>4</v>
      </c>
      <c r="AB24" s="452">
        <f>WEEKDAY(DATE($AL$2,$AP$2,11))</f>
        <v>5</v>
      </c>
      <c r="AC24" s="452">
        <f>WEEKDAY(DATE($AL$2,$AP$2,12))</f>
        <v>6</v>
      </c>
      <c r="AD24" s="452">
        <f>WEEKDAY(DATE($AL$2,$AP$2,13))</f>
        <v>7</v>
      </c>
      <c r="AE24" s="452">
        <f>WEEKDAY(DATE($AL$2,$AP$2,14))</f>
        <v>1</v>
      </c>
      <c r="AF24" s="452">
        <f>WEEKDAY(DATE($AL$2,$AP$2,15))</f>
        <v>2</v>
      </c>
      <c r="AG24" s="452">
        <f>WEEKDAY(DATE($AL$2,$AP$2,16))</f>
        <v>3</v>
      </c>
      <c r="AH24" s="452">
        <f>WEEKDAY(DATE($AL$2,$AP$2,17))</f>
        <v>4</v>
      </c>
      <c r="AI24" s="452">
        <f>WEEKDAY(DATE($AL$2,$AP$2,18))</f>
        <v>5</v>
      </c>
      <c r="AJ24" s="452">
        <f>WEEKDAY(DATE($AL$2,$AP$2,19))</f>
        <v>6</v>
      </c>
      <c r="AK24" s="452">
        <f>WEEKDAY(DATE($AL$2,$AP$2,20))</f>
        <v>7</v>
      </c>
      <c r="AL24" s="452">
        <f>WEEKDAY(DATE($AL$2,$AP$2,21))</f>
        <v>1</v>
      </c>
      <c r="AM24" s="452">
        <f>WEEKDAY(DATE($AL$2,$AP$2,22))</f>
        <v>2</v>
      </c>
      <c r="AN24" s="452">
        <f>WEEKDAY(DATE($AL$2,$AP$2,23))</f>
        <v>3</v>
      </c>
      <c r="AO24" s="452">
        <f>WEEKDAY(DATE($AL$2,$AP$2,24))</f>
        <v>4</v>
      </c>
      <c r="AP24" s="452">
        <f>WEEKDAY(DATE($AL$2,$AP$2,25))</f>
        <v>5</v>
      </c>
      <c r="AQ24" s="452">
        <f>WEEKDAY(DATE($AL$2,$AP$2,26))</f>
        <v>6</v>
      </c>
      <c r="AR24" s="452">
        <f>WEEKDAY(DATE($AL$2,$AP$2,27))</f>
        <v>7</v>
      </c>
      <c r="AS24" s="452">
        <f>WEEKDAY(DATE($AL$2,$AP$2,28))</f>
        <v>1</v>
      </c>
      <c r="AT24" s="452">
        <f>IF(AT23=29,WEEKDAY(DATE($AL$2,$AP$2,29)),0)</f>
        <v>2</v>
      </c>
      <c r="AU24" s="452">
        <f>IF(AU23=30,WEEKDAY(DATE($AL$2,$AP$2,30)),0)</f>
        <v>3</v>
      </c>
      <c r="AV24" s="452">
        <f>IF(AV23=31,WEEKDAY(DATE($AL$2,$AP$2,31)),0)</f>
        <v>4</v>
      </c>
      <c r="AW24" s="649"/>
      <c r="AX24" s="650"/>
      <c r="AY24" s="654"/>
      <c r="AZ24" s="654"/>
      <c r="BA24" s="653"/>
      <c r="BB24" s="653"/>
      <c r="BC24" s="653"/>
      <c r="BD24" s="653"/>
      <c r="BE24" s="653"/>
      <c r="BF24" s="653"/>
    </row>
    <row r="25" spans="1:58" ht="24" customHeight="1" x14ac:dyDescent="0.15">
      <c r="A25" s="618"/>
      <c r="B25" s="623"/>
      <c r="C25" s="624"/>
      <c r="D25" s="629"/>
      <c r="E25" s="630"/>
      <c r="F25" s="629"/>
      <c r="G25" s="633"/>
      <c r="H25" s="633"/>
      <c r="I25" s="633"/>
      <c r="J25" s="630"/>
      <c r="K25" s="623"/>
      <c r="L25" s="636"/>
      <c r="M25" s="636"/>
      <c r="N25" s="624"/>
      <c r="O25" s="643"/>
      <c r="P25" s="644"/>
      <c r="Q25" s="645"/>
      <c r="R25" s="318" t="str">
        <f t="shared" ref="R25:AS25" si="0">IF(R24=1,"日",IF(R24=2,"月",IF(R24=3,"火",IF(R24=4,"水",IF(R24=5,"木",IF(R24=6,"金","土"))))))</f>
        <v>月</v>
      </c>
      <c r="S25" s="318" t="str">
        <f t="shared" si="0"/>
        <v>火</v>
      </c>
      <c r="T25" s="318" t="str">
        <f t="shared" si="0"/>
        <v>水</v>
      </c>
      <c r="U25" s="318" t="str">
        <f t="shared" si="0"/>
        <v>木</v>
      </c>
      <c r="V25" s="318" t="str">
        <f t="shared" si="0"/>
        <v>金</v>
      </c>
      <c r="W25" s="318" t="str">
        <f t="shared" si="0"/>
        <v>土</v>
      </c>
      <c r="X25" s="318" t="str">
        <f t="shared" si="0"/>
        <v>日</v>
      </c>
      <c r="Y25" s="318" t="str">
        <f t="shared" si="0"/>
        <v>月</v>
      </c>
      <c r="Z25" s="318" t="str">
        <f t="shared" si="0"/>
        <v>火</v>
      </c>
      <c r="AA25" s="318" t="str">
        <f t="shared" si="0"/>
        <v>水</v>
      </c>
      <c r="AB25" s="318" t="str">
        <f t="shared" si="0"/>
        <v>木</v>
      </c>
      <c r="AC25" s="318" t="str">
        <f t="shared" si="0"/>
        <v>金</v>
      </c>
      <c r="AD25" s="318" t="str">
        <f t="shared" si="0"/>
        <v>土</v>
      </c>
      <c r="AE25" s="318" t="str">
        <f t="shared" si="0"/>
        <v>日</v>
      </c>
      <c r="AF25" s="318" t="str">
        <f t="shared" si="0"/>
        <v>月</v>
      </c>
      <c r="AG25" s="318" t="str">
        <f t="shared" si="0"/>
        <v>火</v>
      </c>
      <c r="AH25" s="318" t="str">
        <f t="shared" si="0"/>
        <v>水</v>
      </c>
      <c r="AI25" s="318" t="str">
        <f t="shared" si="0"/>
        <v>木</v>
      </c>
      <c r="AJ25" s="318" t="str">
        <f t="shared" si="0"/>
        <v>金</v>
      </c>
      <c r="AK25" s="318" t="str">
        <f t="shared" si="0"/>
        <v>土</v>
      </c>
      <c r="AL25" s="318" t="str">
        <f t="shared" si="0"/>
        <v>日</v>
      </c>
      <c r="AM25" s="318" t="str">
        <f t="shared" si="0"/>
        <v>月</v>
      </c>
      <c r="AN25" s="318" t="str">
        <f t="shared" si="0"/>
        <v>火</v>
      </c>
      <c r="AO25" s="318" t="str">
        <f t="shared" si="0"/>
        <v>水</v>
      </c>
      <c r="AP25" s="318" t="str">
        <f t="shared" si="0"/>
        <v>木</v>
      </c>
      <c r="AQ25" s="318" t="str">
        <f t="shared" si="0"/>
        <v>金</v>
      </c>
      <c r="AR25" s="318" t="str">
        <f t="shared" si="0"/>
        <v>土</v>
      </c>
      <c r="AS25" s="318" t="str">
        <f t="shared" si="0"/>
        <v>日</v>
      </c>
      <c r="AT25" s="318" t="str">
        <f>IF(AT24=1,"日",IF(AT24=2,"月",IF(AT24=3,"火",IF(AT24=4,"水",IF(AT24=5,"木",IF(AT24=6,"金",IF(AT24=0,"","土")))))))</f>
        <v>月</v>
      </c>
      <c r="AU25" s="318" t="str">
        <f>IF(AU24=1,"日",IF(AU24=2,"月",IF(AU24=3,"火",IF(AU24=4,"水",IF(AU24=5,"木",IF(AU24=6,"金",IF(AU24=0,"","土")))))))</f>
        <v>火</v>
      </c>
      <c r="AV25" s="318" t="str">
        <f>IF(AV24=1,"日",IF(AV24=2,"月",IF(AV24=3,"火",IF(AV24=4,"水",IF(AV24=5,"木",IF(AV24=6,"金",IF(AV24=0,"","土")))))))</f>
        <v>水</v>
      </c>
      <c r="AW25" s="651"/>
      <c r="AX25" s="652"/>
      <c r="AY25" s="653"/>
      <c r="AZ25" s="653"/>
      <c r="BA25" s="653"/>
      <c r="BB25" s="653"/>
      <c r="BC25" s="653"/>
      <c r="BD25" s="653"/>
      <c r="BE25" s="653"/>
      <c r="BF25" s="653"/>
    </row>
    <row r="26" spans="1:58" ht="17.25" customHeight="1" x14ac:dyDescent="0.15">
      <c r="A26" s="675">
        <v>1</v>
      </c>
      <c r="B26" s="678" t="s">
        <v>406</v>
      </c>
      <c r="C26" s="679"/>
      <c r="D26" s="684" t="s">
        <v>567</v>
      </c>
      <c r="E26" s="685"/>
      <c r="F26" s="690" t="s">
        <v>599</v>
      </c>
      <c r="G26" s="691"/>
      <c r="H26" s="691"/>
      <c r="I26" s="691"/>
      <c r="J26" s="692"/>
      <c r="K26" s="699" t="s">
        <v>600</v>
      </c>
      <c r="L26" s="700"/>
      <c r="M26" s="700"/>
      <c r="N26" s="701"/>
      <c r="O26" s="708" t="s">
        <v>601</v>
      </c>
      <c r="P26" s="709"/>
      <c r="Q26" s="710"/>
      <c r="R26" s="319"/>
      <c r="S26" s="320"/>
      <c r="T26" s="320" t="s">
        <v>537</v>
      </c>
      <c r="U26" s="320"/>
      <c r="V26" s="320"/>
      <c r="W26" s="320"/>
      <c r="X26" s="320"/>
      <c r="Y26" s="320"/>
      <c r="Z26" s="320"/>
      <c r="AA26" s="320" t="s">
        <v>537</v>
      </c>
      <c r="AB26" s="320"/>
      <c r="AC26" s="320"/>
      <c r="AD26" s="320" t="s">
        <v>780</v>
      </c>
      <c r="AE26" s="320"/>
      <c r="AF26" s="320"/>
      <c r="AG26" s="320"/>
      <c r="AH26" s="320"/>
      <c r="AI26" s="320" t="s">
        <v>602</v>
      </c>
      <c r="AJ26" s="320"/>
      <c r="AK26" s="320"/>
      <c r="AL26" s="320" t="s">
        <v>537</v>
      </c>
      <c r="AM26" s="320"/>
      <c r="AN26" s="320"/>
      <c r="AO26" s="320" t="s">
        <v>602</v>
      </c>
      <c r="AP26" s="320"/>
      <c r="AQ26" s="320"/>
      <c r="AR26" s="320"/>
      <c r="AS26" s="320"/>
      <c r="AT26" s="320"/>
      <c r="AU26" s="320"/>
      <c r="AV26" s="320"/>
      <c r="AW26" s="655"/>
      <c r="AX26" s="656"/>
      <c r="AY26" s="657">
        <f>AW27/($BD$2/7)+AW28/($BD$2/7)</f>
        <v>10.838709677419354</v>
      </c>
      <c r="AZ26" s="658"/>
      <c r="BA26" s="661"/>
      <c r="BB26" s="662"/>
      <c r="BC26" s="662"/>
      <c r="BD26" s="662"/>
      <c r="BE26" s="662"/>
      <c r="BF26" s="663"/>
    </row>
    <row r="27" spans="1:58" ht="17.25" customHeight="1" x14ac:dyDescent="0.15">
      <c r="A27" s="676"/>
      <c r="B27" s="680"/>
      <c r="C27" s="681"/>
      <c r="D27" s="686"/>
      <c r="E27" s="687"/>
      <c r="F27" s="693"/>
      <c r="G27" s="694"/>
      <c r="H27" s="694"/>
      <c r="I27" s="694"/>
      <c r="J27" s="695"/>
      <c r="K27" s="702"/>
      <c r="L27" s="703"/>
      <c r="M27" s="703"/>
      <c r="N27" s="704"/>
      <c r="O27" s="448"/>
      <c r="P27" s="450"/>
      <c r="Q27" s="449" t="s">
        <v>603</v>
      </c>
      <c r="R27" s="483"/>
      <c r="S27" s="484"/>
      <c r="T27" s="484">
        <v>8</v>
      </c>
      <c r="U27" s="484"/>
      <c r="V27" s="484"/>
      <c r="W27" s="484"/>
      <c r="X27" s="484"/>
      <c r="Y27" s="484"/>
      <c r="Z27" s="484"/>
      <c r="AA27" s="484">
        <v>8</v>
      </c>
      <c r="AB27" s="484"/>
      <c r="AC27" s="484"/>
      <c r="AD27" s="484">
        <v>8</v>
      </c>
      <c r="AE27" s="484"/>
      <c r="AF27" s="484"/>
      <c r="AG27" s="484"/>
      <c r="AH27" s="484"/>
      <c r="AI27" s="484">
        <v>8</v>
      </c>
      <c r="AJ27" s="484"/>
      <c r="AK27" s="484"/>
      <c r="AL27" s="484">
        <v>8</v>
      </c>
      <c r="AM27" s="484"/>
      <c r="AN27" s="484"/>
      <c r="AO27" s="484">
        <v>8</v>
      </c>
      <c r="AP27" s="484"/>
      <c r="AQ27" s="484"/>
      <c r="AR27" s="484"/>
      <c r="AS27" s="484"/>
      <c r="AT27" s="484"/>
      <c r="AU27" s="484"/>
      <c r="AV27" s="484"/>
      <c r="AW27" s="670">
        <f>SUM(R27:AS27)</f>
        <v>48</v>
      </c>
      <c r="AX27" s="671">
        <f t="shared" ref="AX27:AX28" si="1">SUM(S28:AT28)</f>
        <v>0</v>
      </c>
      <c r="AY27" s="657"/>
      <c r="AZ27" s="658"/>
      <c r="BA27" s="664"/>
      <c r="BB27" s="665"/>
      <c r="BC27" s="665"/>
      <c r="BD27" s="665"/>
      <c r="BE27" s="665"/>
      <c r="BF27" s="666"/>
    </row>
    <row r="28" spans="1:58" ht="17.25" customHeight="1" x14ac:dyDescent="0.15">
      <c r="A28" s="677"/>
      <c r="B28" s="682"/>
      <c r="C28" s="683"/>
      <c r="D28" s="688"/>
      <c r="E28" s="689"/>
      <c r="F28" s="696"/>
      <c r="G28" s="697"/>
      <c r="H28" s="697"/>
      <c r="I28" s="697"/>
      <c r="J28" s="698"/>
      <c r="K28" s="705"/>
      <c r="L28" s="706"/>
      <c r="M28" s="706"/>
      <c r="N28" s="707"/>
      <c r="O28" s="672" t="s">
        <v>604</v>
      </c>
      <c r="P28" s="673"/>
      <c r="Q28" s="674"/>
      <c r="R28" s="483"/>
      <c r="S28" s="484"/>
      <c r="T28" s="484"/>
      <c r="U28" s="484"/>
      <c r="V28" s="484"/>
      <c r="W28" s="484"/>
      <c r="X28" s="484"/>
      <c r="Y28" s="484"/>
      <c r="Z28" s="484"/>
      <c r="AA28" s="484"/>
      <c r="AB28" s="484"/>
      <c r="AC28" s="484"/>
      <c r="AD28" s="484"/>
      <c r="AE28" s="484"/>
      <c r="AF28" s="484"/>
      <c r="AG28" s="484"/>
      <c r="AH28" s="484"/>
      <c r="AI28" s="484"/>
      <c r="AJ28" s="484"/>
      <c r="AK28" s="484"/>
      <c r="AL28" s="484"/>
      <c r="AM28" s="484"/>
      <c r="AN28" s="484"/>
      <c r="AO28" s="484"/>
      <c r="AP28" s="484"/>
      <c r="AQ28" s="484"/>
      <c r="AR28" s="484"/>
      <c r="AS28" s="484"/>
      <c r="AT28" s="484"/>
      <c r="AU28" s="484"/>
      <c r="AV28" s="484"/>
      <c r="AW28" s="670">
        <f>SUM(R28:AS28)</f>
        <v>0</v>
      </c>
      <c r="AX28" s="671">
        <f t="shared" si="1"/>
        <v>0</v>
      </c>
      <c r="AY28" s="659"/>
      <c r="AZ28" s="660"/>
      <c r="BA28" s="667"/>
      <c r="BB28" s="668"/>
      <c r="BC28" s="668"/>
      <c r="BD28" s="668"/>
      <c r="BE28" s="668"/>
      <c r="BF28" s="669"/>
    </row>
    <row r="29" spans="1:58" ht="17.25" customHeight="1" x14ac:dyDescent="0.15">
      <c r="A29" s="675">
        <v>2</v>
      </c>
      <c r="B29" s="678" t="s">
        <v>605</v>
      </c>
      <c r="C29" s="679"/>
      <c r="D29" s="684" t="s">
        <v>567</v>
      </c>
      <c r="E29" s="685"/>
      <c r="F29" s="690" t="s">
        <v>656</v>
      </c>
      <c r="G29" s="691"/>
      <c r="H29" s="691"/>
      <c r="I29" s="691"/>
      <c r="J29" s="692"/>
      <c r="K29" s="699" t="s">
        <v>606</v>
      </c>
      <c r="L29" s="700"/>
      <c r="M29" s="700"/>
      <c r="N29" s="701"/>
      <c r="O29" s="708" t="s">
        <v>601</v>
      </c>
      <c r="P29" s="709"/>
      <c r="Q29" s="710"/>
      <c r="R29" s="327"/>
      <c r="S29" s="327"/>
      <c r="T29" s="327"/>
      <c r="U29" s="320" t="s">
        <v>537</v>
      </c>
      <c r="V29" s="320" t="s">
        <v>537</v>
      </c>
      <c r="W29" s="320"/>
      <c r="X29" s="327"/>
      <c r="Y29" s="327"/>
      <c r="Z29" s="320"/>
      <c r="AA29" s="327"/>
      <c r="AB29" s="320" t="s">
        <v>602</v>
      </c>
      <c r="AC29" s="320" t="s">
        <v>602</v>
      </c>
      <c r="AD29" s="320"/>
      <c r="AE29" s="327"/>
      <c r="AF29" s="327"/>
      <c r="AG29" s="320"/>
      <c r="AH29" s="327"/>
      <c r="AI29" s="327"/>
      <c r="AJ29" s="320" t="s">
        <v>602</v>
      </c>
      <c r="AK29" s="320"/>
      <c r="AL29" s="327"/>
      <c r="AM29" s="327"/>
      <c r="AN29" s="320"/>
      <c r="AO29" s="327"/>
      <c r="AP29" s="320" t="s">
        <v>537</v>
      </c>
      <c r="AQ29" s="320"/>
      <c r="AR29" s="320"/>
      <c r="AS29" s="320" t="s">
        <v>602</v>
      </c>
      <c r="AT29" s="327"/>
      <c r="AU29" s="327"/>
      <c r="AV29" s="320"/>
      <c r="AW29" s="655"/>
      <c r="AX29" s="656"/>
      <c r="AY29" s="657">
        <f t="shared" ref="AY29" si="2">AW30/($BD$2/7)+AW31/($BD$2/7)</f>
        <v>12.64516129032258</v>
      </c>
      <c r="AZ29" s="658"/>
      <c r="BA29" s="661"/>
      <c r="BB29" s="662"/>
      <c r="BC29" s="662"/>
      <c r="BD29" s="662"/>
      <c r="BE29" s="662"/>
      <c r="BF29" s="663"/>
    </row>
    <row r="30" spans="1:58" ht="17.25" customHeight="1" x14ac:dyDescent="0.15">
      <c r="A30" s="676"/>
      <c r="B30" s="680"/>
      <c r="C30" s="681"/>
      <c r="D30" s="686"/>
      <c r="E30" s="687"/>
      <c r="F30" s="693"/>
      <c r="G30" s="694"/>
      <c r="H30" s="694"/>
      <c r="I30" s="694"/>
      <c r="J30" s="695"/>
      <c r="K30" s="702"/>
      <c r="L30" s="703"/>
      <c r="M30" s="703"/>
      <c r="N30" s="704"/>
      <c r="O30" s="448"/>
      <c r="P30" s="450"/>
      <c r="Q30" s="449" t="s">
        <v>603</v>
      </c>
      <c r="R30" s="484"/>
      <c r="S30" s="484"/>
      <c r="T30" s="484"/>
      <c r="U30" s="484">
        <v>8</v>
      </c>
      <c r="V30" s="484">
        <v>8</v>
      </c>
      <c r="W30" s="484"/>
      <c r="X30" s="484"/>
      <c r="Y30" s="484"/>
      <c r="Z30" s="484"/>
      <c r="AA30" s="484"/>
      <c r="AB30" s="484">
        <v>8</v>
      </c>
      <c r="AC30" s="484">
        <v>8</v>
      </c>
      <c r="AD30" s="484"/>
      <c r="AE30" s="484"/>
      <c r="AF30" s="484"/>
      <c r="AG30" s="484"/>
      <c r="AH30" s="484"/>
      <c r="AI30" s="484"/>
      <c r="AJ30" s="484">
        <v>8</v>
      </c>
      <c r="AK30" s="484"/>
      <c r="AL30" s="484"/>
      <c r="AM30" s="484"/>
      <c r="AN30" s="484"/>
      <c r="AO30" s="484"/>
      <c r="AP30" s="484">
        <v>8</v>
      </c>
      <c r="AQ30" s="484"/>
      <c r="AR30" s="484"/>
      <c r="AS30" s="484">
        <v>8</v>
      </c>
      <c r="AT30" s="484"/>
      <c r="AU30" s="484"/>
      <c r="AV30" s="484"/>
      <c r="AW30" s="670">
        <f>SUM(R28:AS30)</f>
        <v>56</v>
      </c>
      <c r="AX30" s="671">
        <f t="shared" ref="AX30:AX31" si="3">SUM(S31:AT31)</f>
        <v>0</v>
      </c>
      <c r="AY30" s="657"/>
      <c r="AZ30" s="658"/>
      <c r="BA30" s="664"/>
      <c r="BB30" s="665"/>
      <c r="BC30" s="665"/>
      <c r="BD30" s="665"/>
      <c r="BE30" s="665"/>
      <c r="BF30" s="666"/>
    </row>
    <row r="31" spans="1:58" ht="17.25" customHeight="1" x14ac:dyDescent="0.15">
      <c r="A31" s="677"/>
      <c r="B31" s="682"/>
      <c r="C31" s="683"/>
      <c r="D31" s="688"/>
      <c r="E31" s="689"/>
      <c r="F31" s="696"/>
      <c r="G31" s="697"/>
      <c r="H31" s="697"/>
      <c r="I31" s="697"/>
      <c r="J31" s="698"/>
      <c r="K31" s="705"/>
      <c r="L31" s="706"/>
      <c r="M31" s="706"/>
      <c r="N31" s="707"/>
      <c r="O31" s="672" t="s">
        <v>604</v>
      </c>
      <c r="P31" s="673"/>
      <c r="Q31" s="674"/>
      <c r="R31" s="483"/>
      <c r="S31" s="484"/>
      <c r="T31" s="484"/>
      <c r="U31" s="484"/>
      <c r="V31" s="484"/>
      <c r="W31" s="484"/>
      <c r="X31" s="484"/>
      <c r="Y31" s="484"/>
      <c r="Z31" s="484"/>
      <c r="AA31" s="484"/>
      <c r="AB31" s="484"/>
      <c r="AC31" s="484"/>
      <c r="AD31" s="484"/>
      <c r="AE31" s="484"/>
      <c r="AF31" s="484"/>
      <c r="AG31" s="484"/>
      <c r="AH31" s="484"/>
      <c r="AI31" s="484"/>
      <c r="AJ31" s="484"/>
      <c r="AK31" s="484"/>
      <c r="AL31" s="484"/>
      <c r="AM31" s="484"/>
      <c r="AN31" s="484"/>
      <c r="AO31" s="484"/>
      <c r="AP31" s="484"/>
      <c r="AQ31" s="484"/>
      <c r="AR31" s="484"/>
      <c r="AS31" s="484"/>
      <c r="AT31" s="484"/>
      <c r="AU31" s="484"/>
      <c r="AV31" s="484"/>
      <c r="AW31" s="670">
        <f>SUM(R31:AS31)</f>
        <v>0</v>
      </c>
      <c r="AX31" s="671">
        <f t="shared" si="3"/>
        <v>0</v>
      </c>
      <c r="AY31" s="659"/>
      <c r="AZ31" s="660"/>
      <c r="BA31" s="667"/>
      <c r="BB31" s="668"/>
      <c r="BC31" s="668"/>
      <c r="BD31" s="668"/>
      <c r="BE31" s="668"/>
      <c r="BF31" s="669"/>
    </row>
    <row r="32" spans="1:58" ht="17.25" customHeight="1" x14ac:dyDescent="0.15">
      <c r="A32" s="675">
        <v>3</v>
      </c>
      <c r="B32" s="678" t="s">
        <v>425</v>
      </c>
      <c r="C32" s="679"/>
      <c r="D32" s="684" t="s">
        <v>567</v>
      </c>
      <c r="E32" s="685"/>
      <c r="F32" s="690" t="s">
        <v>411</v>
      </c>
      <c r="G32" s="691"/>
      <c r="H32" s="691"/>
      <c r="I32" s="691"/>
      <c r="J32" s="692"/>
      <c r="K32" s="699" t="s">
        <v>600</v>
      </c>
      <c r="L32" s="700"/>
      <c r="M32" s="700"/>
      <c r="N32" s="701"/>
      <c r="O32" s="708" t="s">
        <v>601</v>
      </c>
      <c r="P32" s="709"/>
      <c r="Q32" s="710"/>
      <c r="R32" s="326"/>
      <c r="S32" s="320"/>
      <c r="T32" s="320"/>
      <c r="U32" s="320" t="s">
        <v>537</v>
      </c>
      <c r="V32" s="320" t="s">
        <v>537</v>
      </c>
      <c r="W32" s="320" t="s">
        <v>537</v>
      </c>
      <c r="X32" s="320" t="s">
        <v>537</v>
      </c>
      <c r="Y32" s="326"/>
      <c r="Z32" s="320"/>
      <c r="AA32" s="320"/>
      <c r="AB32" s="320" t="s">
        <v>537</v>
      </c>
      <c r="AC32" s="320" t="s">
        <v>537</v>
      </c>
      <c r="AD32" s="320"/>
      <c r="AE32" s="320" t="s">
        <v>537</v>
      </c>
      <c r="AF32" s="326"/>
      <c r="AG32" s="320"/>
      <c r="AH32" s="320" t="s">
        <v>537</v>
      </c>
      <c r="AI32" s="320"/>
      <c r="AJ32" s="320" t="s">
        <v>537</v>
      </c>
      <c r="AK32" s="320" t="s">
        <v>537</v>
      </c>
      <c r="AL32" s="320"/>
      <c r="AM32" s="326"/>
      <c r="AN32" s="320"/>
      <c r="AO32" s="320"/>
      <c r="AP32" s="320" t="s">
        <v>537</v>
      </c>
      <c r="AQ32" s="320" t="s">
        <v>537</v>
      </c>
      <c r="AR32" s="320" t="s">
        <v>537</v>
      </c>
      <c r="AS32" s="320" t="s">
        <v>537</v>
      </c>
      <c r="AT32" s="326"/>
      <c r="AU32" s="320"/>
      <c r="AV32" s="320" t="s">
        <v>537</v>
      </c>
      <c r="AW32" s="655"/>
      <c r="AX32" s="656"/>
      <c r="AY32" s="657">
        <f t="shared" ref="AY32" si="4">AW33/($BD$2/7)+AW34/($BD$2/7)</f>
        <v>25.29032258064516</v>
      </c>
      <c r="AZ32" s="658"/>
      <c r="BA32" s="661"/>
      <c r="BB32" s="662"/>
      <c r="BC32" s="662"/>
      <c r="BD32" s="662"/>
      <c r="BE32" s="662"/>
      <c r="BF32" s="663"/>
    </row>
    <row r="33" spans="1:58" ht="17.25" customHeight="1" x14ac:dyDescent="0.15">
      <c r="A33" s="676"/>
      <c r="B33" s="680"/>
      <c r="C33" s="681"/>
      <c r="D33" s="686"/>
      <c r="E33" s="687"/>
      <c r="F33" s="693"/>
      <c r="G33" s="694"/>
      <c r="H33" s="694"/>
      <c r="I33" s="694"/>
      <c r="J33" s="695"/>
      <c r="K33" s="702"/>
      <c r="L33" s="703"/>
      <c r="M33" s="703"/>
      <c r="N33" s="704"/>
      <c r="O33" s="448"/>
      <c r="P33" s="450"/>
      <c r="Q33" s="449" t="s">
        <v>603</v>
      </c>
      <c r="R33" s="329"/>
      <c r="S33" s="325"/>
      <c r="T33" s="325"/>
      <c r="U33" s="325">
        <v>8</v>
      </c>
      <c r="V33" s="325">
        <v>8</v>
      </c>
      <c r="W33" s="325">
        <v>8</v>
      </c>
      <c r="X33" s="325">
        <v>8</v>
      </c>
      <c r="Y33" s="329"/>
      <c r="Z33" s="325"/>
      <c r="AA33" s="325"/>
      <c r="AB33" s="325">
        <v>8</v>
      </c>
      <c r="AC33" s="325">
        <v>8</v>
      </c>
      <c r="AD33" s="325"/>
      <c r="AE33" s="325">
        <v>8</v>
      </c>
      <c r="AF33" s="329"/>
      <c r="AG33" s="325"/>
      <c r="AH33" s="325">
        <v>8</v>
      </c>
      <c r="AI33" s="325"/>
      <c r="AJ33" s="325">
        <v>8</v>
      </c>
      <c r="AK33" s="325">
        <v>8</v>
      </c>
      <c r="AL33" s="325"/>
      <c r="AM33" s="329"/>
      <c r="AN33" s="325"/>
      <c r="AO33" s="325"/>
      <c r="AP33" s="325">
        <v>8</v>
      </c>
      <c r="AQ33" s="325">
        <v>8</v>
      </c>
      <c r="AR33" s="325">
        <v>8</v>
      </c>
      <c r="AS33" s="325">
        <v>8</v>
      </c>
      <c r="AT33" s="329"/>
      <c r="AU33" s="325"/>
      <c r="AV33" s="325">
        <v>8</v>
      </c>
      <c r="AW33" s="670">
        <f>SUM(R33:AS33)</f>
        <v>112</v>
      </c>
      <c r="AX33" s="671">
        <f t="shared" ref="AX33" si="5">SUM(S34:AT34)</f>
        <v>0</v>
      </c>
      <c r="AY33" s="657"/>
      <c r="AZ33" s="658"/>
      <c r="BA33" s="664"/>
      <c r="BB33" s="665"/>
      <c r="BC33" s="665"/>
      <c r="BD33" s="665"/>
      <c r="BE33" s="665"/>
      <c r="BF33" s="666"/>
    </row>
    <row r="34" spans="1:58" ht="17.25" customHeight="1" x14ac:dyDescent="0.15">
      <c r="A34" s="677"/>
      <c r="B34" s="682"/>
      <c r="C34" s="683"/>
      <c r="D34" s="688"/>
      <c r="E34" s="689"/>
      <c r="F34" s="696"/>
      <c r="G34" s="697"/>
      <c r="H34" s="697"/>
      <c r="I34" s="697"/>
      <c r="J34" s="698"/>
      <c r="K34" s="705"/>
      <c r="L34" s="706"/>
      <c r="M34" s="706"/>
      <c r="N34" s="707"/>
      <c r="O34" s="672" t="s">
        <v>604</v>
      </c>
      <c r="P34" s="673"/>
      <c r="Q34" s="674"/>
      <c r="R34" s="329"/>
      <c r="S34" s="325"/>
      <c r="T34" s="325"/>
      <c r="U34" s="325"/>
      <c r="V34" s="325"/>
      <c r="W34" s="325"/>
      <c r="X34" s="325"/>
      <c r="Y34" s="329"/>
      <c r="Z34" s="325"/>
      <c r="AA34" s="325"/>
      <c r="AB34" s="325"/>
      <c r="AC34" s="325"/>
      <c r="AD34" s="325"/>
      <c r="AE34" s="325"/>
      <c r="AF34" s="329"/>
      <c r="AG34" s="325"/>
      <c r="AH34" s="325"/>
      <c r="AI34" s="325"/>
      <c r="AJ34" s="325"/>
      <c r="AK34" s="328"/>
      <c r="AL34" s="328"/>
      <c r="AM34" s="329"/>
      <c r="AN34" s="325"/>
      <c r="AO34" s="325"/>
      <c r="AP34" s="328"/>
      <c r="AQ34" s="325"/>
      <c r="AR34" s="328"/>
      <c r="AS34" s="328"/>
      <c r="AT34" s="329"/>
      <c r="AU34" s="325"/>
      <c r="AV34" s="325"/>
      <c r="AW34" s="670">
        <f>SUM(R34:AS34)</f>
        <v>0</v>
      </c>
      <c r="AX34" s="671">
        <f>SUM(S35:AT35)</f>
        <v>0</v>
      </c>
      <c r="AY34" s="659"/>
      <c r="AZ34" s="660"/>
      <c r="BA34" s="667"/>
      <c r="BB34" s="668"/>
      <c r="BC34" s="668"/>
      <c r="BD34" s="668"/>
      <c r="BE34" s="668"/>
      <c r="BF34" s="669"/>
    </row>
    <row r="35" spans="1:58" ht="17.25" customHeight="1" x14ac:dyDescent="0.15">
      <c r="A35" s="675">
        <v>4</v>
      </c>
      <c r="B35" s="678" t="s">
        <v>425</v>
      </c>
      <c r="C35" s="679"/>
      <c r="D35" s="684" t="s">
        <v>567</v>
      </c>
      <c r="E35" s="685"/>
      <c r="F35" s="690" t="s">
        <v>424</v>
      </c>
      <c r="G35" s="691"/>
      <c r="H35" s="691"/>
      <c r="I35" s="691"/>
      <c r="J35" s="692"/>
      <c r="K35" s="699" t="s">
        <v>606</v>
      </c>
      <c r="L35" s="700"/>
      <c r="M35" s="700"/>
      <c r="N35" s="701"/>
      <c r="O35" s="708" t="s">
        <v>601</v>
      </c>
      <c r="P35" s="709"/>
      <c r="Q35" s="710"/>
      <c r="R35" s="320" t="s">
        <v>537</v>
      </c>
      <c r="S35" s="326"/>
      <c r="T35" s="320"/>
      <c r="U35" s="320"/>
      <c r="V35" s="320"/>
      <c r="W35" s="320" t="s">
        <v>537</v>
      </c>
      <c r="X35" s="320" t="s">
        <v>537</v>
      </c>
      <c r="Y35" s="320" t="s">
        <v>537</v>
      </c>
      <c r="Z35" s="326"/>
      <c r="AA35" s="320"/>
      <c r="AB35" s="320"/>
      <c r="AC35" s="320"/>
      <c r="AD35" s="320" t="s">
        <v>537</v>
      </c>
      <c r="AE35" s="320" t="s">
        <v>537</v>
      </c>
      <c r="AF35" s="320" t="s">
        <v>537</v>
      </c>
      <c r="AG35" s="326"/>
      <c r="AH35" s="320"/>
      <c r="AI35" s="320" t="s">
        <v>537</v>
      </c>
      <c r="AJ35" s="320"/>
      <c r="AK35" s="320" t="s">
        <v>537</v>
      </c>
      <c r="AL35" s="320" t="s">
        <v>537</v>
      </c>
      <c r="AM35" s="320" t="s">
        <v>537</v>
      </c>
      <c r="AN35" s="326"/>
      <c r="AO35" s="320"/>
      <c r="AP35" s="320"/>
      <c r="AQ35" s="320" t="s">
        <v>537</v>
      </c>
      <c r="AR35" s="320" t="s">
        <v>537</v>
      </c>
      <c r="AS35" s="320"/>
      <c r="AT35" s="320" t="s">
        <v>537</v>
      </c>
      <c r="AU35" s="326"/>
      <c r="AV35" s="320"/>
      <c r="AW35" s="655"/>
      <c r="AX35" s="656"/>
      <c r="AY35" s="657">
        <f t="shared" ref="AY35" si="6">AW36/($BD$2/7)+AW37/($BD$2/7)</f>
        <v>23.483870967741932</v>
      </c>
      <c r="AZ35" s="658"/>
      <c r="BA35" s="661"/>
      <c r="BB35" s="662"/>
      <c r="BC35" s="662"/>
      <c r="BD35" s="662"/>
      <c r="BE35" s="662"/>
      <c r="BF35" s="663"/>
    </row>
    <row r="36" spans="1:58" ht="17.25" customHeight="1" x14ac:dyDescent="0.15">
      <c r="A36" s="676"/>
      <c r="B36" s="680"/>
      <c r="C36" s="681"/>
      <c r="D36" s="686"/>
      <c r="E36" s="687"/>
      <c r="F36" s="693"/>
      <c r="G36" s="694"/>
      <c r="H36" s="694"/>
      <c r="I36" s="694"/>
      <c r="J36" s="695"/>
      <c r="K36" s="702"/>
      <c r="L36" s="703"/>
      <c r="M36" s="703"/>
      <c r="N36" s="704"/>
      <c r="O36" s="448"/>
      <c r="P36" s="450"/>
      <c r="Q36" s="449" t="s">
        <v>603</v>
      </c>
      <c r="R36" s="325">
        <v>8</v>
      </c>
      <c r="S36" s="329"/>
      <c r="T36" s="325"/>
      <c r="U36" s="325"/>
      <c r="V36" s="325"/>
      <c r="W36" s="325">
        <v>8</v>
      </c>
      <c r="X36" s="325">
        <v>8</v>
      </c>
      <c r="Y36" s="325">
        <v>8</v>
      </c>
      <c r="Z36" s="329"/>
      <c r="AA36" s="325"/>
      <c r="AB36" s="325"/>
      <c r="AC36" s="325"/>
      <c r="AD36" s="325">
        <v>8</v>
      </c>
      <c r="AE36" s="325">
        <v>8</v>
      </c>
      <c r="AF36" s="325">
        <v>8</v>
      </c>
      <c r="AG36" s="329"/>
      <c r="AH36" s="325"/>
      <c r="AI36" s="325">
        <v>8</v>
      </c>
      <c r="AJ36" s="325"/>
      <c r="AK36" s="325">
        <v>8</v>
      </c>
      <c r="AL36" s="325">
        <v>8</v>
      </c>
      <c r="AM36" s="325">
        <v>8</v>
      </c>
      <c r="AN36" s="329"/>
      <c r="AO36" s="325"/>
      <c r="AP36" s="325"/>
      <c r="AQ36" s="325">
        <v>8</v>
      </c>
      <c r="AR36" s="325">
        <v>8</v>
      </c>
      <c r="AS36" s="325"/>
      <c r="AT36" s="325">
        <v>8</v>
      </c>
      <c r="AU36" s="329"/>
      <c r="AV36" s="325"/>
      <c r="AW36" s="670">
        <f>SUM(R36:AS36)</f>
        <v>104</v>
      </c>
      <c r="AX36" s="671">
        <f t="shared" ref="AX36:AX37" si="7">SUM(S37:AT37)</f>
        <v>0</v>
      </c>
      <c r="AY36" s="657"/>
      <c r="AZ36" s="658"/>
      <c r="BA36" s="664"/>
      <c r="BB36" s="665"/>
      <c r="BC36" s="665"/>
      <c r="BD36" s="665"/>
      <c r="BE36" s="665"/>
      <c r="BF36" s="666"/>
    </row>
    <row r="37" spans="1:58" ht="17.25" customHeight="1" x14ac:dyDescent="0.15">
      <c r="A37" s="677"/>
      <c r="B37" s="682"/>
      <c r="C37" s="683"/>
      <c r="D37" s="688"/>
      <c r="E37" s="689"/>
      <c r="F37" s="696"/>
      <c r="G37" s="697"/>
      <c r="H37" s="697"/>
      <c r="I37" s="697"/>
      <c r="J37" s="698"/>
      <c r="K37" s="705"/>
      <c r="L37" s="706"/>
      <c r="M37" s="706"/>
      <c r="N37" s="707"/>
      <c r="O37" s="672" t="s">
        <v>604</v>
      </c>
      <c r="P37" s="673"/>
      <c r="Q37" s="674"/>
      <c r="R37" s="329"/>
      <c r="S37" s="329"/>
      <c r="T37" s="325"/>
      <c r="U37" s="325"/>
      <c r="V37" s="325"/>
      <c r="W37" s="325"/>
      <c r="X37" s="325"/>
      <c r="Y37" s="328"/>
      <c r="Z37" s="329"/>
      <c r="AA37" s="325"/>
      <c r="AB37" s="325"/>
      <c r="AC37" s="325"/>
      <c r="AD37" s="325"/>
      <c r="AE37" s="328"/>
      <c r="AF37" s="328"/>
      <c r="AG37" s="329"/>
      <c r="AH37" s="325"/>
      <c r="AI37" s="328"/>
      <c r="AJ37" s="325"/>
      <c r="AK37" s="325"/>
      <c r="AL37" s="328"/>
      <c r="AM37" s="328"/>
      <c r="AN37" s="329"/>
      <c r="AO37" s="325"/>
      <c r="AP37" s="325"/>
      <c r="AQ37" s="325"/>
      <c r="AR37" s="325"/>
      <c r="AS37" s="328"/>
      <c r="AT37" s="328"/>
      <c r="AU37" s="329"/>
      <c r="AV37" s="325"/>
      <c r="AW37" s="670">
        <f>SUM(R37:AS37)</f>
        <v>0</v>
      </c>
      <c r="AX37" s="671">
        <f t="shared" si="7"/>
        <v>0</v>
      </c>
      <c r="AY37" s="659"/>
      <c r="AZ37" s="660"/>
      <c r="BA37" s="667"/>
      <c r="BB37" s="668"/>
      <c r="BC37" s="668"/>
      <c r="BD37" s="668"/>
      <c r="BE37" s="668"/>
      <c r="BF37" s="669"/>
    </row>
    <row r="38" spans="1:58" ht="17.25" customHeight="1" x14ac:dyDescent="0.15">
      <c r="A38" s="675">
        <v>5</v>
      </c>
      <c r="B38" s="678" t="s">
        <v>425</v>
      </c>
      <c r="C38" s="679"/>
      <c r="D38" s="684" t="s">
        <v>564</v>
      </c>
      <c r="E38" s="685"/>
      <c r="F38" s="690" t="s">
        <v>782</v>
      </c>
      <c r="G38" s="691"/>
      <c r="H38" s="691"/>
      <c r="I38" s="691"/>
      <c r="J38" s="692"/>
      <c r="K38" s="699" t="s">
        <v>609</v>
      </c>
      <c r="L38" s="700"/>
      <c r="M38" s="700"/>
      <c r="N38" s="701"/>
      <c r="O38" s="708" t="s">
        <v>601</v>
      </c>
      <c r="P38" s="709"/>
      <c r="Q38" s="710"/>
      <c r="R38" s="326" t="s">
        <v>607</v>
      </c>
      <c r="S38" s="326" t="s">
        <v>607</v>
      </c>
      <c r="T38" s="326"/>
      <c r="U38" s="320"/>
      <c r="V38" s="326" t="s">
        <v>607</v>
      </c>
      <c r="W38" s="326" t="s">
        <v>607</v>
      </c>
      <c r="X38" s="326" t="s">
        <v>607</v>
      </c>
      <c r="Y38" s="326" t="s">
        <v>607</v>
      </c>
      <c r="Z38" s="327" t="s">
        <v>608</v>
      </c>
      <c r="AA38" s="326"/>
      <c r="AB38" s="320"/>
      <c r="AC38" s="326" t="s">
        <v>785</v>
      </c>
      <c r="AD38" s="326" t="s">
        <v>607</v>
      </c>
      <c r="AE38" s="326" t="s">
        <v>607</v>
      </c>
      <c r="AF38" s="326" t="s">
        <v>607</v>
      </c>
      <c r="AG38" s="327" t="s">
        <v>608</v>
      </c>
      <c r="AH38" s="326"/>
      <c r="AI38" s="320"/>
      <c r="AJ38" s="326" t="s">
        <v>607</v>
      </c>
      <c r="AK38" s="326" t="s">
        <v>607</v>
      </c>
      <c r="AL38" s="326" t="s">
        <v>607</v>
      </c>
      <c r="AM38" s="326" t="s">
        <v>607</v>
      </c>
      <c r="AN38" s="326" t="s">
        <v>607</v>
      </c>
      <c r="AO38" s="326"/>
      <c r="AP38" s="320"/>
      <c r="AQ38" s="326" t="s">
        <v>607</v>
      </c>
      <c r="AR38" s="326" t="s">
        <v>607</v>
      </c>
      <c r="AS38" s="326" t="s">
        <v>607</v>
      </c>
      <c r="AT38" s="326" t="s">
        <v>607</v>
      </c>
      <c r="AU38" s="326" t="s">
        <v>607</v>
      </c>
      <c r="AV38" s="326"/>
      <c r="AW38" s="655"/>
      <c r="AX38" s="656"/>
      <c r="AY38" s="657">
        <f t="shared" ref="AY38" si="8">AW39/($BD$2/7)+AW40/($BD$2/7)</f>
        <v>36.129032258064512</v>
      </c>
      <c r="AZ38" s="658"/>
      <c r="BA38" s="661"/>
      <c r="BB38" s="662"/>
      <c r="BC38" s="662"/>
      <c r="BD38" s="662"/>
      <c r="BE38" s="662"/>
      <c r="BF38" s="663"/>
    </row>
    <row r="39" spans="1:58" ht="17.25" customHeight="1" x14ac:dyDescent="0.15">
      <c r="A39" s="676"/>
      <c r="B39" s="680"/>
      <c r="C39" s="681"/>
      <c r="D39" s="686"/>
      <c r="E39" s="687"/>
      <c r="F39" s="693"/>
      <c r="G39" s="694"/>
      <c r="H39" s="694"/>
      <c r="I39" s="694"/>
      <c r="J39" s="695"/>
      <c r="K39" s="702"/>
      <c r="L39" s="703"/>
      <c r="M39" s="703"/>
      <c r="N39" s="704"/>
      <c r="O39" s="448"/>
      <c r="P39" s="450"/>
      <c r="Q39" s="449" t="s">
        <v>603</v>
      </c>
      <c r="R39" s="329">
        <v>8</v>
      </c>
      <c r="S39" s="329">
        <v>8</v>
      </c>
      <c r="T39" s="329"/>
      <c r="U39" s="325"/>
      <c r="V39" s="329">
        <v>8</v>
      </c>
      <c r="W39" s="329">
        <v>8</v>
      </c>
      <c r="X39" s="329">
        <v>8</v>
      </c>
      <c r="Y39" s="329">
        <v>8</v>
      </c>
      <c r="Z39" s="325">
        <v>8</v>
      </c>
      <c r="AA39" s="329"/>
      <c r="AB39" s="325"/>
      <c r="AC39" s="329">
        <v>8</v>
      </c>
      <c r="AD39" s="329">
        <v>8</v>
      </c>
      <c r="AE39" s="329">
        <v>8</v>
      </c>
      <c r="AF39" s="329">
        <v>8</v>
      </c>
      <c r="AG39" s="325">
        <v>8</v>
      </c>
      <c r="AH39" s="329"/>
      <c r="AI39" s="325"/>
      <c r="AJ39" s="329">
        <v>8</v>
      </c>
      <c r="AK39" s="329">
        <v>8</v>
      </c>
      <c r="AL39" s="329">
        <v>8</v>
      </c>
      <c r="AM39" s="329">
        <v>8</v>
      </c>
      <c r="AN39" s="329">
        <v>8</v>
      </c>
      <c r="AO39" s="329"/>
      <c r="AP39" s="325"/>
      <c r="AQ39" s="329">
        <v>8</v>
      </c>
      <c r="AR39" s="329">
        <v>8</v>
      </c>
      <c r="AS39" s="329">
        <v>8</v>
      </c>
      <c r="AT39" s="329">
        <v>8</v>
      </c>
      <c r="AU39" s="329">
        <v>8</v>
      </c>
      <c r="AV39" s="329"/>
      <c r="AW39" s="670">
        <f>SUM(R39:AS39)</f>
        <v>160</v>
      </c>
      <c r="AX39" s="671">
        <f t="shared" ref="AX39:AX40" si="9">SUM(S40:AT40)</f>
        <v>0</v>
      </c>
      <c r="AY39" s="657"/>
      <c r="AZ39" s="658"/>
      <c r="BA39" s="664"/>
      <c r="BB39" s="665"/>
      <c r="BC39" s="665"/>
      <c r="BD39" s="665"/>
      <c r="BE39" s="665"/>
      <c r="BF39" s="666"/>
    </row>
    <row r="40" spans="1:58" ht="17.25" customHeight="1" x14ac:dyDescent="0.15">
      <c r="A40" s="677"/>
      <c r="B40" s="682"/>
      <c r="C40" s="683"/>
      <c r="D40" s="688"/>
      <c r="E40" s="689"/>
      <c r="F40" s="696"/>
      <c r="G40" s="697"/>
      <c r="H40" s="697"/>
      <c r="I40" s="697"/>
      <c r="J40" s="698"/>
      <c r="K40" s="705"/>
      <c r="L40" s="706"/>
      <c r="M40" s="706"/>
      <c r="N40" s="707"/>
      <c r="O40" s="672" t="s">
        <v>604</v>
      </c>
      <c r="P40" s="673"/>
      <c r="Q40" s="674"/>
      <c r="R40" s="329"/>
      <c r="S40" s="329"/>
      <c r="T40" s="329"/>
      <c r="U40" s="325"/>
      <c r="V40" s="329"/>
      <c r="W40" s="329"/>
      <c r="X40" s="329"/>
      <c r="Y40" s="329"/>
      <c r="Z40" s="329"/>
      <c r="AA40" s="329"/>
      <c r="AB40" s="325"/>
      <c r="AC40" s="325"/>
      <c r="AD40" s="325"/>
      <c r="AE40" s="325"/>
      <c r="AF40" s="325"/>
      <c r="AG40" s="325"/>
      <c r="AH40" s="329"/>
      <c r="AI40" s="325"/>
      <c r="AJ40" s="325"/>
      <c r="AK40" s="325"/>
      <c r="AL40" s="325"/>
      <c r="AM40" s="325"/>
      <c r="AN40" s="325"/>
      <c r="AO40" s="329"/>
      <c r="AP40" s="325"/>
      <c r="AQ40" s="325"/>
      <c r="AR40" s="325"/>
      <c r="AS40" s="325"/>
      <c r="AT40" s="325"/>
      <c r="AU40" s="325"/>
      <c r="AV40" s="329"/>
      <c r="AW40" s="670">
        <f>SUM(R40:AS40)</f>
        <v>0</v>
      </c>
      <c r="AX40" s="671">
        <f t="shared" si="9"/>
        <v>0</v>
      </c>
      <c r="AY40" s="659"/>
      <c r="AZ40" s="660"/>
      <c r="BA40" s="667"/>
      <c r="BB40" s="668"/>
      <c r="BC40" s="668"/>
      <c r="BD40" s="668"/>
      <c r="BE40" s="668"/>
      <c r="BF40" s="669"/>
    </row>
    <row r="41" spans="1:58" ht="17.25" customHeight="1" x14ac:dyDescent="0.15">
      <c r="A41" s="675">
        <v>6</v>
      </c>
      <c r="B41" s="678" t="s">
        <v>425</v>
      </c>
      <c r="C41" s="679"/>
      <c r="D41" s="684" t="s">
        <v>610</v>
      </c>
      <c r="E41" s="685"/>
      <c r="F41" s="690" t="s">
        <v>781</v>
      </c>
      <c r="G41" s="691"/>
      <c r="H41" s="691"/>
      <c r="I41" s="691"/>
      <c r="J41" s="692"/>
      <c r="K41" s="699" t="s">
        <v>758</v>
      </c>
      <c r="L41" s="700"/>
      <c r="M41" s="700"/>
      <c r="N41" s="701"/>
      <c r="O41" s="708" t="s">
        <v>601</v>
      </c>
      <c r="P41" s="709"/>
      <c r="Q41" s="710"/>
      <c r="R41" s="327" t="s">
        <v>608</v>
      </c>
      <c r="S41" s="327" t="s">
        <v>608</v>
      </c>
      <c r="T41" s="327" t="s">
        <v>608</v>
      </c>
      <c r="U41" s="326"/>
      <c r="V41" s="320"/>
      <c r="W41" s="327"/>
      <c r="X41" s="327"/>
      <c r="Y41" s="327"/>
      <c r="Z41" s="326" t="s">
        <v>607</v>
      </c>
      <c r="AA41" s="327" t="s">
        <v>608</v>
      </c>
      <c r="AB41" s="327" t="s">
        <v>608</v>
      </c>
      <c r="AC41" s="320"/>
      <c r="AD41" s="327"/>
      <c r="AE41" s="327"/>
      <c r="AF41" s="327" t="s">
        <v>608</v>
      </c>
      <c r="AG41" s="327" t="s">
        <v>608</v>
      </c>
      <c r="AH41" s="327" t="s">
        <v>608</v>
      </c>
      <c r="AI41" s="326"/>
      <c r="AJ41" s="320"/>
      <c r="AK41" s="327"/>
      <c r="AL41" s="327" t="s">
        <v>608</v>
      </c>
      <c r="AM41" s="327"/>
      <c r="AN41" s="327" t="s">
        <v>608</v>
      </c>
      <c r="AO41" s="327" t="s">
        <v>608</v>
      </c>
      <c r="AP41" s="326"/>
      <c r="AQ41" s="320"/>
      <c r="AR41" s="327"/>
      <c r="AS41" s="327" t="s">
        <v>608</v>
      </c>
      <c r="AT41" s="327"/>
      <c r="AU41" s="327" t="s">
        <v>608</v>
      </c>
      <c r="AV41" s="327" t="s">
        <v>608</v>
      </c>
      <c r="AW41" s="655"/>
      <c r="AX41" s="656"/>
      <c r="AY41" s="657">
        <f t="shared" ref="AY41" si="10">AW42/($BD$2/7)+AW43/($BD$2/7)</f>
        <v>23.483870967741932</v>
      </c>
      <c r="AZ41" s="658"/>
      <c r="BA41" s="661"/>
      <c r="BB41" s="662"/>
      <c r="BC41" s="662"/>
      <c r="BD41" s="662"/>
      <c r="BE41" s="662"/>
      <c r="BF41" s="663"/>
    </row>
    <row r="42" spans="1:58" ht="17.25" customHeight="1" x14ac:dyDescent="0.15">
      <c r="A42" s="676"/>
      <c r="B42" s="680"/>
      <c r="C42" s="681"/>
      <c r="D42" s="686"/>
      <c r="E42" s="687"/>
      <c r="F42" s="693"/>
      <c r="G42" s="694"/>
      <c r="H42" s="694"/>
      <c r="I42" s="694"/>
      <c r="J42" s="695"/>
      <c r="K42" s="702"/>
      <c r="L42" s="703"/>
      <c r="M42" s="703"/>
      <c r="N42" s="704"/>
      <c r="O42" s="448"/>
      <c r="P42" s="450"/>
      <c r="Q42" s="449" t="s">
        <v>603</v>
      </c>
      <c r="R42" s="325">
        <v>8</v>
      </c>
      <c r="S42" s="325">
        <v>8</v>
      </c>
      <c r="T42" s="325">
        <v>8</v>
      </c>
      <c r="U42" s="329"/>
      <c r="V42" s="325"/>
      <c r="W42" s="325"/>
      <c r="X42" s="325"/>
      <c r="Y42" s="325"/>
      <c r="Z42" s="329">
        <v>8</v>
      </c>
      <c r="AA42" s="325">
        <v>8</v>
      </c>
      <c r="AB42" s="325">
        <v>8</v>
      </c>
      <c r="AC42" s="325"/>
      <c r="AD42" s="325"/>
      <c r="AE42" s="325"/>
      <c r="AF42" s="325">
        <v>8</v>
      </c>
      <c r="AG42" s="325">
        <v>8</v>
      </c>
      <c r="AH42" s="325">
        <v>8</v>
      </c>
      <c r="AI42" s="329"/>
      <c r="AJ42" s="325"/>
      <c r="AK42" s="325"/>
      <c r="AL42" s="325">
        <v>8</v>
      </c>
      <c r="AM42" s="325"/>
      <c r="AN42" s="325">
        <v>8</v>
      </c>
      <c r="AO42" s="325">
        <v>8</v>
      </c>
      <c r="AP42" s="329"/>
      <c r="AQ42" s="325"/>
      <c r="AR42" s="325"/>
      <c r="AS42" s="325">
        <v>8</v>
      </c>
      <c r="AT42" s="325"/>
      <c r="AU42" s="325">
        <v>8</v>
      </c>
      <c r="AV42" s="325">
        <v>8</v>
      </c>
      <c r="AW42" s="670">
        <f>SUM(R42:AS42)</f>
        <v>104</v>
      </c>
      <c r="AX42" s="671">
        <f>SUM(S43:AT43)</f>
        <v>0</v>
      </c>
      <c r="AY42" s="657"/>
      <c r="AZ42" s="658"/>
      <c r="BA42" s="664"/>
      <c r="BB42" s="665"/>
      <c r="BC42" s="665"/>
      <c r="BD42" s="665"/>
      <c r="BE42" s="665"/>
      <c r="BF42" s="666"/>
    </row>
    <row r="43" spans="1:58" ht="17.25" customHeight="1" x14ac:dyDescent="0.15">
      <c r="A43" s="677"/>
      <c r="B43" s="682"/>
      <c r="C43" s="683"/>
      <c r="D43" s="688"/>
      <c r="E43" s="689"/>
      <c r="F43" s="696"/>
      <c r="G43" s="697"/>
      <c r="H43" s="697"/>
      <c r="I43" s="697"/>
      <c r="J43" s="698"/>
      <c r="K43" s="705"/>
      <c r="L43" s="706"/>
      <c r="M43" s="706"/>
      <c r="N43" s="707"/>
      <c r="O43" s="672" t="s">
        <v>604</v>
      </c>
      <c r="P43" s="673"/>
      <c r="Q43" s="674"/>
      <c r="R43" s="324"/>
      <c r="S43" s="324"/>
      <c r="T43" s="324"/>
      <c r="U43" s="329"/>
      <c r="V43" s="325"/>
      <c r="W43" s="328"/>
      <c r="X43" s="328"/>
      <c r="Y43" s="325"/>
      <c r="Z43" s="328"/>
      <c r="AA43" s="328"/>
      <c r="AB43" s="329"/>
      <c r="AC43" s="325"/>
      <c r="AD43" s="325"/>
      <c r="AE43" s="325"/>
      <c r="AF43" s="328"/>
      <c r="AG43" s="328"/>
      <c r="AH43" s="328"/>
      <c r="AI43" s="329"/>
      <c r="AJ43" s="325"/>
      <c r="AK43" s="328"/>
      <c r="AL43" s="328"/>
      <c r="AM43" s="328"/>
      <c r="AN43" s="328"/>
      <c r="AO43" s="328"/>
      <c r="AP43" s="329"/>
      <c r="AQ43" s="325"/>
      <c r="AR43" s="328"/>
      <c r="AS43" s="325"/>
      <c r="AT43" s="325"/>
      <c r="AU43" s="328"/>
      <c r="AV43" s="328"/>
      <c r="AW43" s="670">
        <f>SUM(R43:AS43)</f>
        <v>0</v>
      </c>
      <c r="AX43" s="671">
        <f>SUM(S44:AT44)</f>
        <v>0</v>
      </c>
      <c r="AY43" s="659"/>
      <c r="AZ43" s="660"/>
      <c r="BA43" s="667"/>
      <c r="BB43" s="668"/>
      <c r="BC43" s="668"/>
      <c r="BD43" s="668"/>
      <c r="BE43" s="668"/>
      <c r="BF43" s="669"/>
    </row>
    <row r="44" spans="1:58" ht="17.25" customHeight="1" x14ac:dyDescent="0.15">
      <c r="A44" s="675">
        <v>7</v>
      </c>
      <c r="B44" s="678" t="s">
        <v>425</v>
      </c>
      <c r="C44" s="679"/>
      <c r="D44" s="684" t="s">
        <v>610</v>
      </c>
      <c r="E44" s="685"/>
      <c r="F44" s="690" t="s">
        <v>414</v>
      </c>
      <c r="G44" s="691"/>
      <c r="H44" s="691"/>
      <c r="I44" s="691"/>
      <c r="J44" s="692"/>
      <c r="K44" s="699" t="s">
        <v>611</v>
      </c>
      <c r="L44" s="700"/>
      <c r="M44" s="700"/>
      <c r="N44" s="701"/>
      <c r="O44" s="708" t="s">
        <v>601</v>
      </c>
      <c r="P44" s="709"/>
      <c r="Q44" s="710"/>
      <c r="R44" s="320"/>
      <c r="S44" s="320"/>
      <c r="T44" s="320" t="s">
        <v>566</v>
      </c>
      <c r="U44" s="327"/>
      <c r="V44" s="320"/>
      <c r="W44" s="320"/>
      <c r="X44" s="320"/>
      <c r="Y44" s="327" t="s">
        <v>608</v>
      </c>
      <c r="Z44" s="320"/>
      <c r="AA44" s="327"/>
      <c r="AB44" s="320" t="s">
        <v>566</v>
      </c>
      <c r="AC44" s="327" t="s">
        <v>608</v>
      </c>
      <c r="AD44" s="327"/>
      <c r="AE44" s="327" t="s">
        <v>608</v>
      </c>
      <c r="AF44" s="320"/>
      <c r="AG44" s="327"/>
      <c r="AH44" s="327"/>
      <c r="AI44" s="327" t="s">
        <v>608</v>
      </c>
      <c r="AJ44" s="320" t="s">
        <v>566</v>
      </c>
      <c r="AK44" s="327"/>
      <c r="AL44" s="320"/>
      <c r="AM44" s="327" t="s">
        <v>608</v>
      </c>
      <c r="AN44" s="320"/>
      <c r="AO44" s="320"/>
      <c r="AP44" s="327"/>
      <c r="AQ44" s="327"/>
      <c r="AR44" s="320" t="s">
        <v>566</v>
      </c>
      <c r="AS44" s="320"/>
      <c r="AT44" s="327" t="s">
        <v>608</v>
      </c>
      <c r="AU44" s="320"/>
      <c r="AV44" s="320"/>
      <c r="AW44" s="655"/>
      <c r="AX44" s="656"/>
      <c r="AY44" s="657">
        <f t="shared" ref="AY44" si="11">AW45/($BD$2/7)+AW46/($BD$2/7)</f>
        <v>15.354838709677418</v>
      </c>
      <c r="AZ44" s="658"/>
      <c r="BA44" s="661"/>
      <c r="BB44" s="662"/>
      <c r="BC44" s="662"/>
      <c r="BD44" s="662"/>
      <c r="BE44" s="662"/>
      <c r="BF44" s="663"/>
    </row>
    <row r="45" spans="1:58" ht="17.25" customHeight="1" x14ac:dyDescent="0.15">
      <c r="A45" s="676"/>
      <c r="B45" s="680"/>
      <c r="C45" s="681"/>
      <c r="D45" s="686"/>
      <c r="E45" s="687"/>
      <c r="F45" s="693"/>
      <c r="G45" s="694"/>
      <c r="H45" s="694"/>
      <c r="I45" s="694"/>
      <c r="J45" s="695"/>
      <c r="K45" s="702"/>
      <c r="L45" s="703"/>
      <c r="M45" s="703"/>
      <c r="N45" s="704"/>
      <c r="O45" s="448"/>
      <c r="P45" s="450"/>
      <c r="Q45" s="449" t="s">
        <v>603</v>
      </c>
      <c r="R45" s="483"/>
      <c r="S45" s="484"/>
      <c r="T45" s="484">
        <v>7</v>
      </c>
      <c r="U45" s="484"/>
      <c r="V45" s="484"/>
      <c r="W45" s="484"/>
      <c r="X45" s="484"/>
      <c r="Y45" s="325">
        <v>8</v>
      </c>
      <c r="Z45" s="484"/>
      <c r="AA45" s="485"/>
      <c r="AB45" s="484">
        <v>7</v>
      </c>
      <c r="AC45" s="325">
        <v>8</v>
      </c>
      <c r="AD45" s="484"/>
      <c r="AE45" s="325">
        <v>8</v>
      </c>
      <c r="AF45" s="484"/>
      <c r="AG45" s="485"/>
      <c r="AH45" s="485"/>
      <c r="AI45" s="325">
        <v>8</v>
      </c>
      <c r="AJ45" s="484">
        <v>7</v>
      </c>
      <c r="AK45" s="484"/>
      <c r="AL45" s="484"/>
      <c r="AM45" s="325">
        <v>8</v>
      </c>
      <c r="AN45" s="484"/>
      <c r="AO45" s="484"/>
      <c r="AP45" s="485"/>
      <c r="AQ45" s="484"/>
      <c r="AR45" s="484">
        <v>7</v>
      </c>
      <c r="AS45" s="484"/>
      <c r="AT45" s="325">
        <v>8</v>
      </c>
      <c r="AU45" s="484"/>
      <c r="AV45" s="484"/>
      <c r="AW45" s="670">
        <f>SUM(R45:AS45)</f>
        <v>68</v>
      </c>
      <c r="AX45" s="671">
        <f>SUM(S46:AT46)</f>
        <v>0</v>
      </c>
      <c r="AY45" s="657"/>
      <c r="AZ45" s="658"/>
      <c r="BA45" s="664"/>
      <c r="BB45" s="665"/>
      <c r="BC45" s="665"/>
      <c r="BD45" s="665"/>
      <c r="BE45" s="665"/>
      <c r="BF45" s="666"/>
    </row>
    <row r="46" spans="1:58" ht="17.25" customHeight="1" x14ac:dyDescent="0.15">
      <c r="A46" s="677"/>
      <c r="B46" s="682"/>
      <c r="C46" s="683"/>
      <c r="D46" s="688"/>
      <c r="E46" s="689"/>
      <c r="F46" s="696"/>
      <c r="G46" s="697"/>
      <c r="H46" s="697"/>
      <c r="I46" s="697"/>
      <c r="J46" s="698"/>
      <c r="K46" s="705"/>
      <c r="L46" s="706"/>
      <c r="M46" s="706"/>
      <c r="N46" s="707"/>
      <c r="O46" s="672" t="s">
        <v>604</v>
      </c>
      <c r="P46" s="673"/>
      <c r="Q46" s="674"/>
      <c r="R46" s="483"/>
      <c r="S46" s="484"/>
      <c r="T46" s="484"/>
      <c r="U46" s="484"/>
      <c r="V46" s="484"/>
      <c r="W46" s="484"/>
      <c r="X46" s="484"/>
      <c r="Y46" s="484"/>
      <c r="Z46" s="484"/>
      <c r="AA46" s="485"/>
      <c r="AB46" s="484"/>
      <c r="AC46" s="484"/>
      <c r="AD46" s="484"/>
      <c r="AE46" s="484"/>
      <c r="AF46" s="484"/>
      <c r="AG46" s="485"/>
      <c r="AH46" s="485"/>
      <c r="AI46" s="484"/>
      <c r="AJ46" s="484"/>
      <c r="AK46" s="484"/>
      <c r="AL46" s="484"/>
      <c r="AM46" s="485"/>
      <c r="AN46" s="484"/>
      <c r="AO46" s="484"/>
      <c r="AP46" s="485"/>
      <c r="AQ46" s="484"/>
      <c r="AR46" s="484"/>
      <c r="AS46" s="484"/>
      <c r="AT46" s="485"/>
      <c r="AU46" s="485"/>
      <c r="AV46" s="484"/>
      <c r="AW46" s="670">
        <f>SUM(R46:AS46)</f>
        <v>0</v>
      </c>
      <c r="AX46" s="671">
        <f>SUM(S47:AT47)</f>
        <v>0</v>
      </c>
      <c r="AY46" s="659"/>
      <c r="AZ46" s="660"/>
      <c r="BA46" s="667"/>
      <c r="BB46" s="668"/>
      <c r="BC46" s="668"/>
      <c r="BD46" s="668"/>
      <c r="BE46" s="668"/>
      <c r="BF46" s="669"/>
    </row>
    <row r="47" spans="1:58" ht="17.25" customHeight="1" x14ac:dyDescent="0.15">
      <c r="A47" s="675">
        <v>8</v>
      </c>
      <c r="B47" s="678" t="s">
        <v>425</v>
      </c>
      <c r="C47" s="679"/>
      <c r="D47" s="684" t="s">
        <v>610</v>
      </c>
      <c r="E47" s="685"/>
      <c r="F47" s="690" t="s">
        <v>655</v>
      </c>
      <c r="G47" s="691"/>
      <c r="H47" s="691"/>
      <c r="I47" s="691"/>
      <c r="J47" s="692"/>
      <c r="K47" s="699" t="s">
        <v>759</v>
      </c>
      <c r="L47" s="700"/>
      <c r="M47" s="700"/>
      <c r="N47" s="701"/>
      <c r="O47" s="708" t="s">
        <v>601</v>
      </c>
      <c r="P47" s="709"/>
      <c r="Q47" s="710"/>
      <c r="R47" s="320" t="s">
        <v>569</v>
      </c>
      <c r="S47" s="327"/>
      <c r="T47" s="320"/>
      <c r="U47" s="320"/>
      <c r="V47" s="320"/>
      <c r="W47" s="327" t="s">
        <v>608</v>
      </c>
      <c r="X47" s="320"/>
      <c r="Y47" s="327"/>
      <c r="Z47" s="320" t="s">
        <v>569</v>
      </c>
      <c r="AA47" s="320"/>
      <c r="AB47" s="327"/>
      <c r="AC47" s="320"/>
      <c r="AD47" s="327" t="s">
        <v>608</v>
      </c>
      <c r="AE47" s="327"/>
      <c r="AF47" s="327"/>
      <c r="AG47" s="320"/>
      <c r="AH47" s="320" t="s">
        <v>569</v>
      </c>
      <c r="AI47" s="327"/>
      <c r="AJ47" s="320"/>
      <c r="AK47" s="327"/>
      <c r="AL47" s="327" t="s">
        <v>608</v>
      </c>
      <c r="AM47" s="320"/>
      <c r="AN47" s="327"/>
      <c r="AO47" s="327"/>
      <c r="AP47" s="320" t="s">
        <v>569</v>
      </c>
      <c r="AQ47" s="320"/>
      <c r="AR47" s="327"/>
      <c r="AS47" s="320"/>
      <c r="AT47" s="320"/>
      <c r="AU47" s="327"/>
      <c r="AV47" s="320"/>
      <c r="AW47" s="655"/>
      <c r="AX47" s="656"/>
      <c r="AY47" s="657">
        <f t="shared" ref="AY47" si="12">AW48/($BD$2/7)+AW49/($BD$2/7)</f>
        <v>8.129032258064516</v>
      </c>
      <c r="AZ47" s="658"/>
      <c r="BA47" s="661"/>
      <c r="BB47" s="662"/>
      <c r="BC47" s="662"/>
      <c r="BD47" s="662"/>
      <c r="BE47" s="662"/>
      <c r="BF47" s="663"/>
    </row>
    <row r="48" spans="1:58" ht="17.25" customHeight="1" x14ac:dyDescent="0.15">
      <c r="A48" s="676"/>
      <c r="B48" s="680"/>
      <c r="C48" s="681"/>
      <c r="D48" s="686"/>
      <c r="E48" s="687"/>
      <c r="F48" s="693"/>
      <c r="G48" s="694"/>
      <c r="H48" s="694"/>
      <c r="I48" s="694"/>
      <c r="J48" s="695"/>
      <c r="K48" s="702"/>
      <c r="L48" s="703"/>
      <c r="M48" s="703"/>
      <c r="N48" s="704"/>
      <c r="O48" s="448"/>
      <c r="P48" s="450"/>
      <c r="Q48" s="449" t="s">
        <v>603</v>
      </c>
      <c r="R48" s="484">
        <v>3</v>
      </c>
      <c r="S48" s="484"/>
      <c r="T48" s="484"/>
      <c r="U48" s="484"/>
      <c r="V48" s="484"/>
      <c r="W48" s="325">
        <v>8</v>
      </c>
      <c r="X48" s="484"/>
      <c r="Y48" s="485"/>
      <c r="Z48" s="484">
        <v>3</v>
      </c>
      <c r="AA48" s="484"/>
      <c r="AB48" s="484"/>
      <c r="AC48" s="484"/>
      <c r="AD48" s="325">
        <v>8</v>
      </c>
      <c r="AE48" s="485"/>
      <c r="AF48" s="485"/>
      <c r="AG48" s="484"/>
      <c r="AH48" s="484">
        <v>3</v>
      </c>
      <c r="AI48" s="484"/>
      <c r="AJ48" s="484"/>
      <c r="AK48" s="485"/>
      <c r="AL48" s="325">
        <v>8</v>
      </c>
      <c r="AM48" s="484"/>
      <c r="AN48" s="485"/>
      <c r="AO48" s="484"/>
      <c r="AP48" s="484">
        <v>3</v>
      </c>
      <c r="AQ48" s="484"/>
      <c r="AR48" s="485"/>
      <c r="AS48" s="484"/>
      <c r="AT48" s="484"/>
      <c r="AU48" s="485"/>
      <c r="AV48" s="484"/>
      <c r="AW48" s="670">
        <f>SUM(R48:AS48)</f>
        <v>36</v>
      </c>
      <c r="AX48" s="671">
        <f>SUM(S49:AT49)</f>
        <v>0</v>
      </c>
      <c r="AY48" s="657"/>
      <c r="AZ48" s="658"/>
      <c r="BA48" s="664"/>
      <c r="BB48" s="665"/>
      <c r="BC48" s="665"/>
      <c r="BD48" s="665"/>
      <c r="BE48" s="665"/>
      <c r="BF48" s="666"/>
    </row>
    <row r="49" spans="1:58" ht="17.25" customHeight="1" x14ac:dyDescent="0.15">
      <c r="A49" s="677"/>
      <c r="B49" s="682"/>
      <c r="C49" s="683"/>
      <c r="D49" s="688"/>
      <c r="E49" s="689"/>
      <c r="F49" s="696"/>
      <c r="G49" s="697"/>
      <c r="H49" s="697"/>
      <c r="I49" s="697"/>
      <c r="J49" s="698"/>
      <c r="K49" s="705"/>
      <c r="L49" s="706"/>
      <c r="M49" s="706"/>
      <c r="N49" s="707"/>
      <c r="O49" s="672" t="s">
        <v>604</v>
      </c>
      <c r="P49" s="673"/>
      <c r="Q49" s="674"/>
      <c r="R49" s="484"/>
      <c r="S49" s="484"/>
      <c r="T49" s="484"/>
      <c r="U49" s="484"/>
      <c r="V49" s="484"/>
      <c r="W49" s="484"/>
      <c r="X49" s="484"/>
      <c r="Y49" s="485"/>
      <c r="Z49" s="484"/>
      <c r="AA49" s="484"/>
      <c r="AB49" s="484"/>
      <c r="AC49" s="484"/>
      <c r="AD49" s="484"/>
      <c r="AE49" s="485"/>
      <c r="AF49" s="485"/>
      <c r="AG49" s="484"/>
      <c r="AH49" s="484"/>
      <c r="AI49" s="484"/>
      <c r="AJ49" s="484"/>
      <c r="AK49" s="485"/>
      <c r="AL49" s="484"/>
      <c r="AM49" s="484"/>
      <c r="AN49" s="485"/>
      <c r="AO49" s="484"/>
      <c r="AP49" s="484"/>
      <c r="AQ49" s="484"/>
      <c r="AR49" s="485"/>
      <c r="AS49" s="484"/>
      <c r="AT49" s="484"/>
      <c r="AU49" s="485"/>
      <c r="AV49" s="484"/>
      <c r="AW49" s="670">
        <f>SUM(R49:AS49)</f>
        <v>0</v>
      </c>
      <c r="AX49" s="671">
        <f t="shared" ref="AX49" si="13">SUM(S50:AT50)</f>
        <v>0</v>
      </c>
      <c r="AY49" s="659"/>
      <c r="AZ49" s="660"/>
      <c r="BA49" s="667"/>
      <c r="BB49" s="668"/>
      <c r="BC49" s="668"/>
      <c r="BD49" s="668"/>
      <c r="BE49" s="668"/>
      <c r="BF49" s="669"/>
    </row>
    <row r="50" spans="1:58" ht="17.25" customHeight="1" x14ac:dyDescent="0.15">
      <c r="A50" s="675">
        <v>9</v>
      </c>
      <c r="B50" s="678" t="s">
        <v>425</v>
      </c>
      <c r="C50" s="679"/>
      <c r="D50" s="684" t="s">
        <v>610</v>
      </c>
      <c r="E50" s="685"/>
      <c r="F50" s="690" t="s">
        <v>411</v>
      </c>
      <c r="G50" s="691"/>
      <c r="H50" s="691"/>
      <c r="I50" s="691"/>
      <c r="J50" s="692"/>
      <c r="K50" s="699" t="s">
        <v>760</v>
      </c>
      <c r="L50" s="700"/>
      <c r="M50" s="700"/>
      <c r="N50" s="701"/>
      <c r="O50" s="708" t="s">
        <v>770</v>
      </c>
      <c r="P50" s="709"/>
      <c r="Q50" s="710"/>
      <c r="R50" s="327" t="s">
        <v>584</v>
      </c>
      <c r="S50" s="320"/>
      <c r="T50" s="320" t="s">
        <v>537</v>
      </c>
      <c r="U50" s="320" t="s">
        <v>537</v>
      </c>
      <c r="V50" s="326"/>
      <c r="W50" s="320"/>
      <c r="X50" s="327"/>
      <c r="Y50" s="327"/>
      <c r="Z50" s="320"/>
      <c r="AA50" s="320" t="s">
        <v>537</v>
      </c>
      <c r="AB50" s="320"/>
      <c r="AC50" s="326"/>
      <c r="AD50" s="320"/>
      <c r="AE50" s="327" t="s">
        <v>580</v>
      </c>
      <c r="AF50" s="327" t="s">
        <v>584</v>
      </c>
      <c r="AG50" s="320"/>
      <c r="AH50" s="320"/>
      <c r="AI50" s="320" t="s">
        <v>537</v>
      </c>
      <c r="AJ50" s="326"/>
      <c r="AK50" s="320" t="s">
        <v>537</v>
      </c>
      <c r="AL50" s="327"/>
      <c r="AM50" s="320" t="s">
        <v>537</v>
      </c>
      <c r="AN50" s="327" t="s">
        <v>580</v>
      </c>
      <c r="AO50" s="327" t="s">
        <v>584</v>
      </c>
      <c r="AP50" s="320"/>
      <c r="AQ50" s="326"/>
      <c r="AR50" s="320"/>
      <c r="AS50" s="327"/>
      <c r="AT50" s="327"/>
      <c r="AU50" s="320"/>
      <c r="AV50" s="320" t="s">
        <v>537</v>
      </c>
      <c r="AW50" s="655"/>
      <c r="AX50" s="656"/>
      <c r="AY50" s="657">
        <f t="shared" ref="AY50" si="14">AW51/($BD$2/7)+AW52/($BD$2/7)</f>
        <v>19.87096774193548</v>
      </c>
      <c r="AZ50" s="658"/>
      <c r="BA50" s="661"/>
      <c r="BB50" s="662"/>
      <c r="BC50" s="662"/>
      <c r="BD50" s="662"/>
      <c r="BE50" s="662"/>
      <c r="BF50" s="663"/>
    </row>
    <row r="51" spans="1:58" ht="17.25" customHeight="1" x14ac:dyDescent="0.15">
      <c r="A51" s="676"/>
      <c r="B51" s="680"/>
      <c r="C51" s="681"/>
      <c r="D51" s="686"/>
      <c r="E51" s="687"/>
      <c r="F51" s="693"/>
      <c r="G51" s="694"/>
      <c r="H51" s="694"/>
      <c r="I51" s="694"/>
      <c r="J51" s="695"/>
      <c r="K51" s="702"/>
      <c r="L51" s="703"/>
      <c r="M51" s="703"/>
      <c r="N51" s="704"/>
      <c r="O51" s="448"/>
      <c r="P51" s="450"/>
      <c r="Q51" s="449" t="s">
        <v>603</v>
      </c>
      <c r="R51" s="328">
        <v>4</v>
      </c>
      <c r="S51" s="325"/>
      <c r="T51" s="325">
        <v>8</v>
      </c>
      <c r="U51" s="325">
        <v>8</v>
      </c>
      <c r="V51" s="329"/>
      <c r="W51" s="325"/>
      <c r="X51" s="328"/>
      <c r="Y51" s="328"/>
      <c r="Z51" s="328"/>
      <c r="AA51" s="325">
        <v>8</v>
      </c>
      <c r="AB51" s="325"/>
      <c r="AC51" s="329"/>
      <c r="AD51" s="325"/>
      <c r="AE51" s="328">
        <v>4</v>
      </c>
      <c r="AF51" s="328">
        <v>4</v>
      </c>
      <c r="AG51" s="328"/>
      <c r="AH51" s="325"/>
      <c r="AI51" s="325">
        <v>8</v>
      </c>
      <c r="AJ51" s="329"/>
      <c r="AK51" s="325">
        <v>8</v>
      </c>
      <c r="AL51" s="328"/>
      <c r="AM51" s="325">
        <v>8</v>
      </c>
      <c r="AN51" s="328">
        <v>4</v>
      </c>
      <c r="AO51" s="328">
        <v>4</v>
      </c>
      <c r="AP51" s="325"/>
      <c r="AQ51" s="329"/>
      <c r="AR51" s="325"/>
      <c r="AS51" s="328"/>
      <c r="AT51" s="328"/>
      <c r="AU51" s="328"/>
      <c r="AV51" s="325">
        <v>8</v>
      </c>
      <c r="AW51" s="670">
        <f t="shared" ref="AW51:AW52" si="15">SUM(R51:AS51)</f>
        <v>68</v>
      </c>
      <c r="AX51" s="671">
        <f t="shared" ref="AX51:AX52" si="16">SUM(S52:AT52)</f>
        <v>16</v>
      </c>
      <c r="AY51" s="657"/>
      <c r="AZ51" s="658"/>
      <c r="BA51" s="664"/>
      <c r="BB51" s="665"/>
      <c r="BC51" s="665"/>
      <c r="BD51" s="665"/>
      <c r="BE51" s="665"/>
      <c r="BF51" s="666"/>
    </row>
    <row r="52" spans="1:58" ht="17.25" customHeight="1" x14ac:dyDescent="0.15">
      <c r="A52" s="677"/>
      <c r="B52" s="682"/>
      <c r="C52" s="683"/>
      <c r="D52" s="688"/>
      <c r="E52" s="689"/>
      <c r="F52" s="696"/>
      <c r="G52" s="697"/>
      <c r="H52" s="697"/>
      <c r="I52" s="697"/>
      <c r="J52" s="698"/>
      <c r="K52" s="705"/>
      <c r="L52" s="706"/>
      <c r="M52" s="706"/>
      <c r="N52" s="707"/>
      <c r="O52" s="672" t="s">
        <v>604</v>
      </c>
      <c r="P52" s="673"/>
      <c r="Q52" s="674"/>
      <c r="R52" s="328">
        <v>4</v>
      </c>
      <c r="S52" s="329"/>
      <c r="T52" s="328"/>
      <c r="U52" s="328"/>
      <c r="V52" s="329"/>
      <c r="W52" s="325"/>
      <c r="X52" s="328"/>
      <c r="Y52" s="328"/>
      <c r="Z52" s="328"/>
      <c r="AA52" s="328"/>
      <c r="AB52" s="325"/>
      <c r="AC52" s="329"/>
      <c r="AD52" s="325"/>
      <c r="AE52" s="328">
        <v>4</v>
      </c>
      <c r="AF52" s="328">
        <v>4</v>
      </c>
      <c r="AG52" s="328"/>
      <c r="AH52" s="328"/>
      <c r="AI52" s="328"/>
      <c r="AJ52" s="329"/>
      <c r="AK52" s="325"/>
      <c r="AL52" s="328"/>
      <c r="AM52" s="328"/>
      <c r="AN52" s="328">
        <v>4</v>
      </c>
      <c r="AO52" s="328">
        <v>4</v>
      </c>
      <c r="AP52" s="328"/>
      <c r="AQ52" s="329"/>
      <c r="AR52" s="325"/>
      <c r="AS52" s="328"/>
      <c r="AT52" s="328"/>
      <c r="AU52" s="328"/>
      <c r="AV52" s="328"/>
      <c r="AW52" s="670">
        <f t="shared" si="15"/>
        <v>20</v>
      </c>
      <c r="AX52" s="671">
        <f t="shared" si="16"/>
        <v>0</v>
      </c>
      <c r="AY52" s="659"/>
      <c r="AZ52" s="660"/>
      <c r="BA52" s="667"/>
      <c r="BB52" s="668"/>
      <c r="BC52" s="668"/>
      <c r="BD52" s="668"/>
      <c r="BE52" s="668"/>
      <c r="BF52" s="669"/>
    </row>
    <row r="53" spans="1:58" ht="17.25" customHeight="1" x14ac:dyDescent="0.15">
      <c r="A53" s="675">
        <v>10</v>
      </c>
      <c r="B53" s="678" t="s">
        <v>425</v>
      </c>
      <c r="C53" s="679"/>
      <c r="D53" s="684" t="s">
        <v>610</v>
      </c>
      <c r="E53" s="685"/>
      <c r="F53" s="690" t="s">
        <v>424</v>
      </c>
      <c r="G53" s="691"/>
      <c r="H53" s="691"/>
      <c r="I53" s="691"/>
      <c r="J53" s="692"/>
      <c r="K53" s="699" t="s">
        <v>761</v>
      </c>
      <c r="L53" s="700"/>
      <c r="M53" s="700"/>
      <c r="N53" s="701"/>
      <c r="O53" s="708" t="s">
        <v>601</v>
      </c>
      <c r="P53" s="709"/>
      <c r="Q53" s="710"/>
      <c r="R53" s="326"/>
      <c r="S53" s="320" t="s">
        <v>537</v>
      </c>
      <c r="T53" s="320" t="s">
        <v>537</v>
      </c>
      <c r="U53" s="320"/>
      <c r="V53" s="320" t="s">
        <v>537</v>
      </c>
      <c r="W53" s="326"/>
      <c r="X53" s="320"/>
      <c r="Y53" s="327"/>
      <c r="Z53" s="320" t="s">
        <v>537</v>
      </c>
      <c r="AA53" s="320"/>
      <c r="AB53" s="320" t="s">
        <v>537</v>
      </c>
      <c r="AC53" s="320"/>
      <c r="AD53" s="326"/>
      <c r="AE53" s="320"/>
      <c r="AF53" s="320" t="s">
        <v>537</v>
      </c>
      <c r="AG53" s="320" t="s">
        <v>537</v>
      </c>
      <c r="AH53" s="320"/>
      <c r="AI53" s="320"/>
      <c r="AJ53" s="320" t="s">
        <v>537</v>
      </c>
      <c r="AK53" s="326"/>
      <c r="AL53" s="327" t="s">
        <v>580</v>
      </c>
      <c r="AM53" s="327" t="s">
        <v>584</v>
      </c>
      <c r="AN53" s="320"/>
      <c r="AO53" s="320" t="s">
        <v>537</v>
      </c>
      <c r="AP53" s="320" t="s">
        <v>537</v>
      </c>
      <c r="AQ53" s="320"/>
      <c r="AR53" s="326"/>
      <c r="AS53" s="320"/>
      <c r="AT53" s="320"/>
      <c r="AU53" s="320" t="s">
        <v>537</v>
      </c>
      <c r="AV53" s="320"/>
      <c r="AW53" s="655"/>
      <c r="AX53" s="656"/>
      <c r="AY53" s="659">
        <f t="shared" ref="AY53" si="17">AW54/($BD$2/7)+AW55/($BD$2/7)</f>
        <v>21.677419354838708</v>
      </c>
      <c r="AZ53" s="660"/>
      <c r="BA53" s="661"/>
      <c r="BB53" s="662"/>
      <c r="BC53" s="662"/>
      <c r="BD53" s="662"/>
      <c r="BE53" s="662"/>
      <c r="BF53" s="663"/>
    </row>
    <row r="54" spans="1:58" ht="17.25" customHeight="1" x14ac:dyDescent="0.15">
      <c r="A54" s="676"/>
      <c r="B54" s="680"/>
      <c r="C54" s="681"/>
      <c r="D54" s="686"/>
      <c r="E54" s="687"/>
      <c r="F54" s="693"/>
      <c r="G54" s="694"/>
      <c r="H54" s="694"/>
      <c r="I54" s="694"/>
      <c r="J54" s="695"/>
      <c r="K54" s="702"/>
      <c r="L54" s="703"/>
      <c r="M54" s="703"/>
      <c r="N54" s="704"/>
      <c r="O54" s="448"/>
      <c r="P54" s="450"/>
      <c r="Q54" s="449" t="s">
        <v>603</v>
      </c>
      <c r="R54" s="329"/>
      <c r="S54" s="325">
        <v>8</v>
      </c>
      <c r="T54" s="325">
        <v>8</v>
      </c>
      <c r="U54" s="325"/>
      <c r="V54" s="325">
        <v>8</v>
      </c>
      <c r="W54" s="329"/>
      <c r="X54" s="325"/>
      <c r="Y54" s="328"/>
      <c r="Z54" s="325">
        <v>8</v>
      </c>
      <c r="AA54" s="325"/>
      <c r="AB54" s="325">
        <v>8</v>
      </c>
      <c r="AC54" s="325"/>
      <c r="AD54" s="329"/>
      <c r="AE54" s="325"/>
      <c r="AF54" s="325">
        <v>8</v>
      </c>
      <c r="AG54" s="325">
        <v>8</v>
      </c>
      <c r="AH54" s="328"/>
      <c r="AI54" s="325"/>
      <c r="AJ54" s="325">
        <v>8</v>
      </c>
      <c r="AK54" s="329"/>
      <c r="AL54" s="328">
        <v>4</v>
      </c>
      <c r="AM54" s="328">
        <v>4</v>
      </c>
      <c r="AN54" s="325"/>
      <c r="AO54" s="325">
        <v>8</v>
      </c>
      <c r="AP54" s="325">
        <v>8</v>
      </c>
      <c r="AQ54" s="325"/>
      <c r="AR54" s="329"/>
      <c r="AS54" s="325"/>
      <c r="AT54" s="328"/>
      <c r="AU54" s="325">
        <v>8</v>
      </c>
      <c r="AV54" s="325"/>
      <c r="AW54" s="670">
        <f>SUM(R54:AS54)</f>
        <v>88</v>
      </c>
      <c r="AX54" s="671">
        <f t="shared" ref="AX54:AX55" si="18">SUM(S55:AT55)</f>
        <v>8</v>
      </c>
      <c r="AY54" s="659"/>
      <c r="AZ54" s="660"/>
      <c r="BA54" s="664"/>
      <c r="BB54" s="665"/>
      <c r="BC54" s="665"/>
      <c r="BD54" s="665"/>
      <c r="BE54" s="665"/>
      <c r="BF54" s="666"/>
    </row>
    <row r="55" spans="1:58" ht="17.25" customHeight="1" x14ac:dyDescent="0.15">
      <c r="A55" s="677"/>
      <c r="B55" s="682"/>
      <c r="C55" s="683"/>
      <c r="D55" s="688"/>
      <c r="E55" s="689"/>
      <c r="F55" s="696"/>
      <c r="G55" s="697"/>
      <c r="H55" s="697"/>
      <c r="I55" s="697"/>
      <c r="J55" s="698"/>
      <c r="K55" s="705"/>
      <c r="L55" s="706"/>
      <c r="M55" s="706"/>
      <c r="N55" s="707"/>
      <c r="O55" s="672" t="s">
        <v>604</v>
      </c>
      <c r="P55" s="673"/>
      <c r="Q55" s="674"/>
      <c r="R55" s="329"/>
      <c r="S55" s="328"/>
      <c r="T55" s="328"/>
      <c r="U55" s="328"/>
      <c r="V55" s="328"/>
      <c r="W55" s="329"/>
      <c r="X55" s="325"/>
      <c r="Y55" s="328"/>
      <c r="Z55" s="328"/>
      <c r="AA55" s="328"/>
      <c r="AB55" s="325"/>
      <c r="AC55" s="325"/>
      <c r="AD55" s="329"/>
      <c r="AE55" s="325"/>
      <c r="AF55" s="325"/>
      <c r="AG55" s="325"/>
      <c r="AH55" s="328"/>
      <c r="AI55" s="328"/>
      <c r="AJ55" s="328"/>
      <c r="AK55" s="329"/>
      <c r="AL55" s="328">
        <v>4</v>
      </c>
      <c r="AM55" s="328">
        <v>4</v>
      </c>
      <c r="AN55" s="328"/>
      <c r="AO55" s="328"/>
      <c r="AP55" s="328"/>
      <c r="AQ55" s="328"/>
      <c r="AR55" s="329"/>
      <c r="AS55" s="325"/>
      <c r="AT55" s="328"/>
      <c r="AU55" s="328"/>
      <c r="AV55" s="328"/>
      <c r="AW55" s="670">
        <f>SUM(R55:AT55)</f>
        <v>8</v>
      </c>
      <c r="AX55" s="671">
        <f t="shared" si="18"/>
        <v>0</v>
      </c>
      <c r="AY55" s="659"/>
      <c r="AZ55" s="660"/>
      <c r="BA55" s="667"/>
      <c r="BB55" s="668"/>
      <c r="BC55" s="668"/>
      <c r="BD55" s="668"/>
      <c r="BE55" s="668"/>
      <c r="BF55" s="669"/>
    </row>
    <row r="56" spans="1:58" ht="17.25" customHeight="1" x14ac:dyDescent="0.15">
      <c r="A56" s="675">
        <v>11</v>
      </c>
      <c r="B56" s="678" t="s">
        <v>425</v>
      </c>
      <c r="C56" s="679"/>
      <c r="D56" s="684" t="s">
        <v>610</v>
      </c>
      <c r="E56" s="685"/>
      <c r="F56" s="690" t="s">
        <v>781</v>
      </c>
      <c r="G56" s="691"/>
      <c r="H56" s="691"/>
      <c r="I56" s="691"/>
      <c r="J56" s="692"/>
      <c r="K56" s="699" t="s">
        <v>762</v>
      </c>
      <c r="L56" s="700"/>
      <c r="M56" s="700"/>
      <c r="N56" s="701"/>
      <c r="O56" s="708" t="s">
        <v>601</v>
      </c>
      <c r="P56" s="709"/>
      <c r="Q56" s="710"/>
      <c r="R56" s="327" t="s">
        <v>580</v>
      </c>
      <c r="S56" s="327" t="s">
        <v>584</v>
      </c>
      <c r="T56" s="327"/>
      <c r="U56" s="327" t="s">
        <v>580</v>
      </c>
      <c r="V56" s="327" t="s">
        <v>584</v>
      </c>
      <c r="W56" s="327"/>
      <c r="X56" s="320" t="s">
        <v>537</v>
      </c>
      <c r="Y56" s="320"/>
      <c r="Z56" s="327"/>
      <c r="AA56" s="327" t="s">
        <v>580</v>
      </c>
      <c r="AB56" s="327" t="s">
        <v>584</v>
      </c>
      <c r="AC56" s="320"/>
      <c r="AD56" s="327"/>
      <c r="AE56" s="327"/>
      <c r="AF56" s="327"/>
      <c r="AG56" s="327" t="s">
        <v>580</v>
      </c>
      <c r="AH56" s="327" t="s">
        <v>584</v>
      </c>
      <c r="AI56" s="327"/>
      <c r="AJ56" s="327" t="s">
        <v>608</v>
      </c>
      <c r="AK56" s="327"/>
      <c r="AL56" s="327"/>
      <c r="AM56" s="327" t="s">
        <v>580</v>
      </c>
      <c r="AN56" s="327" t="s">
        <v>584</v>
      </c>
      <c r="AO56" s="327"/>
      <c r="AP56" s="327" t="s">
        <v>580</v>
      </c>
      <c r="AQ56" s="327" t="s">
        <v>584</v>
      </c>
      <c r="AR56" s="327"/>
      <c r="AS56" s="327" t="s">
        <v>608</v>
      </c>
      <c r="AT56" s="320"/>
      <c r="AU56" s="327"/>
      <c r="AV56" s="327"/>
      <c r="AW56" s="655"/>
      <c r="AX56" s="656"/>
      <c r="AY56" s="659">
        <f t="shared" ref="AY56" si="19">AW57/($BD$2/7)+AW58/($BD$2/7)</f>
        <v>27.096774193548384</v>
      </c>
      <c r="AZ56" s="660"/>
      <c r="BA56" s="661"/>
      <c r="BB56" s="662"/>
      <c r="BC56" s="662"/>
      <c r="BD56" s="662"/>
      <c r="BE56" s="662"/>
      <c r="BF56" s="663"/>
    </row>
    <row r="57" spans="1:58" ht="17.25" customHeight="1" x14ac:dyDescent="0.15">
      <c r="A57" s="676"/>
      <c r="B57" s="680"/>
      <c r="C57" s="681"/>
      <c r="D57" s="686"/>
      <c r="E57" s="687"/>
      <c r="F57" s="693"/>
      <c r="G57" s="694"/>
      <c r="H57" s="694"/>
      <c r="I57" s="694"/>
      <c r="J57" s="695"/>
      <c r="K57" s="702"/>
      <c r="L57" s="703"/>
      <c r="M57" s="703"/>
      <c r="N57" s="704"/>
      <c r="O57" s="448"/>
      <c r="P57" s="450"/>
      <c r="Q57" s="449" t="s">
        <v>603</v>
      </c>
      <c r="R57" s="328">
        <v>4</v>
      </c>
      <c r="S57" s="328">
        <v>4</v>
      </c>
      <c r="T57" s="328"/>
      <c r="U57" s="328">
        <v>4</v>
      </c>
      <c r="V57" s="328">
        <v>4</v>
      </c>
      <c r="W57" s="328"/>
      <c r="X57" s="325">
        <v>8</v>
      </c>
      <c r="Y57" s="325"/>
      <c r="Z57" s="328"/>
      <c r="AA57" s="328">
        <v>4</v>
      </c>
      <c r="AB57" s="328">
        <v>4</v>
      </c>
      <c r="AC57" s="325"/>
      <c r="AD57" s="328"/>
      <c r="AE57" s="328"/>
      <c r="AF57" s="328"/>
      <c r="AG57" s="328">
        <v>4</v>
      </c>
      <c r="AH57" s="328">
        <v>4</v>
      </c>
      <c r="AI57" s="328"/>
      <c r="AJ57" s="325">
        <v>8</v>
      </c>
      <c r="AK57" s="328"/>
      <c r="AL57" s="328"/>
      <c r="AM57" s="328">
        <v>4</v>
      </c>
      <c r="AN57" s="328">
        <v>4</v>
      </c>
      <c r="AO57" s="328"/>
      <c r="AP57" s="328">
        <v>4</v>
      </c>
      <c r="AQ57" s="328">
        <v>4</v>
      </c>
      <c r="AR57" s="328"/>
      <c r="AS57" s="325">
        <v>8</v>
      </c>
      <c r="AT57" s="325"/>
      <c r="AU57" s="328"/>
      <c r="AV57" s="328"/>
      <c r="AW57" s="670">
        <f>SUM(R57:AS57)</f>
        <v>72</v>
      </c>
      <c r="AX57" s="671">
        <f t="shared" ref="AX57:AX58" si="20">SUM(S58:AT58)</f>
        <v>44</v>
      </c>
      <c r="AY57" s="659"/>
      <c r="AZ57" s="660"/>
      <c r="BA57" s="664"/>
      <c r="BB57" s="665"/>
      <c r="BC57" s="665"/>
      <c r="BD57" s="665"/>
      <c r="BE57" s="665"/>
      <c r="BF57" s="666"/>
    </row>
    <row r="58" spans="1:58" ht="17.25" customHeight="1" x14ac:dyDescent="0.15">
      <c r="A58" s="677"/>
      <c r="B58" s="682"/>
      <c r="C58" s="683"/>
      <c r="D58" s="688"/>
      <c r="E58" s="689"/>
      <c r="F58" s="696"/>
      <c r="G58" s="697"/>
      <c r="H58" s="697"/>
      <c r="I58" s="697"/>
      <c r="J58" s="698"/>
      <c r="K58" s="705"/>
      <c r="L58" s="706"/>
      <c r="M58" s="706"/>
      <c r="N58" s="707"/>
      <c r="O58" s="672" t="s">
        <v>604</v>
      </c>
      <c r="P58" s="673"/>
      <c r="Q58" s="674"/>
      <c r="R58" s="328">
        <v>4</v>
      </c>
      <c r="S58" s="328">
        <v>4</v>
      </c>
      <c r="T58" s="328"/>
      <c r="U58" s="328">
        <v>4</v>
      </c>
      <c r="V58" s="328">
        <v>4</v>
      </c>
      <c r="W58" s="328"/>
      <c r="X58" s="329"/>
      <c r="Y58" s="325"/>
      <c r="Z58" s="328"/>
      <c r="AA58" s="328">
        <v>4</v>
      </c>
      <c r="AB58" s="328">
        <v>4</v>
      </c>
      <c r="AC58" s="325"/>
      <c r="AD58" s="328"/>
      <c r="AE58" s="328"/>
      <c r="AF58" s="328"/>
      <c r="AG58" s="328">
        <v>4</v>
      </c>
      <c r="AH58" s="328">
        <v>4</v>
      </c>
      <c r="AI58" s="328"/>
      <c r="AJ58" s="328"/>
      <c r="AK58" s="328"/>
      <c r="AL58" s="328"/>
      <c r="AM58" s="328">
        <v>4</v>
      </c>
      <c r="AN58" s="328">
        <v>4</v>
      </c>
      <c r="AO58" s="328"/>
      <c r="AP58" s="328">
        <v>4</v>
      </c>
      <c r="AQ58" s="328">
        <v>4</v>
      </c>
      <c r="AR58" s="328"/>
      <c r="AS58" s="329"/>
      <c r="AT58" s="325"/>
      <c r="AU58" s="328"/>
      <c r="AV58" s="328"/>
      <c r="AW58" s="670">
        <f t="shared" ref="AW58" si="21">SUM(R58:AS58)</f>
        <v>48</v>
      </c>
      <c r="AX58" s="671">
        <f t="shared" si="20"/>
        <v>0</v>
      </c>
      <c r="AY58" s="659"/>
      <c r="AZ58" s="660"/>
      <c r="BA58" s="667"/>
      <c r="BB58" s="668"/>
      <c r="BC58" s="668"/>
      <c r="BD58" s="668"/>
      <c r="BE58" s="668"/>
      <c r="BF58" s="669"/>
    </row>
    <row r="59" spans="1:58" ht="17.25" customHeight="1" x14ac:dyDescent="0.15">
      <c r="A59" s="675">
        <v>12</v>
      </c>
      <c r="B59" s="678" t="s">
        <v>425</v>
      </c>
      <c r="C59" s="679"/>
      <c r="D59" s="684" t="s">
        <v>610</v>
      </c>
      <c r="E59" s="685"/>
      <c r="F59" s="690" t="s">
        <v>411</v>
      </c>
      <c r="G59" s="691"/>
      <c r="H59" s="691"/>
      <c r="I59" s="691"/>
      <c r="J59" s="692"/>
      <c r="K59" s="699" t="s">
        <v>763</v>
      </c>
      <c r="L59" s="700"/>
      <c r="M59" s="700"/>
      <c r="N59" s="701"/>
      <c r="O59" s="708" t="s">
        <v>601</v>
      </c>
      <c r="P59" s="709"/>
      <c r="Q59" s="710"/>
      <c r="R59" s="326"/>
      <c r="S59" s="327" t="s">
        <v>580</v>
      </c>
      <c r="T59" s="327" t="s">
        <v>584</v>
      </c>
      <c r="U59" s="327"/>
      <c r="V59" s="327"/>
      <c r="W59" s="327"/>
      <c r="X59" s="327"/>
      <c r="Y59" s="327" t="s">
        <v>580</v>
      </c>
      <c r="Z59" s="327" t="s">
        <v>584</v>
      </c>
      <c r="AA59" s="320"/>
      <c r="AB59" s="327" t="s">
        <v>580</v>
      </c>
      <c r="AC59" s="327" t="s">
        <v>584</v>
      </c>
      <c r="AD59" s="327"/>
      <c r="AE59" s="326"/>
      <c r="AF59" s="320"/>
      <c r="AG59" s="327"/>
      <c r="AH59" s="320" t="s">
        <v>537</v>
      </c>
      <c r="AI59" s="327"/>
      <c r="AJ59" s="327"/>
      <c r="AK59" s="327" t="s">
        <v>580</v>
      </c>
      <c r="AL59" s="327" t="s">
        <v>584</v>
      </c>
      <c r="AM59" s="327"/>
      <c r="AN59" s="327"/>
      <c r="AO59" s="320" t="s">
        <v>537</v>
      </c>
      <c r="AP59" s="327"/>
      <c r="AQ59" s="327"/>
      <c r="AR59" s="327"/>
      <c r="AS59" s="327"/>
      <c r="AT59" s="327" t="s">
        <v>580</v>
      </c>
      <c r="AU59" s="327" t="s">
        <v>584</v>
      </c>
      <c r="AV59" s="327"/>
      <c r="AW59" s="655"/>
      <c r="AX59" s="656"/>
      <c r="AY59" s="659">
        <f t="shared" ref="AY59" si="22">AW60/($BD$2/7)+AW61/($BD$2/7)</f>
        <v>18.064516129032256</v>
      </c>
      <c r="AZ59" s="660"/>
      <c r="BA59" s="661"/>
      <c r="BB59" s="662"/>
      <c r="BC59" s="662"/>
      <c r="BD59" s="662"/>
      <c r="BE59" s="662"/>
      <c r="BF59" s="663"/>
    </row>
    <row r="60" spans="1:58" ht="17.25" customHeight="1" x14ac:dyDescent="0.15">
      <c r="A60" s="676"/>
      <c r="B60" s="680"/>
      <c r="C60" s="681"/>
      <c r="D60" s="686"/>
      <c r="E60" s="687"/>
      <c r="F60" s="693"/>
      <c r="G60" s="694"/>
      <c r="H60" s="694"/>
      <c r="I60" s="694"/>
      <c r="J60" s="695"/>
      <c r="K60" s="702"/>
      <c r="L60" s="703"/>
      <c r="M60" s="703"/>
      <c r="N60" s="704"/>
      <c r="O60" s="448"/>
      <c r="P60" s="450"/>
      <c r="Q60" s="449" t="s">
        <v>603</v>
      </c>
      <c r="R60" s="329"/>
      <c r="S60" s="328">
        <v>4</v>
      </c>
      <c r="T60" s="328">
        <v>4</v>
      </c>
      <c r="U60" s="328"/>
      <c r="V60" s="328"/>
      <c r="W60" s="328"/>
      <c r="X60" s="328"/>
      <c r="Y60" s="328">
        <v>4</v>
      </c>
      <c r="Z60" s="328">
        <v>4</v>
      </c>
      <c r="AA60" s="328"/>
      <c r="AB60" s="328">
        <v>4</v>
      </c>
      <c r="AC60" s="328">
        <v>4</v>
      </c>
      <c r="AD60" s="328"/>
      <c r="AE60" s="329"/>
      <c r="AF60" s="325"/>
      <c r="AG60" s="328"/>
      <c r="AH60" s="325">
        <v>8</v>
      </c>
      <c r="AI60" s="328"/>
      <c r="AJ60" s="328"/>
      <c r="AK60" s="328">
        <v>4</v>
      </c>
      <c r="AL60" s="328">
        <v>4</v>
      </c>
      <c r="AM60" s="328"/>
      <c r="AN60" s="328"/>
      <c r="AO60" s="325">
        <v>8</v>
      </c>
      <c r="AP60" s="328"/>
      <c r="AQ60" s="328"/>
      <c r="AR60" s="328"/>
      <c r="AS60" s="328"/>
      <c r="AT60" s="328">
        <v>4</v>
      </c>
      <c r="AU60" s="328">
        <v>4</v>
      </c>
      <c r="AV60" s="328"/>
      <c r="AW60" s="670">
        <f t="shared" ref="AW60:AW61" si="23">SUM(R60:AS60)</f>
        <v>48</v>
      </c>
      <c r="AX60" s="671">
        <f t="shared" ref="AX60:AX61" si="24">SUM(S61:AT61)</f>
        <v>36</v>
      </c>
      <c r="AY60" s="659"/>
      <c r="AZ60" s="660"/>
      <c r="BA60" s="664"/>
      <c r="BB60" s="665"/>
      <c r="BC60" s="665"/>
      <c r="BD60" s="665"/>
      <c r="BE60" s="665"/>
      <c r="BF60" s="666"/>
    </row>
    <row r="61" spans="1:58" ht="17.25" customHeight="1" x14ac:dyDescent="0.15">
      <c r="A61" s="677"/>
      <c r="B61" s="682"/>
      <c r="C61" s="683"/>
      <c r="D61" s="688"/>
      <c r="E61" s="689"/>
      <c r="F61" s="696"/>
      <c r="G61" s="697"/>
      <c r="H61" s="697"/>
      <c r="I61" s="697"/>
      <c r="J61" s="698"/>
      <c r="K61" s="705"/>
      <c r="L61" s="706"/>
      <c r="M61" s="706"/>
      <c r="N61" s="707"/>
      <c r="O61" s="672" t="s">
        <v>604</v>
      </c>
      <c r="P61" s="673"/>
      <c r="Q61" s="674"/>
      <c r="R61" s="329"/>
      <c r="S61" s="328">
        <v>4</v>
      </c>
      <c r="T61" s="328">
        <v>4</v>
      </c>
      <c r="U61" s="328"/>
      <c r="V61" s="328"/>
      <c r="W61" s="328"/>
      <c r="X61" s="328"/>
      <c r="Y61" s="328">
        <v>4</v>
      </c>
      <c r="Z61" s="328">
        <v>4</v>
      </c>
      <c r="AA61" s="328"/>
      <c r="AB61" s="328">
        <v>4</v>
      </c>
      <c r="AC61" s="328">
        <v>4</v>
      </c>
      <c r="AD61" s="328"/>
      <c r="AE61" s="329"/>
      <c r="AF61" s="325"/>
      <c r="AG61" s="328"/>
      <c r="AH61" s="328"/>
      <c r="AI61" s="328"/>
      <c r="AJ61" s="328"/>
      <c r="AK61" s="328">
        <v>4</v>
      </c>
      <c r="AL61" s="328">
        <v>4</v>
      </c>
      <c r="AM61" s="328"/>
      <c r="AN61" s="328"/>
      <c r="AO61" s="328"/>
      <c r="AP61" s="328"/>
      <c r="AQ61" s="328"/>
      <c r="AR61" s="328"/>
      <c r="AS61" s="328"/>
      <c r="AT61" s="328">
        <v>4</v>
      </c>
      <c r="AU61" s="328">
        <v>4</v>
      </c>
      <c r="AV61" s="328"/>
      <c r="AW61" s="670">
        <f t="shared" si="23"/>
        <v>32</v>
      </c>
      <c r="AX61" s="671">
        <f t="shared" si="24"/>
        <v>0</v>
      </c>
      <c r="AY61" s="659"/>
      <c r="AZ61" s="660"/>
      <c r="BA61" s="667"/>
      <c r="BB61" s="668"/>
      <c r="BC61" s="668"/>
      <c r="BD61" s="668"/>
      <c r="BE61" s="668"/>
      <c r="BF61" s="669"/>
    </row>
    <row r="62" spans="1:58" ht="17.25" customHeight="1" x14ac:dyDescent="0.15">
      <c r="A62" s="675">
        <v>13</v>
      </c>
      <c r="B62" s="678" t="s">
        <v>425</v>
      </c>
      <c r="C62" s="679"/>
      <c r="D62" s="684" t="s">
        <v>610</v>
      </c>
      <c r="E62" s="685"/>
      <c r="F62" s="690" t="s">
        <v>670</v>
      </c>
      <c r="G62" s="691"/>
      <c r="H62" s="691"/>
      <c r="I62" s="691"/>
      <c r="J62" s="692"/>
      <c r="K62" s="699" t="s">
        <v>769</v>
      </c>
      <c r="L62" s="700"/>
      <c r="M62" s="700"/>
      <c r="N62" s="701"/>
      <c r="O62" s="708" t="s">
        <v>601</v>
      </c>
      <c r="P62" s="709"/>
      <c r="Q62" s="710"/>
      <c r="R62" s="327"/>
      <c r="S62" s="327"/>
      <c r="T62" s="327"/>
      <c r="U62" s="327"/>
      <c r="V62" s="327"/>
      <c r="W62" s="327" t="s">
        <v>580</v>
      </c>
      <c r="X62" s="327" t="s">
        <v>584</v>
      </c>
      <c r="Y62" s="327"/>
      <c r="Z62" s="327" t="s">
        <v>580</v>
      </c>
      <c r="AA62" s="327" t="s">
        <v>584</v>
      </c>
      <c r="AB62" s="327"/>
      <c r="AC62" s="327" t="s">
        <v>580</v>
      </c>
      <c r="AD62" s="327" t="s">
        <v>584</v>
      </c>
      <c r="AE62" s="327"/>
      <c r="AF62" s="327"/>
      <c r="AG62" s="327"/>
      <c r="AH62" s="327"/>
      <c r="AI62" s="327" t="s">
        <v>580</v>
      </c>
      <c r="AJ62" s="327" t="s">
        <v>584</v>
      </c>
      <c r="AK62" s="327"/>
      <c r="AL62" s="326"/>
      <c r="AM62" s="320"/>
      <c r="AN62" s="327"/>
      <c r="AO62" s="327" t="s">
        <v>580</v>
      </c>
      <c r="AP62" s="327" t="s">
        <v>584</v>
      </c>
      <c r="AQ62" s="327"/>
      <c r="AR62" s="327" t="s">
        <v>580</v>
      </c>
      <c r="AS62" s="327" t="s">
        <v>584</v>
      </c>
      <c r="AT62" s="327"/>
      <c r="AU62" s="327" t="s">
        <v>580</v>
      </c>
      <c r="AV62" s="327" t="s">
        <v>584</v>
      </c>
      <c r="AW62" s="655"/>
      <c r="AX62" s="656"/>
      <c r="AY62" s="659">
        <f t="shared" ref="AY62" si="25">AW63/($BD$2/7)+AW64/($BD$2/7)</f>
        <v>21.677419354838708</v>
      </c>
      <c r="AZ62" s="660"/>
      <c r="BA62" s="661"/>
      <c r="BB62" s="662"/>
      <c r="BC62" s="662"/>
      <c r="BD62" s="662"/>
      <c r="BE62" s="662"/>
      <c r="BF62" s="663"/>
    </row>
    <row r="63" spans="1:58" ht="17.25" customHeight="1" x14ac:dyDescent="0.15">
      <c r="A63" s="676"/>
      <c r="B63" s="680"/>
      <c r="C63" s="681"/>
      <c r="D63" s="686"/>
      <c r="E63" s="687"/>
      <c r="F63" s="693"/>
      <c r="G63" s="694"/>
      <c r="H63" s="694"/>
      <c r="I63" s="694"/>
      <c r="J63" s="695"/>
      <c r="K63" s="702"/>
      <c r="L63" s="703"/>
      <c r="M63" s="703"/>
      <c r="N63" s="704"/>
      <c r="O63" s="448"/>
      <c r="P63" s="450"/>
      <c r="Q63" s="449" t="s">
        <v>603</v>
      </c>
      <c r="R63" s="328"/>
      <c r="S63" s="328"/>
      <c r="T63" s="328"/>
      <c r="U63" s="328"/>
      <c r="V63" s="328"/>
      <c r="W63" s="328">
        <v>4</v>
      </c>
      <c r="X63" s="328">
        <v>4</v>
      </c>
      <c r="Y63" s="328"/>
      <c r="Z63" s="328">
        <v>4</v>
      </c>
      <c r="AA63" s="328">
        <v>4</v>
      </c>
      <c r="AB63" s="328"/>
      <c r="AC63" s="328">
        <v>4</v>
      </c>
      <c r="AD63" s="328">
        <v>4</v>
      </c>
      <c r="AE63" s="328"/>
      <c r="AF63" s="328"/>
      <c r="AG63" s="328"/>
      <c r="AH63" s="328"/>
      <c r="AI63" s="328">
        <v>4</v>
      </c>
      <c r="AJ63" s="328">
        <v>4</v>
      </c>
      <c r="AK63" s="328"/>
      <c r="AL63" s="329"/>
      <c r="AM63" s="325"/>
      <c r="AN63" s="328"/>
      <c r="AO63" s="328">
        <v>4</v>
      </c>
      <c r="AP63" s="328">
        <v>4</v>
      </c>
      <c r="AQ63" s="328"/>
      <c r="AR63" s="328">
        <v>4</v>
      </c>
      <c r="AS63" s="328">
        <v>4</v>
      </c>
      <c r="AT63" s="328"/>
      <c r="AU63" s="328">
        <v>4</v>
      </c>
      <c r="AV63" s="328">
        <v>4</v>
      </c>
      <c r="AW63" s="670">
        <f t="shared" ref="AW63:AW64" si="26">SUM(R63:AS63)</f>
        <v>48</v>
      </c>
      <c r="AX63" s="671">
        <f t="shared" ref="AX63" si="27">SUM(S64:AT64)</f>
        <v>48</v>
      </c>
      <c r="AY63" s="659"/>
      <c r="AZ63" s="660"/>
      <c r="BA63" s="664"/>
      <c r="BB63" s="665"/>
      <c r="BC63" s="665"/>
      <c r="BD63" s="665"/>
      <c r="BE63" s="665"/>
      <c r="BF63" s="666"/>
    </row>
    <row r="64" spans="1:58" ht="17.25" customHeight="1" x14ac:dyDescent="0.15">
      <c r="A64" s="677"/>
      <c r="B64" s="682"/>
      <c r="C64" s="683"/>
      <c r="D64" s="688"/>
      <c r="E64" s="689"/>
      <c r="F64" s="696"/>
      <c r="G64" s="697"/>
      <c r="H64" s="697"/>
      <c r="I64" s="697"/>
      <c r="J64" s="698"/>
      <c r="K64" s="705"/>
      <c r="L64" s="706"/>
      <c r="M64" s="706"/>
      <c r="N64" s="707"/>
      <c r="O64" s="672" t="s">
        <v>604</v>
      </c>
      <c r="P64" s="673"/>
      <c r="Q64" s="674"/>
      <c r="R64" s="328"/>
      <c r="S64" s="328"/>
      <c r="T64" s="328"/>
      <c r="U64" s="328"/>
      <c r="V64" s="328"/>
      <c r="W64" s="328">
        <v>4</v>
      </c>
      <c r="X64" s="328">
        <v>4</v>
      </c>
      <c r="Y64" s="328"/>
      <c r="Z64" s="328">
        <v>4</v>
      </c>
      <c r="AA64" s="328">
        <v>4</v>
      </c>
      <c r="AB64" s="328"/>
      <c r="AC64" s="328">
        <v>4</v>
      </c>
      <c r="AD64" s="328">
        <v>4</v>
      </c>
      <c r="AE64" s="328"/>
      <c r="AF64" s="328"/>
      <c r="AG64" s="328"/>
      <c r="AH64" s="328"/>
      <c r="AI64" s="328">
        <v>4</v>
      </c>
      <c r="AJ64" s="328">
        <v>4</v>
      </c>
      <c r="AK64" s="328"/>
      <c r="AL64" s="329"/>
      <c r="AM64" s="325"/>
      <c r="AN64" s="328"/>
      <c r="AO64" s="328">
        <v>4</v>
      </c>
      <c r="AP64" s="328">
        <v>4</v>
      </c>
      <c r="AQ64" s="328"/>
      <c r="AR64" s="328">
        <v>4</v>
      </c>
      <c r="AS64" s="328">
        <v>4</v>
      </c>
      <c r="AT64" s="328"/>
      <c r="AU64" s="328">
        <v>4</v>
      </c>
      <c r="AV64" s="328">
        <v>4</v>
      </c>
      <c r="AW64" s="670">
        <f t="shared" si="26"/>
        <v>48</v>
      </c>
      <c r="AX64" s="671" t="e">
        <f>SUM(#REF!)</f>
        <v>#REF!</v>
      </c>
      <c r="AY64" s="659"/>
      <c r="AZ64" s="660"/>
      <c r="BA64" s="667"/>
      <c r="BB64" s="668"/>
      <c r="BC64" s="668"/>
      <c r="BD64" s="668"/>
      <c r="BE64" s="668"/>
      <c r="BF64" s="669"/>
    </row>
    <row r="65" spans="1:58" ht="15.95" customHeight="1" x14ac:dyDescent="0.15">
      <c r="A65" s="599" t="s">
        <v>779</v>
      </c>
      <c r="B65" s="600"/>
      <c r="C65" s="600"/>
      <c r="D65" s="600"/>
      <c r="E65" s="600"/>
      <c r="F65" s="600"/>
      <c r="G65" s="600"/>
      <c r="H65" s="600"/>
      <c r="I65" s="600"/>
      <c r="J65" s="600"/>
      <c r="K65" s="600"/>
      <c r="L65" s="600"/>
      <c r="M65" s="600"/>
      <c r="N65" s="600"/>
      <c r="O65" s="600"/>
      <c r="P65" s="600"/>
      <c r="Q65" s="601"/>
      <c r="R65" s="421">
        <v>4</v>
      </c>
      <c r="S65" s="422">
        <v>6</v>
      </c>
      <c r="T65" s="422">
        <v>9</v>
      </c>
      <c r="U65" s="422">
        <v>3</v>
      </c>
      <c r="V65" s="422">
        <v>10</v>
      </c>
      <c r="W65" s="422">
        <v>8</v>
      </c>
      <c r="X65" s="422">
        <v>11</v>
      </c>
      <c r="Y65" s="422">
        <v>4</v>
      </c>
      <c r="Z65" s="422">
        <v>5</v>
      </c>
      <c r="AA65" s="422">
        <v>9</v>
      </c>
      <c r="AB65" s="422">
        <v>6</v>
      </c>
      <c r="AC65" s="422">
        <v>7</v>
      </c>
      <c r="AD65" s="422">
        <v>8</v>
      </c>
      <c r="AE65" s="422">
        <v>3</v>
      </c>
      <c r="AF65" s="422">
        <v>10</v>
      </c>
      <c r="AG65" s="422">
        <v>5</v>
      </c>
      <c r="AH65" s="422">
        <v>12</v>
      </c>
      <c r="AI65" s="422">
        <v>4</v>
      </c>
      <c r="AJ65" s="422">
        <v>11</v>
      </c>
      <c r="AK65" s="422">
        <v>9</v>
      </c>
      <c r="AL65" s="422">
        <v>8</v>
      </c>
      <c r="AM65" s="422">
        <v>7</v>
      </c>
      <c r="AN65" s="422">
        <v>6</v>
      </c>
      <c r="AO65" s="422">
        <v>12</v>
      </c>
      <c r="AP65" s="422">
        <v>10</v>
      </c>
      <c r="AQ65" s="422">
        <v>3</v>
      </c>
      <c r="AR65" s="422">
        <v>4</v>
      </c>
      <c r="AS65" s="422">
        <v>11</v>
      </c>
      <c r="AT65" s="422">
        <v>7</v>
      </c>
      <c r="AU65" s="422">
        <v>6</v>
      </c>
      <c r="AV65" s="422">
        <v>9</v>
      </c>
      <c r="AW65" s="711"/>
      <c r="AX65" s="712"/>
      <c r="AY65" s="717"/>
      <c r="AZ65" s="718"/>
      <c r="BA65" s="723"/>
      <c r="BB65" s="724"/>
      <c r="BC65" s="724"/>
      <c r="BD65" s="724"/>
      <c r="BE65" s="724"/>
      <c r="BF65" s="725"/>
    </row>
    <row r="66" spans="1:58" ht="15.95" customHeight="1" x14ac:dyDescent="0.15">
      <c r="A66" s="732" t="s">
        <v>673</v>
      </c>
      <c r="B66" s="733"/>
      <c r="C66" s="733"/>
      <c r="D66" s="733"/>
      <c r="E66" s="733"/>
      <c r="F66" s="733"/>
      <c r="G66" s="733"/>
      <c r="H66" s="733"/>
      <c r="I66" s="733"/>
      <c r="J66" s="733"/>
      <c r="K66" s="733"/>
      <c r="L66" s="733"/>
      <c r="M66" s="733"/>
      <c r="N66" s="733"/>
      <c r="O66" s="733"/>
      <c r="P66" s="733"/>
      <c r="Q66" s="734"/>
      <c r="R66" s="421">
        <v>7</v>
      </c>
      <c r="S66" s="421">
        <v>8</v>
      </c>
      <c r="T66" s="421">
        <v>6</v>
      </c>
      <c r="U66" s="421">
        <v>3</v>
      </c>
      <c r="V66" s="421">
        <v>4</v>
      </c>
      <c r="W66" s="421">
        <v>6</v>
      </c>
      <c r="X66" s="421">
        <v>9</v>
      </c>
      <c r="Y66" s="421">
        <v>5</v>
      </c>
      <c r="Z66" s="421">
        <v>7</v>
      </c>
      <c r="AA66" s="421">
        <v>3</v>
      </c>
      <c r="AB66" s="421">
        <v>6</v>
      </c>
      <c r="AC66" s="421">
        <v>4</v>
      </c>
      <c r="AD66" s="421">
        <v>3</v>
      </c>
      <c r="AE66" s="421">
        <v>9</v>
      </c>
      <c r="AF66" s="421">
        <v>5</v>
      </c>
      <c r="AG66" s="421">
        <v>6</v>
      </c>
      <c r="AH66" s="421">
        <v>4</v>
      </c>
      <c r="AI66" s="421">
        <v>6</v>
      </c>
      <c r="AJ66" s="421">
        <v>5</v>
      </c>
      <c r="AK66" s="421">
        <v>6</v>
      </c>
      <c r="AL66" s="421">
        <v>6</v>
      </c>
      <c r="AM66" s="421">
        <v>5</v>
      </c>
      <c r="AN66" s="421">
        <v>6</v>
      </c>
      <c r="AO66" s="421">
        <v>9</v>
      </c>
      <c r="AP66" s="421">
        <v>2</v>
      </c>
      <c r="AQ66" s="421">
        <v>6</v>
      </c>
      <c r="AR66" s="421">
        <v>5</v>
      </c>
      <c r="AS66" s="421">
        <v>8</v>
      </c>
      <c r="AT66" s="421">
        <v>5</v>
      </c>
      <c r="AU66" s="421">
        <v>9</v>
      </c>
      <c r="AV66" s="421">
        <v>6</v>
      </c>
      <c r="AW66" s="713"/>
      <c r="AX66" s="714"/>
      <c r="AY66" s="719"/>
      <c r="AZ66" s="720"/>
      <c r="BA66" s="726"/>
      <c r="BB66" s="727"/>
      <c r="BC66" s="727"/>
      <c r="BD66" s="727"/>
      <c r="BE66" s="727"/>
      <c r="BF66" s="728"/>
    </row>
    <row r="67" spans="1:58" ht="15.95" customHeight="1" x14ac:dyDescent="0.15">
      <c r="A67" s="732" t="s">
        <v>674</v>
      </c>
      <c r="B67" s="733"/>
      <c r="C67" s="733"/>
      <c r="D67" s="733"/>
      <c r="E67" s="733"/>
      <c r="F67" s="733"/>
      <c r="G67" s="733"/>
      <c r="H67" s="733"/>
      <c r="I67" s="733"/>
      <c r="J67" s="733"/>
      <c r="K67" s="733"/>
      <c r="L67" s="733"/>
      <c r="M67" s="733"/>
      <c r="N67" s="733"/>
      <c r="O67" s="733"/>
      <c r="P67" s="733"/>
      <c r="Q67" s="734"/>
      <c r="R67" s="421">
        <v>3</v>
      </c>
      <c r="S67" s="422">
        <v>1</v>
      </c>
      <c r="T67" s="422">
        <v>0</v>
      </c>
      <c r="U67" s="422">
        <v>2</v>
      </c>
      <c r="V67" s="422">
        <v>0</v>
      </c>
      <c r="W67" s="422">
        <v>2</v>
      </c>
      <c r="X67" s="422">
        <v>0</v>
      </c>
      <c r="Y67" s="422">
        <v>1</v>
      </c>
      <c r="Z67" s="422">
        <v>3</v>
      </c>
      <c r="AA67" s="422">
        <v>2</v>
      </c>
      <c r="AB67" s="422">
        <v>3</v>
      </c>
      <c r="AC67" s="422">
        <v>2</v>
      </c>
      <c r="AD67" s="422">
        <v>0</v>
      </c>
      <c r="AE67" s="422">
        <v>3</v>
      </c>
      <c r="AF67" s="422">
        <v>0</v>
      </c>
      <c r="AG67" s="422">
        <v>1</v>
      </c>
      <c r="AH67" s="422">
        <v>0</v>
      </c>
      <c r="AI67" s="422">
        <v>2</v>
      </c>
      <c r="AJ67" s="422">
        <v>0</v>
      </c>
      <c r="AK67" s="422">
        <v>3</v>
      </c>
      <c r="AL67" s="422">
        <v>3</v>
      </c>
      <c r="AM67" s="422">
        <v>2</v>
      </c>
      <c r="AN67" s="422">
        <v>3</v>
      </c>
      <c r="AO67" s="422">
        <v>2</v>
      </c>
      <c r="AP67" s="422">
        <v>3</v>
      </c>
      <c r="AQ67" s="422">
        <v>0</v>
      </c>
      <c r="AR67" s="422">
        <v>2</v>
      </c>
      <c r="AS67" s="422">
        <v>0</v>
      </c>
      <c r="AT67" s="422">
        <v>2</v>
      </c>
      <c r="AU67" s="422">
        <v>3</v>
      </c>
      <c r="AV67" s="422">
        <v>0</v>
      </c>
      <c r="AW67" s="715"/>
      <c r="AX67" s="716"/>
      <c r="AY67" s="721"/>
      <c r="AZ67" s="722"/>
      <c r="BA67" s="729"/>
      <c r="BB67" s="730"/>
      <c r="BC67" s="730"/>
      <c r="BD67" s="730"/>
      <c r="BE67" s="730"/>
      <c r="BF67" s="731"/>
    </row>
    <row r="68" spans="1:58" x14ac:dyDescent="0.15">
      <c r="R68" s="331"/>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row>
    <row r="69" spans="1:58" x14ac:dyDescent="0.15">
      <c r="R69" s="331"/>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row>
    <row r="70" spans="1:58" x14ac:dyDescent="0.15">
      <c r="R70" s="331"/>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row>
    <row r="71" spans="1:58" x14ac:dyDescent="0.15">
      <c r="R71" s="331"/>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row>
    <row r="72" spans="1:58" x14ac:dyDescent="0.15">
      <c r="R72" s="331"/>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row>
    <row r="73" spans="1:58" x14ac:dyDescent="0.15">
      <c r="R73" s="331"/>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row>
    <row r="74" spans="1:58" x14ac:dyDescent="0.15">
      <c r="R74" s="331"/>
      <c r="S74" s="332"/>
      <c r="T74" s="332"/>
      <c r="U74" s="332"/>
      <c r="V74" s="332"/>
      <c r="W74" s="332"/>
      <c r="X74" s="332"/>
      <c r="Y74" s="332"/>
      <c r="Z74" s="332"/>
      <c r="AA74" s="332"/>
      <c r="AB74" s="332"/>
      <c r="AC74" s="332"/>
      <c r="AD74" s="332"/>
      <c r="AE74" s="332"/>
      <c r="AF74" s="332"/>
      <c r="AG74" s="332"/>
      <c r="AH74" s="332"/>
      <c r="AI74" s="332"/>
      <c r="AJ74" s="332"/>
      <c r="AK74" s="332"/>
      <c r="AL74" s="332"/>
      <c r="AM74" s="332"/>
      <c r="AN74" s="332"/>
      <c r="AO74" s="332"/>
      <c r="AP74" s="332"/>
      <c r="AQ74" s="332"/>
      <c r="AR74" s="332"/>
      <c r="AS74" s="332"/>
      <c r="AT74" s="332"/>
      <c r="AU74" s="332"/>
      <c r="AV74" s="332"/>
      <c r="AW74" s="332"/>
      <c r="AX74" s="332"/>
    </row>
    <row r="75" spans="1:58" x14ac:dyDescent="0.15">
      <c r="R75" s="331"/>
      <c r="S75" s="332"/>
      <c r="T75" s="332"/>
      <c r="U75" s="332"/>
      <c r="V75" s="332"/>
      <c r="W75" s="332"/>
      <c r="X75" s="332"/>
      <c r="Y75" s="332"/>
      <c r="Z75" s="332"/>
      <c r="AA75" s="332"/>
      <c r="AB75" s="332"/>
      <c r="AC75" s="332"/>
      <c r="AD75" s="332"/>
      <c r="AE75" s="332"/>
      <c r="AF75" s="332"/>
      <c r="AG75" s="332"/>
      <c r="AH75" s="332"/>
      <c r="AI75" s="332"/>
      <c r="AJ75" s="332"/>
      <c r="AK75" s="332"/>
      <c r="AL75" s="332"/>
      <c r="AM75" s="332"/>
      <c r="AN75" s="332"/>
      <c r="AO75" s="332"/>
      <c r="AP75" s="332"/>
      <c r="AQ75" s="332"/>
      <c r="AR75" s="332"/>
      <c r="AS75" s="332"/>
      <c r="AT75" s="332"/>
      <c r="AU75" s="332"/>
      <c r="AV75" s="332"/>
      <c r="AW75" s="332"/>
      <c r="AX75" s="332"/>
    </row>
    <row r="76" spans="1:58" x14ac:dyDescent="0.15">
      <c r="R76" s="331"/>
      <c r="S76" s="332"/>
      <c r="T76" s="332"/>
      <c r="U76" s="332"/>
      <c r="V76" s="332"/>
      <c r="W76" s="332"/>
      <c r="X76" s="332"/>
      <c r="Y76" s="332"/>
      <c r="Z76" s="332"/>
      <c r="AA76" s="332"/>
      <c r="AB76" s="332"/>
      <c r="AC76" s="332"/>
      <c r="AD76" s="332"/>
      <c r="AE76" s="332"/>
      <c r="AF76" s="332"/>
      <c r="AG76" s="332"/>
      <c r="AH76" s="332"/>
      <c r="AI76" s="332"/>
      <c r="AJ76" s="332"/>
      <c r="AK76" s="332"/>
      <c r="AL76" s="332"/>
      <c r="AM76" s="332"/>
      <c r="AN76" s="332"/>
      <c r="AO76" s="332"/>
      <c r="AP76" s="332"/>
      <c r="AQ76" s="332"/>
      <c r="AR76" s="332"/>
      <c r="AS76" s="332"/>
      <c r="AT76" s="332"/>
      <c r="AU76" s="332"/>
      <c r="AV76" s="332"/>
      <c r="AW76" s="332"/>
      <c r="AX76" s="332"/>
    </row>
    <row r="77" spans="1:58" x14ac:dyDescent="0.15">
      <c r="R77" s="331"/>
      <c r="S77" s="332"/>
      <c r="T77" s="332"/>
      <c r="U77" s="332"/>
      <c r="V77" s="332"/>
      <c r="W77" s="332"/>
      <c r="X77" s="332"/>
      <c r="Y77" s="332"/>
      <c r="Z77" s="332"/>
      <c r="AA77" s="332"/>
      <c r="AB77" s="332"/>
      <c r="AC77" s="332"/>
      <c r="AD77" s="332"/>
      <c r="AE77" s="332"/>
      <c r="AF77" s="332"/>
      <c r="AG77" s="332"/>
      <c r="AH77" s="332"/>
      <c r="AI77" s="332"/>
      <c r="AJ77" s="332"/>
      <c r="AK77" s="332"/>
      <c r="AL77" s="332"/>
      <c r="AM77" s="332"/>
      <c r="AN77" s="332"/>
      <c r="AO77" s="332"/>
      <c r="AP77" s="332"/>
      <c r="AQ77" s="332"/>
      <c r="AR77" s="332"/>
      <c r="AS77" s="332"/>
      <c r="AT77" s="332"/>
      <c r="AU77" s="332"/>
      <c r="AV77" s="332"/>
      <c r="AW77" s="332"/>
      <c r="AX77" s="332"/>
    </row>
    <row r="78" spans="1:58" x14ac:dyDescent="0.15">
      <c r="R78" s="331"/>
      <c r="S78" s="332"/>
      <c r="T78" s="332"/>
      <c r="U78" s="332"/>
      <c r="V78" s="332"/>
      <c r="W78" s="332"/>
      <c r="X78" s="332"/>
      <c r="Y78" s="332"/>
      <c r="Z78" s="332"/>
      <c r="AA78" s="332"/>
      <c r="AB78" s="332"/>
      <c r="AC78" s="332"/>
      <c r="AD78" s="332"/>
      <c r="AE78" s="332"/>
      <c r="AF78" s="332"/>
      <c r="AG78" s="332"/>
      <c r="AH78" s="332"/>
      <c r="AI78" s="332"/>
      <c r="AJ78" s="332"/>
      <c r="AK78" s="332"/>
      <c r="AL78" s="332"/>
      <c r="AM78" s="332"/>
      <c r="AN78" s="332"/>
      <c r="AO78" s="332"/>
      <c r="AP78" s="332"/>
      <c r="AQ78" s="332"/>
      <c r="AR78" s="332"/>
      <c r="AS78" s="332"/>
      <c r="AT78" s="332"/>
      <c r="AU78" s="332"/>
      <c r="AV78" s="332"/>
      <c r="AW78" s="332"/>
      <c r="AX78" s="332"/>
    </row>
    <row r="79" spans="1:58" x14ac:dyDescent="0.15">
      <c r="R79" s="331"/>
      <c r="S79" s="332"/>
      <c r="T79" s="332"/>
      <c r="U79" s="332"/>
      <c r="V79" s="332"/>
      <c r="W79" s="332"/>
      <c r="X79" s="332"/>
      <c r="Y79" s="332"/>
      <c r="Z79" s="332"/>
      <c r="AA79" s="332"/>
      <c r="AB79" s="332"/>
      <c r="AC79" s="332"/>
      <c r="AD79" s="332"/>
      <c r="AE79" s="332"/>
      <c r="AF79" s="332"/>
      <c r="AG79" s="332"/>
      <c r="AH79" s="332"/>
      <c r="AI79" s="332"/>
      <c r="AJ79" s="332"/>
      <c r="AK79" s="332"/>
      <c r="AL79" s="332"/>
      <c r="AM79" s="332"/>
      <c r="AN79" s="332"/>
      <c r="AO79" s="332"/>
      <c r="AP79" s="332"/>
      <c r="AQ79" s="332"/>
      <c r="AR79" s="332"/>
      <c r="AS79" s="332"/>
      <c r="AT79" s="332"/>
      <c r="AU79" s="332"/>
      <c r="AV79" s="332"/>
      <c r="AW79" s="332"/>
      <c r="AX79" s="332"/>
    </row>
    <row r="80" spans="1:58" x14ac:dyDescent="0.15">
      <c r="R80" s="331"/>
      <c r="S80" s="332"/>
      <c r="T80" s="332"/>
      <c r="U80" s="332"/>
      <c r="V80" s="332"/>
      <c r="W80" s="332"/>
      <c r="X80" s="332"/>
      <c r="Y80" s="332"/>
      <c r="Z80" s="332"/>
      <c r="AA80" s="332"/>
      <c r="AB80" s="332"/>
      <c r="AC80" s="332"/>
      <c r="AD80" s="332"/>
      <c r="AE80" s="332"/>
      <c r="AF80" s="332"/>
      <c r="AG80" s="332"/>
      <c r="AH80" s="332"/>
      <c r="AI80" s="332"/>
      <c r="AJ80" s="332"/>
      <c r="AK80" s="332"/>
      <c r="AL80" s="332"/>
      <c r="AM80" s="332"/>
      <c r="AN80" s="332"/>
      <c r="AO80" s="332"/>
      <c r="AP80" s="332"/>
      <c r="AQ80" s="332"/>
      <c r="AR80" s="332"/>
      <c r="AS80" s="332"/>
      <c r="AT80" s="332"/>
      <c r="AU80" s="332"/>
      <c r="AV80" s="332"/>
      <c r="AW80" s="332"/>
      <c r="AX80" s="332"/>
    </row>
    <row r="81" spans="18:50" x14ac:dyDescent="0.15">
      <c r="R81" s="331"/>
      <c r="S81" s="332"/>
      <c r="T81" s="332"/>
      <c r="U81" s="332"/>
      <c r="V81" s="332"/>
      <c r="W81" s="332"/>
      <c r="X81" s="332"/>
      <c r="Y81" s="332"/>
      <c r="Z81" s="332"/>
      <c r="AA81" s="332"/>
      <c r="AB81" s="332"/>
      <c r="AC81" s="332"/>
      <c r="AD81" s="332"/>
      <c r="AE81" s="332"/>
      <c r="AF81" s="332"/>
      <c r="AG81" s="332"/>
      <c r="AH81" s="332"/>
      <c r="AI81" s="332"/>
      <c r="AJ81" s="332"/>
      <c r="AK81" s="332"/>
      <c r="AL81" s="332"/>
      <c r="AM81" s="332"/>
      <c r="AN81" s="332"/>
      <c r="AO81" s="332"/>
      <c r="AP81" s="332"/>
      <c r="AQ81" s="332"/>
      <c r="AR81" s="332"/>
      <c r="AS81" s="332"/>
      <c r="AT81" s="332"/>
      <c r="AU81" s="332"/>
      <c r="AV81" s="332"/>
      <c r="AW81" s="332"/>
      <c r="AX81" s="332"/>
    </row>
    <row r="82" spans="18:50" x14ac:dyDescent="0.15">
      <c r="R82" s="331"/>
      <c r="S82" s="332"/>
      <c r="T82" s="332"/>
      <c r="U82" s="332"/>
      <c r="V82" s="332"/>
      <c r="W82" s="332"/>
      <c r="X82" s="332"/>
      <c r="Y82" s="332"/>
      <c r="Z82" s="332"/>
      <c r="AA82" s="332"/>
      <c r="AB82" s="332"/>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row>
    <row r="83" spans="18:50" x14ac:dyDescent="0.15">
      <c r="R83" s="331"/>
      <c r="S83" s="332"/>
      <c r="T83" s="332"/>
      <c r="U83" s="332"/>
      <c r="V83" s="332"/>
      <c r="W83" s="332"/>
      <c r="X83" s="332"/>
      <c r="Y83" s="332"/>
      <c r="Z83" s="332"/>
      <c r="AA83" s="332"/>
      <c r="AB83" s="332"/>
      <c r="AC83" s="332"/>
      <c r="AD83" s="332"/>
      <c r="AE83" s="332"/>
      <c r="AF83" s="332"/>
      <c r="AG83" s="332"/>
      <c r="AH83" s="332"/>
      <c r="AI83" s="332"/>
      <c r="AJ83" s="332"/>
      <c r="AK83" s="332"/>
      <c r="AL83" s="332"/>
      <c r="AM83" s="332"/>
      <c r="AN83" s="332"/>
      <c r="AO83" s="332"/>
      <c r="AP83" s="332"/>
      <c r="AQ83" s="332"/>
      <c r="AR83" s="332"/>
      <c r="AS83" s="332"/>
      <c r="AT83" s="332"/>
      <c r="AU83" s="332"/>
      <c r="AV83" s="332"/>
      <c r="AW83" s="332"/>
      <c r="AX83" s="332"/>
    </row>
    <row r="84" spans="18:50" x14ac:dyDescent="0.15">
      <c r="R84" s="331"/>
      <c r="S84" s="332"/>
      <c r="T84" s="332"/>
      <c r="U84" s="332"/>
      <c r="V84" s="332"/>
      <c r="W84" s="332"/>
      <c r="X84" s="332"/>
      <c r="Y84" s="332"/>
      <c r="Z84" s="332"/>
      <c r="AA84" s="332"/>
      <c r="AB84" s="332"/>
      <c r="AC84" s="332"/>
      <c r="AD84" s="332"/>
      <c r="AE84" s="332"/>
      <c r="AF84" s="332"/>
      <c r="AG84" s="332"/>
      <c r="AH84" s="332"/>
      <c r="AI84" s="332"/>
      <c r="AJ84" s="332"/>
      <c r="AK84" s="332"/>
      <c r="AL84" s="332"/>
      <c r="AM84" s="332"/>
      <c r="AN84" s="332"/>
      <c r="AO84" s="332"/>
      <c r="AP84" s="332"/>
      <c r="AQ84" s="332"/>
      <c r="AR84" s="332"/>
      <c r="AS84" s="332"/>
      <c r="AT84" s="332"/>
      <c r="AU84" s="332"/>
      <c r="AV84" s="332"/>
      <c r="AW84" s="332"/>
      <c r="AX84" s="332"/>
    </row>
    <row r="85" spans="18:50" x14ac:dyDescent="0.15">
      <c r="R85" s="331"/>
      <c r="S85" s="332"/>
      <c r="T85" s="332"/>
      <c r="U85" s="332"/>
      <c r="V85" s="332"/>
      <c r="W85" s="332"/>
      <c r="X85" s="332"/>
      <c r="Y85" s="332"/>
      <c r="Z85" s="332"/>
      <c r="AA85" s="332"/>
      <c r="AB85" s="332"/>
      <c r="AC85" s="332"/>
      <c r="AD85" s="332"/>
      <c r="AE85" s="332"/>
      <c r="AF85" s="332"/>
      <c r="AG85" s="332"/>
      <c r="AH85" s="332"/>
      <c r="AI85" s="332"/>
      <c r="AJ85" s="332"/>
      <c r="AK85" s="332"/>
      <c r="AL85" s="332"/>
      <c r="AM85" s="332"/>
      <c r="AN85" s="332"/>
      <c r="AO85" s="332"/>
      <c r="AP85" s="332"/>
      <c r="AQ85" s="332"/>
      <c r="AR85" s="332"/>
      <c r="AS85" s="332"/>
      <c r="AT85" s="332"/>
      <c r="AU85" s="332"/>
      <c r="AV85" s="332"/>
      <c r="AW85" s="332"/>
      <c r="AX85" s="332"/>
    </row>
    <row r="86" spans="18:50" x14ac:dyDescent="0.15">
      <c r="R86" s="331"/>
      <c r="S86" s="332"/>
      <c r="T86" s="332"/>
      <c r="U86" s="332"/>
      <c r="V86" s="332"/>
      <c r="W86" s="332"/>
      <c r="X86" s="332"/>
      <c r="Y86" s="332"/>
      <c r="Z86" s="332"/>
      <c r="AA86" s="332"/>
      <c r="AB86" s="332"/>
      <c r="AC86" s="332"/>
      <c r="AD86" s="332"/>
      <c r="AE86" s="332"/>
      <c r="AF86" s="332"/>
      <c r="AG86" s="332"/>
      <c r="AH86" s="332"/>
      <c r="AI86" s="332"/>
      <c r="AJ86" s="332"/>
      <c r="AK86" s="332"/>
      <c r="AL86" s="332"/>
      <c r="AM86" s="332"/>
      <c r="AN86" s="332"/>
      <c r="AO86" s="332"/>
      <c r="AP86" s="332"/>
      <c r="AQ86" s="332"/>
      <c r="AR86" s="332"/>
      <c r="AS86" s="332"/>
      <c r="AT86" s="332"/>
      <c r="AU86" s="332"/>
      <c r="AV86" s="332"/>
      <c r="AW86" s="332"/>
      <c r="AX86" s="332"/>
    </row>
    <row r="87" spans="18:50" x14ac:dyDescent="0.15">
      <c r="R87" s="331"/>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row>
    <row r="88" spans="18:50" x14ac:dyDescent="0.15">
      <c r="R88" s="331"/>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row>
    <row r="89" spans="18:50" x14ac:dyDescent="0.15">
      <c r="R89" s="331"/>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row>
    <row r="90" spans="18:50" x14ac:dyDescent="0.15">
      <c r="R90" s="331"/>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row>
    <row r="91" spans="18:50" x14ac:dyDescent="0.15">
      <c r="R91" s="331"/>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row>
    <row r="92" spans="18:50" x14ac:dyDescent="0.15">
      <c r="R92" s="331"/>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row>
    <row r="93" spans="18:50" x14ac:dyDescent="0.15">
      <c r="R93" s="331"/>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row>
    <row r="94" spans="18:50" x14ac:dyDescent="0.15">
      <c r="R94" s="331"/>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row>
    <row r="95" spans="18:50" x14ac:dyDescent="0.15">
      <c r="R95" s="331"/>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row>
    <row r="96" spans="18:50" x14ac:dyDescent="0.15">
      <c r="R96" s="331"/>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row>
    <row r="97" spans="18:50" x14ac:dyDescent="0.15">
      <c r="R97" s="331"/>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row>
    <row r="98" spans="18:50" x14ac:dyDescent="0.15">
      <c r="R98" s="331"/>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row>
    <row r="99" spans="18:50" x14ac:dyDescent="0.15">
      <c r="R99" s="331"/>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row>
    <row r="100" spans="18:50" x14ac:dyDescent="0.15">
      <c r="R100" s="331"/>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row>
    <row r="101" spans="18:50" x14ac:dyDescent="0.15">
      <c r="R101" s="331"/>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row>
    <row r="102" spans="18:50" x14ac:dyDescent="0.15">
      <c r="R102" s="331"/>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row>
    <row r="103" spans="18:50" x14ac:dyDescent="0.15">
      <c r="R103" s="331"/>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row>
    <row r="104" spans="18:50" x14ac:dyDescent="0.15">
      <c r="R104" s="331"/>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row>
    <row r="105" spans="18:50" x14ac:dyDescent="0.15">
      <c r="R105" s="331"/>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row>
    <row r="106" spans="18:50" x14ac:dyDescent="0.15">
      <c r="R106" s="331"/>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row>
    <row r="107" spans="18:50" x14ac:dyDescent="0.15">
      <c r="R107" s="331"/>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row>
    <row r="108" spans="18:50" x14ac:dyDescent="0.15">
      <c r="R108" s="331"/>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row>
    <row r="109" spans="18:50" x14ac:dyDescent="0.15">
      <c r="R109" s="331"/>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row>
    <row r="110" spans="18:50" x14ac:dyDescent="0.15">
      <c r="R110" s="331"/>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row>
    <row r="111" spans="18:50" x14ac:dyDescent="0.15">
      <c r="R111" s="331"/>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row>
    <row r="112" spans="18:50" x14ac:dyDescent="0.15">
      <c r="R112" s="331"/>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row>
    <row r="113" spans="18:50" x14ac:dyDescent="0.15">
      <c r="R113" s="331"/>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row>
    <row r="114" spans="18:50" x14ac:dyDescent="0.15">
      <c r="R114" s="331"/>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row>
    <row r="115" spans="18:50" x14ac:dyDescent="0.15">
      <c r="R115" s="331"/>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row>
    <row r="116" spans="18:50" x14ac:dyDescent="0.15">
      <c r="R116" s="331"/>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row>
    <row r="117" spans="18:50" x14ac:dyDescent="0.15">
      <c r="R117" s="331"/>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row>
    <row r="118" spans="18:50" x14ac:dyDescent="0.15">
      <c r="R118" s="331"/>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row>
    <row r="119" spans="18:50" x14ac:dyDescent="0.15">
      <c r="R119" s="331"/>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row>
    <row r="120" spans="18:50" x14ac:dyDescent="0.15">
      <c r="R120" s="331"/>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row>
    <row r="121" spans="18:50" x14ac:dyDescent="0.15">
      <c r="R121" s="331"/>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row>
    <row r="122" spans="18:50" x14ac:dyDescent="0.15">
      <c r="R122" s="331"/>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row>
    <row r="123" spans="18:50" x14ac:dyDescent="0.15">
      <c r="R123" s="331"/>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row>
    <row r="124" spans="18:50" x14ac:dyDescent="0.15">
      <c r="R124" s="331"/>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row>
    <row r="125" spans="18:50" x14ac:dyDescent="0.15">
      <c r="R125" s="331"/>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row>
    <row r="126" spans="18:50" x14ac:dyDescent="0.15">
      <c r="R126" s="331"/>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row>
    <row r="127" spans="18:50" x14ac:dyDescent="0.15">
      <c r="R127" s="331"/>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row>
    <row r="128" spans="18:50" x14ac:dyDescent="0.15">
      <c r="R128" s="331"/>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row>
    <row r="129" spans="18:50" x14ac:dyDescent="0.15">
      <c r="R129" s="331"/>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row>
    <row r="130" spans="18:50" x14ac:dyDescent="0.15">
      <c r="R130" s="331"/>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row>
    <row r="131" spans="18:50" x14ac:dyDescent="0.15">
      <c r="R131" s="331"/>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row>
    <row r="132" spans="18:50" x14ac:dyDescent="0.15">
      <c r="R132" s="331"/>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row>
    <row r="133" spans="18:50" x14ac:dyDescent="0.15">
      <c r="R133" s="331"/>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row>
    <row r="134" spans="18:50" x14ac:dyDescent="0.15">
      <c r="R134" s="331"/>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row>
    <row r="135" spans="18:50" x14ac:dyDescent="0.15">
      <c r="R135" s="331"/>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row>
    <row r="136" spans="18:50" x14ac:dyDescent="0.15">
      <c r="R136" s="331"/>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row>
    <row r="137" spans="18:50" x14ac:dyDescent="0.15">
      <c r="R137" s="331"/>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row>
    <row r="138" spans="18:50" x14ac:dyDescent="0.15">
      <c r="R138" s="331"/>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row>
    <row r="139" spans="18:50" x14ac:dyDescent="0.15">
      <c r="R139" s="331"/>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row>
    <row r="140" spans="18:50" x14ac:dyDescent="0.15">
      <c r="R140" s="331"/>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row>
    <row r="141" spans="18:50" x14ac:dyDescent="0.15">
      <c r="R141" s="331"/>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row>
    <row r="142" spans="18:50" x14ac:dyDescent="0.15">
      <c r="R142" s="331"/>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row>
    <row r="143" spans="18:50" x14ac:dyDescent="0.15">
      <c r="R143" s="331"/>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row>
    <row r="144" spans="18:50" x14ac:dyDescent="0.15">
      <c r="R144" s="331"/>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row>
    <row r="145" spans="18:50" x14ac:dyDescent="0.15">
      <c r="R145" s="331"/>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row>
    <row r="146" spans="18:50" x14ac:dyDescent="0.15">
      <c r="R146" s="331"/>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row>
    <row r="147" spans="18:50" x14ac:dyDescent="0.15">
      <c r="R147" s="331"/>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row>
    <row r="148" spans="18:50" x14ac:dyDescent="0.15">
      <c r="R148" s="331"/>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row>
    <row r="149" spans="18:50" x14ac:dyDescent="0.15">
      <c r="R149" s="331"/>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row>
    <row r="150" spans="18:50" x14ac:dyDescent="0.15">
      <c r="R150" s="331"/>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row>
    <row r="151" spans="18:50" x14ac:dyDescent="0.15">
      <c r="R151" s="331"/>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row>
    <row r="152" spans="18:50" x14ac:dyDescent="0.15">
      <c r="R152" s="331"/>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row>
    <row r="153" spans="18:50" x14ac:dyDescent="0.15">
      <c r="R153" s="331"/>
      <c r="S153" s="332"/>
      <c r="T153" s="332"/>
      <c r="U153" s="332"/>
      <c r="V153" s="332"/>
      <c r="W153" s="332"/>
      <c r="X153" s="332"/>
      <c r="Y153" s="332"/>
      <c r="Z153" s="332"/>
      <c r="AA153" s="332"/>
      <c r="AB153" s="332"/>
      <c r="AC153" s="332"/>
      <c r="AD153" s="332"/>
      <c r="AE153" s="332"/>
      <c r="AF153" s="332"/>
      <c r="AG153" s="332"/>
      <c r="AH153" s="332"/>
      <c r="AI153" s="332"/>
      <c r="AJ153" s="332"/>
      <c r="AK153" s="332"/>
      <c r="AL153" s="332"/>
      <c r="AM153" s="332"/>
      <c r="AN153" s="332"/>
      <c r="AO153" s="332"/>
      <c r="AP153" s="332"/>
      <c r="AQ153" s="332"/>
      <c r="AR153" s="332"/>
      <c r="AS153" s="332"/>
      <c r="AT153" s="332"/>
      <c r="AU153" s="332"/>
      <c r="AV153" s="332"/>
      <c r="AW153" s="332"/>
      <c r="AX153" s="332"/>
    </row>
    <row r="154" spans="18:50" x14ac:dyDescent="0.15">
      <c r="R154" s="333"/>
      <c r="S154" s="334"/>
      <c r="T154" s="334"/>
      <c r="U154" s="334"/>
      <c r="V154" s="334"/>
      <c r="W154" s="334"/>
      <c r="X154" s="334"/>
      <c r="Y154" s="334"/>
      <c r="Z154" s="334"/>
      <c r="AA154" s="334"/>
      <c r="AB154" s="334"/>
      <c r="AC154" s="334"/>
      <c r="AD154" s="334"/>
      <c r="AE154" s="334"/>
      <c r="AF154" s="334"/>
      <c r="AG154" s="334"/>
      <c r="AH154" s="334"/>
      <c r="AI154" s="334"/>
      <c r="AJ154" s="334"/>
      <c r="AK154" s="334"/>
      <c r="AL154" s="334"/>
      <c r="AM154" s="334"/>
      <c r="AN154" s="334"/>
      <c r="AO154" s="334"/>
      <c r="AP154" s="334"/>
      <c r="AQ154" s="334"/>
      <c r="AR154" s="334"/>
      <c r="AS154" s="334"/>
      <c r="AT154" s="334"/>
      <c r="AU154" s="334"/>
      <c r="AV154" s="334"/>
      <c r="AW154" s="334"/>
      <c r="AX154" s="334"/>
    </row>
    <row r="155" spans="18:50" x14ac:dyDescent="0.15">
      <c r="R155" s="333"/>
      <c r="S155" s="334"/>
      <c r="T155" s="334"/>
      <c r="U155" s="334"/>
      <c r="V155" s="334"/>
      <c r="W155" s="334"/>
      <c r="X155" s="334"/>
      <c r="Y155" s="334"/>
      <c r="Z155" s="334"/>
      <c r="AA155" s="334"/>
      <c r="AB155" s="334"/>
      <c r="AC155" s="334"/>
      <c r="AD155" s="334"/>
      <c r="AE155" s="334"/>
      <c r="AF155" s="334"/>
      <c r="AG155" s="334"/>
      <c r="AH155" s="334"/>
      <c r="AI155" s="334"/>
      <c r="AJ155" s="334"/>
      <c r="AK155" s="334"/>
      <c r="AL155" s="334"/>
      <c r="AM155" s="334"/>
      <c r="AN155" s="334"/>
      <c r="AO155" s="334"/>
      <c r="AP155" s="334"/>
      <c r="AQ155" s="334"/>
      <c r="AR155" s="334"/>
      <c r="AS155" s="334"/>
      <c r="AT155" s="334"/>
      <c r="AU155" s="334"/>
      <c r="AV155" s="334"/>
      <c r="AW155" s="334"/>
      <c r="AX155" s="334"/>
    </row>
    <row r="156" spans="18:50" x14ac:dyDescent="0.15">
      <c r="R156" s="333"/>
      <c r="S156" s="334"/>
      <c r="T156" s="334"/>
      <c r="U156" s="334"/>
      <c r="V156" s="334"/>
      <c r="W156" s="334"/>
      <c r="X156" s="334"/>
      <c r="Y156" s="334"/>
      <c r="Z156" s="334"/>
      <c r="AA156" s="334"/>
      <c r="AB156" s="334"/>
      <c r="AC156" s="334"/>
      <c r="AD156" s="334"/>
      <c r="AE156" s="334"/>
      <c r="AF156" s="334"/>
      <c r="AG156" s="334"/>
      <c r="AH156" s="334"/>
      <c r="AI156" s="334"/>
      <c r="AJ156" s="334"/>
      <c r="AK156" s="334"/>
      <c r="AL156" s="334"/>
      <c r="AM156" s="334"/>
      <c r="AN156" s="334"/>
      <c r="AO156" s="334"/>
      <c r="AP156" s="334"/>
      <c r="AQ156" s="334"/>
      <c r="AR156" s="334"/>
      <c r="AS156" s="334"/>
      <c r="AT156" s="334"/>
      <c r="AU156" s="334"/>
      <c r="AV156" s="334"/>
      <c r="AW156" s="334"/>
      <c r="AX156" s="334"/>
    </row>
    <row r="157" spans="18:50" x14ac:dyDescent="0.15">
      <c r="R157" s="333"/>
      <c r="S157" s="334"/>
      <c r="T157" s="334"/>
      <c r="U157" s="334"/>
      <c r="V157" s="334"/>
      <c r="W157" s="334"/>
      <c r="X157" s="334"/>
      <c r="Y157" s="334"/>
      <c r="Z157" s="334"/>
      <c r="AA157" s="334"/>
      <c r="AB157" s="334"/>
      <c r="AC157" s="334"/>
      <c r="AD157" s="334"/>
      <c r="AE157" s="334"/>
      <c r="AF157" s="334"/>
      <c r="AG157" s="334"/>
      <c r="AH157" s="334"/>
      <c r="AI157" s="334"/>
      <c r="AJ157" s="334"/>
      <c r="AK157" s="334"/>
      <c r="AL157" s="334"/>
      <c r="AM157" s="334"/>
      <c r="AN157" s="334"/>
      <c r="AO157" s="334"/>
      <c r="AP157" s="334"/>
      <c r="AQ157" s="334"/>
      <c r="AR157" s="334"/>
      <c r="AS157" s="334"/>
      <c r="AT157" s="334"/>
      <c r="AU157" s="334"/>
      <c r="AV157" s="334"/>
      <c r="AW157" s="334"/>
      <c r="AX157" s="334"/>
    </row>
    <row r="158" spans="18:50" x14ac:dyDescent="0.15">
      <c r="R158" s="333"/>
      <c r="S158" s="334"/>
      <c r="T158" s="334"/>
      <c r="U158" s="334"/>
      <c r="V158" s="334"/>
      <c r="W158" s="334"/>
      <c r="X158" s="334"/>
      <c r="Y158" s="334"/>
      <c r="Z158" s="334"/>
      <c r="AA158" s="334"/>
      <c r="AB158" s="334"/>
      <c r="AC158" s="334"/>
      <c r="AD158" s="334"/>
      <c r="AE158" s="334"/>
      <c r="AF158" s="334"/>
      <c r="AG158" s="334"/>
      <c r="AH158" s="334"/>
      <c r="AI158" s="334"/>
      <c r="AJ158" s="334"/>
      <c r="AK158" s="334"/>
      <c r="AL158" s="334"/>
      <c r="AM158" s="334"/>
      <c r="AN158" s="334"/>
      <c r="AO158" s="334"/>
      <c r="AP158" s="334"/>
      <c r="AQ158" s="334"/>
      <c r="AR158" s="334"/>
      <c r="AS158" s="334"/>
      <c r="AT158" s="334"/>
      <c r="AU158" s="334"/>
      <c r="AV158" s="334"/>
      <c r="AW158" s="334"/>
      <c r="AX158" s="334"/>
    </row>
    <row r="159" spans="18:50" x14ac:dyDescent="0.15">
      <c r="R159" s="333"/>
      <c r="S159" s="334"/>
      <c r="T159" s="334"/>
      <c r="U159" s="334"/>
      <c r="V159" s="334"/>
      <c r="W159" s="334"/>
      <c r="X159" s="334"/>
      <c r="Y159" s="334"/>
      <c r="Z159" s="334"/>
      <c r="AA159" s="334"/>
      <c r="AB159" s="334"/>
      <c r="AC159" s="334"/>
      <c r="AD159" s="334"/>
      <c r="AE159" s="334"/>
      <c r="AF159" s="334"/>
      <c r="AG159" s="334"/>
      <c r="AH159" s="334"/>
      <c r="AI159" s="334"/>
      <c r="AJ159" s="334"/>
      <c r="AK159" s="334"/>
      <c r="AL159" s="334"/>
      <c r="AM159" s="334"/>
      <c r="AN159" s="334"/>
      <c r="AO159" s="334"/>
      <c r="AP159" s="334"/>
      <c r="AQ159" s="334"/>
      <c r="AR159" s="334"/>
      <c r="AS159" s="334"/>
      <c r="AT159" s="334"/>
      <c r="AU159" s="334"/>
      <c r="AV159" s="334"/>
      <c r="AW159" s="334"/>
      <c r="AX159" s="334"/>
    </row>
  </sheetData>
  <protectedRanges>
    <protectedRange sqref="AI2 AP2 BA26:BB64 D53:E64 R26:AV64" name="範囲1"/>
    <protectedRange sqref="D26:E52" name="範囲1_2"/>
    <protectedRange sqref="F26:J64" name="範囲1_1"/>
  </protectedRanges>
  <mergeCells count="240">
    <mergeCell ref="A65:Q65"/>
    <mergeCell ref="AW65:AX67"/>
    <mergeCell ref="AY65:AZ67"/>
    <mergeCell ref="BA65:BF67"/>
    <mergeCell ref="A66:Q66"/>
    <mergeCell ref="A67:Q67"/>
    <mergeCell ref="AW62:AX62"/>
    <mergeCell ref="AY62:AZ64"/>
    <mergeCell ref="BA62:BF64"/>
    <mergeCell ref="AW63:AX63"/>
    <mergeCell ref="O64:Q64"/>
    <mergeCell ref="AW64:AX64"/>
    <mergeCell ref="A62:A64"/>
    <mergeCell ref="B62:C64"/>
    <mergeCell ref="D62:E64"/>
    <mergeCell ref="F62:J64"/>
    <mergeCell ref="K62:N64"/>
    <mergeCell ref="O62:Q62"/>
    <mergeCell ref="AW59:AX59"/>
    <mergeCell ref="AY59:AZ61"/>
    <mergeCell ref="BA59:BF61"/>
    <mergeCell ref="AW60:AX60"/>
    <mergeCell ref="O61:Q61"/>
    <mergeCell ref="AW61:AX61"/>
    <mergeCell ref="A59:A61"/>
    <mergeCell ref="B59:C61"/>
    <mergeCell ref="D59:E61"/>
    <mergeCell ref="F59:J61"/>
    <mergeCell ref="K59:N61"/>
    <mergeCell ref="O59:Q59"/>
    <mergeCell ref="AW56:AX56"/>
    <mergeCell ref="AY56:AZ58"/>
    <mergeCell ref="BA56:BF58"/>
    <mergeCell ref="AW57:AX57"/>
    <mergeCell ref="O58:Q58"/>
    <mergeCell ref="AW58:AX58"/>
    <mergeCell ref="A56:A58"/>
    <mergeCell ref="B56:C58"/>
    <mergeCell ref="D56:E58"/>
    <mergeCell ref="F56:J58"/>
    <mergeCell ref="K56:N58"/>
    <mergeCell ref="O56:Q56"/>
    <mergeCell ref="AW53:AX53"/>
    <mergeCell ref="AY53:AZ55"/>
    <mergeCell ref="BA53:BF55"/>
    <mergeCell ref="AW54:AX54"/>
    <mergeCell ref="O55:Q55"/>
    <mergeCell ref="AW55:AX55"/>
    <mergeCell ref="A53:A55"/>
    <mergeCell ref="B53:C55"/>
    <mergeCell ref="D53:E55"/>
    <mergeCell ref="F53:J55"/>
    <mergeCell ref="K53:N55"/>
    <mergeCell ref="O53:Q53"/>
    <mergeCell ref="AW50:AX50"/>
    <mergeCell ref="AY50:AZ52"/>
    <mergeCell ref="BA50:BF52"/>
    <mergeCell ref="AW51:AX51"/>
    <mergeCell ref="O52:Q52"/>
    <mergeCell ref="AW52:AX52"/>
    <mergeCell ref="A50:A52"/>
    <mergeCell ref="B50:C52"/>
    <mergeCell ref="D50:E52"/>
    <mergeCell ref="F50:J52"/>
    <mergeCell ref="K50:N52"/>
    <mergeCell ref="O50:Q50"/>
    <mergeCell ref="AW47:AX47"/>
    <mergeCell ref="AY47:AZ49"/>
    <mergeCell ref="BA47:BF49"/>
    <mergeCell ref="AW48:AX48"/>
    <mergeCell ref="O49:Q49"/>
    <mergeCell ref="AW49:AX49"/>
    <mergeCell ref="A47:A49"/>
    <mergeCell ref="B47:C49"/>
    <mergeCell ref="D47:E49"/>
    <mergeCell ref="F47:J49"/>
    <mergeCell ref="K47:N49"/>
    <mergeCell ref="O47:Q47"/>
    <mergeCell ref="AW44:AX44"/>
    <mergeCell ref="AY44:AZ46"/>
    <mergeCell ref="BA44:BF46"/>
    <mergeCell ref="AW45:AX45"/>
    <mergeCell ref="O46:Q46"/>
    <mergeCell ref="AW46:AX46"/>
    <mergeCell ref="A44:A46"/>
    <mergeCell ref="B44:C46"/>
    <mergeCell ref="D44:E46"/>
    <mergeCell ref="F44:J46"/>
    <mergeCell ref="K44:N46"/>
    <mergeCell ref="O44:Q44"/>
    <mergeCell ref="AW41:AX41"/>
    <mergeCell ref="AY41:AZ43"/>
    <mergeCell ref="BA41:BF43"/>
    <mergeCell ref="AW42:AX42"/>
    <mergeCell ref="O43:Q43"/>
    <mergeCell ref="AW43:AX43"/>
    <mergeCell ref="A41:A43"/>
    <mergeCell ref="B41:C43"/>
    <mergeCell ref="D41:E43"/>
    <mergeCell ref="F41:J43"/>
    <mergeCell ref="K41:N43"/>
    <mergeCell ref="O41:Q41"/>
    <mergeCell ref="AW38:AX38"/>
    <mergeCell ref="AY38:AZ40"/>
    <mergeCell ref="BA38:BF40"/>
    <mergeCell ref="AW39:AX39"/>
    <mergeCell ref="O40:Q40"/>
    <mergeCell ref="AW40:AX40"/>
    <mergeCell ref="A38:A40"/>
    <mergeCell ref="B38:C40"/>
    <mergeCell ref="D38:E40"/>
    <mergeCell ref="F38:J40"/>
    <mergeCell ref="K38:N40"/>
    <mergeCell ref="O38:Q38"/>
    <mergeCell ref="AW35:AX35"/>
    <mergeCell ref="AY35:AZ37"/>
    <mergeCell ref="BA35:BF37"/>
    <mergeCell ref="AW36:AX36"/>
    <mergeCell ref="O37:Q37"/>
    <mergeCell ref="AW37:AX37"/>
    <mergeCell ref="A35:A37"/>
    <mergeCell ref="B35:C37"/>
    <mergeCell ref="D35:E37"/>
    <mergeCell ref="F35:J37"/>
    <mergeCell ref="K35:N37"/>
    <mergeCell ref="O35:Q35"/>
    <mergeCell ref="AW32:AX32"/>
    <mergeCell ref="AY32:AZ34"/>
    <mergeCell ref="BA32:BF34"/>
    <mergeCell ref="AW33:AX33"/>
    <mergeCell ref="O34:Q34"/>
    <mergeCell ref="AW34:AX34"/>
    <mergeCell ref="A32:A34"/>
    <mergeCell ref="B32:C34"/>
    <mergeCell ref="D32:E34"/>
    <mergeCell ref="F32:J34"/>
    <mergeCell ref="K32:N34"/>
    <mergeCell ref="O32:Q32"/>
    <mergeCell ref="AW29:AX29"/>
    <mergeCell ref="AY29:AZ31"/>
    <mergeCell ref="BA29:BF31"/>
    <mergeCell ref="AW30:AX30"/>
    <mergeCell ref="O31:Q31"/>
    <mergeCell ref="AW31:AX31"/>
    <mergeCell ref="A29:A31"/>
    <mergeCell ref="B29:C31"/>
    <mergeCell ref="D29:E31"/>
    <mergeCell ref="F29:J31"/>
    <mergeCell ref="K29:N31"/>
    <mergeCell ref="O29:Q29"/>
    <mergeCell ref="AW26:AX26"/>
    <mergeCell ref="AY26:AZ28"/>
    <mergeCell ref="BA26:BF28"/>
    <mergeCell ref="AW27:AX27"/>
    <mergeCell ref="O28:Q28"/>
    <mergeCell ref="AW28:AX28"/>
    <mergeCell ref="A26:A28"/>
    <mergeCell ref="B26:C28"/>
    <mergeCell ref="D26:E28"/>
    <mergeCell ref="F26:J28"/>
    <mergeCell ref="K26:N28"/>
    <mergeCell ref="O26:Q26"/>
    <mergeCell ref="AD19:AG19"/>
    <mergeCell ref="AH19:AL19"/>
    <mergeCell ref="AN19:AW19"/>
    <mergeCell ref="AX19:BA19"/>
    <mergeCell ref="A21:A25"/>
    <mergeCell ref="B21:C25"/>
    <mergeCell ref="D21:E25"/>
    <mergeCell ref="F21:J25"/>
    <mergeCell ref="K21:N25"/>
    <mergeCell ref="O21:Q25"/>
    <mergeCell ref="R21:AV21"/>
    <mergeCell ref="AW21:AX25"/>
    <mergeCell ref="AY21:AZ25"/>
    <mergeCell ref="BA21:BF25"/>
    <mergeCell ref="R22:X22"/>
    <mergeCell ref="Y22:AE22"/>
    <mergeCell ref="AF22:AL22"/>
    <mergeCell ref="AM22:AS22"/>
    <mergeCell ref="AT22:AV22"/>
    <mergeCell ref="AD15:AG15"/>
    <mergeCell ref="AH15:AL15"/>
    <mergeCell ref="AN15:AR15"/>
    <mergeCell ref="AS15:AW15"/>
    <mergeCell ref="AX15:BA15"/>
    <mergeCell ref="AS17:AW17"/>
    <mergeCell ref="B18:J18"/>
    <mergeCell ref="AD18:AG18"/>
    <mergeCell ref="AH18:AL18"/>
    <mergeCell ref="AN18:AW18"/>
    <mergeCell ref="AX18:BA18"/>
    <mergeCell ref="B16:J16"/>
    <mergeCell ref="AD16:AG16"/>
    <mergeCell ref="AH16:AL16"/>
    <mergeCell ref="AN16:AR16"/>
    <mergeCell ref="AD17:AG17"/>
    <mergeCell ref="AH17:AL17"/>
    <mergeCell ref="AN17:AR17"/>
    <mergeCell ref="AD13:AG13"/>
    <mergeCell ref="AH13:AL13"/>
    <mergeCell ref="AN13:AR13"/>
    <mergeCell ref="AS13:AW13"/>
    <mergeCell ref="AX13:BA13"/>
    <mergeCell ref="AD14:AG14"/>
    <mergeCell ref="AH14:AL14"/>
    <mergeCell ref="AN14:AR14"/>
    <mergeCell ref="AS14:AW14"/>
    <mergeCell ref="AX14:BA14"/>
    <mergeCell ref="AD11:AG11"/>
    <mergeCell ref="AH11:AL11"/>
    <mergeCell ref="AN11:AR11"/>
    <mergeCell ref="AS11:AW11"/>
    <mergeCell ref="AX11:BA11"/>
    <mergeCell ref="AD12:AG12"/>
    <mergeCell ref="AH12:AL12"/>
    <mergeCell ref="AN12:AR12"/>
    <mergeCell ref="AS12:AW12"/>
    <mergeCell ref="AX12:BA12"/>
    <mergeCell ref="AD9:AG9"/>
    <mergeCell ref="AH9:AL9"/>
    <mergeCell ref="AN9:AR9"/>
    <mergeCell ref="AS9:AW9"/>
    <mergeCell ref="AX9:BA9"/>
    <mergeCell ref="AD10:AG10"/>
    <mergeCell ref="AH10:AL10"/>
    <mergeCell ref="AN10:AR10"/>
    <mergeCell ref="AS10:AW10"/>
    <mergeCell ref="AX10:BA10"/>
    <mergeCell ref="AI2:AJ2"/>
    <mergeCell ref="AL2:AM2"/>
    <mergeCell ref="AP2:AQ2"/>
    <mergeCell ref="BD2:BE2"/>
    <mergeCell ref="AK4:BE4"/>
    <mergeCell ref="BA6:BB6"/>
    <mergeCell ref="AD8:AG8"/>
    <mergeCell ref="AH8:AL8"/>
    <mergeCell ref="AN8:AR8"/>
    <mergeCell ref="AS8:AW8"/>
    <mergeCell ref="AX8:BA8"/>
  </mergeCells>
  <phoneticPr fontId="1"/>
  <dataValidations count="3">
    <dataValidation type="list" allowBlank="1" showErrorMessage="1" promptTitle="該当する英字を選択してください。" prompt="A：常勤で専従　_x000a_B：常勤で兼務_x000a_C：非常勤で専従_x000a_D：非常勤で兼務" sqref="D53:D54 D56:D57 D59:D60 D62:D63 D29:D30 D50:D51 D47:D48 D44:D45 D41:D42 D38:D39 D26:D27 D32:D33 D35:D36" xr:uid="{272B554E-12F6-47A1-8918-2C25BDA55B32}">
      <formula1>"A,B,C,D"</formula1>
    </dataValidation>
    <dataValidation type="list" allowBlank="1" showInputMessage="1" showErrorMessage="1" sqref="B26:C64" xr:uid="{F566B04B-7988-42CF-9AB0-8A572AF8030B}">
      <formula1>"管理者,計画作成担当者,介護従業者"</formula1>
    </dataValidation>
    <dataValidation type="list" allowBlank="1" showErrorMessage="1" promptTitle="選択してください。" prompt="介福：介護福祉士_x000a_実：実務者研修_x000a_初：初任者研修_x000a_基：旧介護職員基礎研修_x000a_１or２：旧ホームヘルパー養成研修1,2級_x000a_生：生活援助従事者研修_x000a_看：看護師　准：准看護師_x000a_保：保健師_x000a_居初：居宅介護職員初任者研修_x000a_社福：社会福祉士　" sqref="F26:J64" xr:uid="{5438A521-4058-4FD9-A516-F54202F9990E}">
      <formula1>"認知症対応型サービス事業管理者研修修了者,認知症対応型サービス事業開設者研修修了者,小規模多機能型サービス等計画作成担当者研修,認知症介護基礎研修,初任者研修(旧ヘルパー2級),実務者研修(旧ヘルパー1級),介護福祉士,介護支援専門員,看護師,准看護師,その他"</formula1>
    </dataValidation>
  </dataValidations>
  <pageMargins left="1.6929133858267718" right="0.70866141732283472" top="0.74803149606299213" bottom="0.74803149606299213" header="0.31496062992125984" footer="0.31496062992125984"/>
  <pageSetup paperSize="8" scale="65"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F188"/>
  <sheetViews>
    <sheetView showGridLines="0" topLeftCell="A18" zoomScale="80" zoomScaleNormal="80" workbookViewId="0">
      <selection activeCell="F71" sqref="F71:J73"/>
    </sheetView>
  </sheetViews>
  <sheetFormatPr defaultColWidth="9" defaultRowHeight="14.25" x14ac:dyDescent="0.15"/>
  <cols>
    <col min="1" max="1" width="4.25" style="270" customWidth="1"/>
    <col min="2" max="3" width="5.125" style="269" customWidth="1"/>
    <col min="4" max="14" width="4.25" style="269" customWidth="1"/>
    <col min="15" max="16" width="5.625" style="330" hidden="1" customWidth="1"/>
    <col min="17" max="17" width="5.625" style="330" customWidth="1"/>
    <col min="18" max="18" width="4.25" style="270" customWidth="1"/>
    <col min="19" max="48" width="4.25" style="269" customWidth="1"/>
    <col min="49" max="50" width="4.25" style="335" customWidth="1"/>
    <col min="51" max="62" width="4.25" style="269" customWidth="1"/>
    <col min="63" max="16384" width="9" style="269"/>
  </cols>
  <sheetData>
    <row r="1" spans="1:58" ht="21" customHeight="1" x14ac:dyDescent="0.15">
      <c r="A1" s="269" t="s">
        <v>653</v>
      </c>
      <c r="O1" s="269"/>
      <c r="P1" s="269"/>
      <c r="Q1" s="269"/>
      <c r="AY1" s="271"/>
      <c r="AZ1" s="271"/>
    </row>
    <row r="2" spans="1:58" ht="21" customHeight="1" x14ac:dyDescent="0.15">
      <c r="O2" s="269"/>
      <c r="P2" s="269"/>
      <c r="Q2" s="269"/>
      <c r="AH2" s="272" t="s">
        <v>385</v>
      </c>
      <c r="AI2" s="590">
        <v>8</v>
      </c>
      <c r="AJ2" s="590"/>
      <c r="AK2" s="272" t="s">
        <v>386</v>
      </c>
      <c r="AL2" s="591">
        <f>IF(AI2=0,"",YEAR(DATE(2018+AI2,1,1)))</f>
        <v>2026</v>
      </c>
      <c r="AM2" s="591"/>
      <c r="AN2" s="273" t="s">
        <v>387</v>
      </c>
      <c r="AO2" s="273" t="s">
        <v>388</v>
      </c>
      <c r="AP2" s="590"/>
      <c r="AQ2" s="590"/>
      <c r="AR2" s="273" t="s">
        <v>389</v>
      </c>
      <c r="BA2" s="274" t="s">
        <v>536</v>
      </c>
      <c r="BB2" s="274"/>
      <c r="BC2" s="274"/>
      <c r="BD2" s="592">
        <f>DAY(EOMONTH(DATE(AL2,AP2,1),0))</f>
        <v>31</v>
      </c>
      <c r="BE2" s="593"/>
      <c r="BF2" s="274" t="s">
        <v>537</v>
      </c>
    </row>
    <row r="3" spans="1:58" s="268" customFormat="1" ht="21" customHeight="1" x14ac:dyDescent="0.25">
      <c r="A3" s="275" t="s">
        <v>538</v>
      </c>
      <c r="B3" s="276"/>
      <c r="C3" s="276"/>
      <c r="W3" s="277"/>
      <c r="X3" s="277"/>
      <c r="AI3" s="278" t="s">
        <v>539</v>
      </c>
      <c r="AW3" s="336"/>
      <c r="AX3" s="336"/>
      <c r="AY3" s="271"/>
      <c r="AZ3" s="271"/>
    </row>
    <row r="4" spans="1:58" s="268" customFormat="1" ht="21" customHeight="1" x14ac:dyDescent="0.15">
      <c r="A4" s="279"/>
      <c r="B4" s="279"/>
      <c r="C4" s="279"/>
      <c r="D4" s="279"/>
      <c r="E4" s="279"/>
      <c r="F4" s="279"/>
      <c r="G4" s="279"/>
      <c r="H4" s="279"/>
      <c r="I4" s="279"/>
      <c r="J4" s="279"/>
      <c r="K4" s="279"/>
      <c r="L4" s="279"/>
      <c r="M4" s="279"/>
      <c r="N4" s="279"/>
      <c r="O4" s="279"/>
      <c r="P4" s="279"/>
      <c r="Q4" s="279"/>
      <c r="AI4" s="280" t="s">
        <v>0</v>
      </c>
      <c r="AJ4" s="280" t="s">
        <v>386</v>
      </c>
      <c r="AK4" s="594"/>
      <c r="AL4" s="594"/>
      <c r="AM4" s="594"/>
      <c r="AN4" s="594"/>
      <c r="AO4" s="594"/>
      <c r="AP4" s="594"/>
      <c r="AQ4" s="594"/>
      <c r="AR4" s="594"/>
      <c r="AS4" s="594"/>
      <c r="AT4" s="594"/>
      <c r="AU4" s="594"/>
      <c r="AV4" s="594"/>
      <c r="AW4" s="594"/>
      <c r="AX4" s="594"/>
      <c r="AY4" s="594"/>
      <c r="AZ4" s="594"/>
      <c r="BA4" s="594"/>
      <c r="BB4" s="594"/>
      <c r="BC4" s="594"/>
      <c r="BD4" s="594"/>
      <c r="BE4" s="594"/>
      <c r="BF4" s="281" t="s">
        <v>391</v>
      </c>
    </row>
    <row r="5" spans="1:58" s="268" customFormat="1" ht="21" customHeight="1" x14ac:dyDescent="0.15">
      <c r="A5" s="279"/>
      <c r="B5" s="279"/>
      <c r="C5" s="279"/>
      <c r="D5" s="279"/>
      <c r="E5" s="279"/>
      <c r="F5" s="279"/>
      <c r="G5" s="279"/>
      <c r="H5" s="279"/>
      <c r="I5" s="279"/>
      <c r="J5" s="279"/>
      <c r="K5" s="279"/>
      <c r="L5" s="279"/>
      <c r="M5" s="279"/>
      <c r="N5" s="279"/>
      <c r="O5" s="279"/>
      <c r="P5" s="279"/>
      <c r="Q5" s="279"/>
      <c r="R5" s="272"/>
      <c r="S5" s="282"/>
      <c r="T5" s="282"/>
      <c r="U5" s="272"/>
      <c r="V5" s="283"/>
      <c r="W5" s="283"/>
      <c r="X5" s="273"/>
      <c r="Y5" s="273"/>
      <c r="Z5" s="282"/>
      <c r="AA5" s="282"/>
      <c r="AB5" s="273"/>
      <c r="AW5" s="337"/>
      <c r="AX5" s="337"/>
    </row>
    <row r="6" spans="1:58" s="268" customFormat="1" ht="21" customHeight="1" x14ac:dyDescent="0.2">
      <c r="B6" s="284"/>
      <c r="C6" s="284"/>
      <c r="D6" s="285"/>
      <c r="E6" s="285"/>
      <c r="F6" s="285"/>
      <c r="G6" s="285"/>
      <c r="H6" s="285"/>
      <c r="I6" s="285"/>
      <c r="J6" s="285"/>
      <c r="K6" s="285"/>
      <c r="L6" s="285"/>
      <c r="M6" s="285"/>
      <c r="N6" s="285"/>
      <c r="O6" s="285"/>
      <c r="P6" s="285"/>
      <c r="Q6" s="285"/>
      <c r="R6" s="285"/>
      <c r="S6" s="285"/>
      <c r="T6" s="286"/>
      <c r="U6" s="287"/>
      <c r="V6" s="288"/>
      <c r="W6" s="287"/>
      <c r="X6" s="289"/>
      <c r="AG6" s="290"/>
      <c r="AH6" s="290"/>
      <c r="AI6" s="290"/>
      <c r="AM6" s="269" t="s">
        <v>540</v>
      </c>
      <c r="AN6" s="269"/>
      <c r="AO6" s="269"/>
      <c r="AP6" s="269"/>
      <c r="AQ6" s="269"/>
      <c r="AR6" s="269"/>
      <c r="AS6" s="269"/>
      <c r="AT6" s="269"/>
      <c r="AU6" s="269"/>
      <c r="AV6" s="269"/>
      <c r="AW6" s="335"/>
      <c r="AX6" s="335"/>
      <c r="AY6" s="269"/>
      <c r="BA6" s="595"/>
      <c r="BB6" s="595"/>
      <c r="BC6" s="269" t="s">
        <v>541</v>
      </c>
    </row>
    <row r="7" spans="1:58" s="268" customFormat="1" ht="21" customHeight="1" x14ac:dyDescent="0.2">
      <c r="B7" s="284"/>
      <c r="C7" s="284"/>
      <c r="D7" s="285"/>
      <c r="E7" s="285"/>
      <c r="F7" s="285"/>
      <c r="G7" s="285"/>
      <c r="H7" s="285"/>
      <c r="I7" s="285"/>
      <c r="J7" s="285"/>
      <c r="K7" s="285"/>
      <c r="L7" s="285"/>
      <c r="M7" s="285"/>
      <c r="N7" s="285"/>
      <c r="O7" s="285"/>
      <c r="P7" s="285"/>
      <c r="Q7" s="285"/>
      <c r="R7" s="285"/>
      <c r="S7" s="285"/>
      <c r="T7" s="286"/>
      <c r="U7" s="287"/>
      <c r="V7" s="288"/>
      <c r="W7" s="287"/>
      <c r="X7" s="289"/>
      <c r="AG7" s="290"/>
      <c r="AH7" s="290"/>
      <c r="AI7" s="290"/>
      <c r="AM7" s="269"/>
      <c r="AN7" s="269"/>
      <c r="AO7" s="269"/>
      <c r="AP7" s="269"/>
      <c r="AQ7" s="269"/>
      <c r="AR7" s="269"/>
      <c r="AS7" s="269"/>
      <c r="AT7" s="269"/>
      <c r="AU7" s="269"/>
      <c r="AV7" s="269"/>
      <c r="AW7" s="335"/>
      <c r="AX7" s="335"/>
      <c r="AY7" s="269"/>
      <c r="BA7" s="291"/>
      <c r="BB7" s="291"/>
      <c r="BC7" s="269"/>
    </row>
    <row r="8" spans="1:58" s="268" customFormat="1" ht="21" customHeight="1" x14ac:dyDescent="0.2">
      <c r="B8" s="284"/>
      <c r="C8" s="284"/>
      <c r="D8" s="285"/>
      <c r="E8" s="285"/>
      <c r="F8" s="285"/>
      <c r="G8" s="285"/>
      <c r="H8" s="285"/>
      <c r="I8" s="285"/>
      <c r="J8" s="285"/>
      <c r="K8" s="285"/>
      <c r="L8" s="285"/>
      <c r="M8" s="285"/>
      <c r="N8" s="285"/>
      <c r="O8" s="285"/>
      <c r="P8" s="285"/>
      <c r="Q8" s="285"/>
      <c r="R8" s="285"/>
      <c r="S8" s="285"/>
      <c r="T8" s="286"/>
      <c r="U8" s="287"/>
      <c r="V8" s="288"/>
      <c r="W8" s="287"/>
      <c r="X8" s="289"/>
      <c r="AD8" s="596" t="s">
        <v>542</v>
      </c>
      <c r="AE8" s="596"/>
      <c r="AF8" s="596"/>
      <c r="AG8" s="596"/>
      <c r="AH8" s="597" t="s">
        <v>543</v>
      </c>
      <c r="AI8" s="597"/>
      <c r="AJ8" s="597"/>
      <c r="AK8" s="597"/>
      <c r="AL8" s="597"/>
      <c r="AM8" s="292" t="s">
        <v>544</v>
      </c>
      <c r="AN8" s="598" t="s">
        <v>545</v>
      </c>
      <c r="AO8" s="598"/>
      <c r="AP8" s="598"/>
      <c r="AQ8" s="598"/>
      <c r="AR8" s="598"/>
      <c r="AS8" s="599" t="s">
        <v>546</v>
      </c>
      <c r="AT8" s="600"/>
      <c r="AU8" s="600"/>
      <c r="AV8" s="600"/>
      <c r="AW8" s="601"/>
      <c r="AX8" s="598" t="s">
        <v>547</v>
      </c>
      <c r="AY8" s="598"/>
      <c r="AZ8" s="598"/>
      <c r="BA8" s="598"/>
      <c r="BB8" s="291"/>
      <c r="BC8" s="269"/>
    </row>
    <row r="9" spans="1:58" s="268" customFormat="1" ht="21" customHeight="1" x14ac:dyDescent="0.2">
      <c r="B9" s="284"/>
      <c r="C9" s="284"/>
      <c r="D9" s="285"/>
      <c r="E9" s="285"/>
      <c r="F9" s="285"/>
      <c r="G9" s="285"/>
      <c r="H9" s="285"/>
      <c r="I9" s="285"/>
      <c r="J9" s="285"/>
      <c r="K9" s="285"/>
      <c r="L9" s="285"/>
      <c r="M9" s="285"/>
      <c r="N9" s="285"/>
      <c r="O9" s="285"/>
      <c r="P9" s="285"/>
      <c r="Q9" s="285"/>
      <c r="R9" s="285"/>
      <c r="S9" s="285"/>
      <c r="T9" s="286"/>
      <c r="U9" s="287"/>
      <c r="V9" s="288"/>
      <c r="W9" s="287"/>
      <c r="X9" s="289"/>
      <c r="AD9" s="743"/>
      <c r="AE9" s="743"/>
      <c r="AF9" s="743"/>
      <c r="AG9" s="743"/>
      <c r="AH9" s="744"/>
      <c r="AI9" s="744"/>
      <c r="AJ9" s="744"/>
      <c r="AK9" s="744"/>
      <c r="AL9" s="744"/>
      <c r="AM9" s="293"/>
      <c r="AN9" s="603"/>
      <c r="AO9" s="603"/>
      <c r="AP9" s="603"/>
      <c r="AQ9" s="603"/>
      <c r="AR9" s="603"/>
      <c r="AS9" s="603"/>
      <c r="AT9" s="603"/>
      <c r="AU9" s="603"/>
      <c r="AV9" s="603"/>
      <c r="AW9" s="603"/>
      <c r="AX9" s="603"/>
      <c r="AY9" s="603"/>
      <c r="AZ9" s="603"/>
      <c r="BA9" s="603"/>
      <c r="BB9" s="291"/>
      <c r="BC9" s="269"/>
    </row>
    <row r="10" spans="1:58" s="268" customFormat="1" ht="21" customHeight="1" x14ac:dyDescent="0.2">
      <c r="B10" s="284"/>
      <c r="C10" s="284"/>
      <c r="D10" s="285"/>
      <c r="E10" s="285"/>
      <c r="F10" s="285"/>
      <c r="G10" s="285"/>
      <c r="H10" s="285"/>
      <c r="I10" s="285"/>
      <c r="J10" s="285"/>
      <c r="K10" s="285"/>
      <c r="L10" s="285"/>
      <c r="M10" s="285"/>
      <c r="N10" s="285"/>
      <c r="O10" s="285"/>
      <c r="P10" s="285"/>
      <c r="Q10" s="285"/>
      <c r="R10" s="285"/>
      <c r="S10" s="285"/>
      <c r="T10" s="286"/>
      <c r="U10" s="287"/>
      <c r="V10" s="288"/>
      <c r="W10" s="287"/>
      <c r="X10" s="289"/>
      <c r="AD10" s="745"/>
      <c r="AE10" s="746"/>
      <c r="AF10" s="746"/>
      <c r="AG10" s="747"/>
      <c r="AH10" s="607"/>
      <c r="AI10" s="608"/>
      <c r="AJ10" s="608"/>
      <c r="AK10" s="608"/>
      <c r="AL10" s="609"/>
      <c r="AM10" s="294"/>
      <c r="AN10" s="607"/>
      <c r="AO10" s="608"/>
      <c r="AP10" s="608"/>
      <c r="AQ10" s="608"/>
      <c r="AR10" s="609"/>
      <c r="AS10" s="610"/>
      <c r="AT10" s="611"/>
      <c r="AU10" s="611"/>
      <c r="AV10" s="611"/>
      <c r="AW10" s="612"/>
      <c r="AX10" s="610"/>
      <c r="AY10" s="611"/>
      <c r="AZ10" s="611"/>
      <c r="BA10" s="612"/>
      <c r="BB10" s="291"/>
      <c r="BC10" s="269"/>
    </row>
    <row r="11" spans="1:58" s="268" customFormat="1" ht="21" customHeight="1" x14ac:dyDescent="0.2">
      <c r="B11" s="284"/>
      <c r="C11" s="284"/>
      <c r="D11" s="285"/>
      <c r="E11" s="285"/>
      <c r="F11" s="285"/>
      <c r="G11" s="285"/>
      <c r="H11" s="285"/>
      <c r="I11" s="285"/>
      <c r="J11" s="285"/>
      <c r="K11" s="285"/>
      <c r="L11" s="285"/>
      <c r="M11" s="285"/>
      <c r="N11" s="285"/>
      <c r="O11" s="285"/>
      <c r="P11" s="285"/>
      <c r="Q11" s="285"/>
      <c r="R11" s="285"/>
      <c r="S11" s="285"/>
      <c r="T11" s="286"/>
      <c r="U11" s="287"/>
      <c r="V11" s="288"/>
      <c r="W11" s="287"/>
      <c r="X11" s="289"/>
      <c r="AD11" s="604"/>
      <c r="AE11" s="605"/>
      <c r="AF11" s="605"/>
      <c r="AG11" s="606"/>
      <c r="AH11" s="607"/>
      <c r="AI11" s="608"/>
      <c r="AJ11" s="608"/>
      <c r="AK11" s="608"/>
      <c r="AL11" s="609"/>
      <c r="AM11" s="296"/>
      <c r="AN11" s="607"/>
      <c r="AO11" s="608"/>
      <c r="AP11" s="608"/>
      <c r="AQ11" s="608"/>
      <c r="AR11" s="609"/>
      <c r="AS11" s="610"/>
      <c r="AT11" s="611"/>
      <c r="AU11" s="611"/>
      <c r="AV11" s="611"/>
      <c r="AW11" s="612"/>
      <c r="AX11" s="610"/>
      <c r="AY11" s="611"/>
      <c r="AZ11" s="611"/>
      <c r="BA11" s="612"/>
      <c r="BB11" s="291"/>
      <c r="BC11" s="269"/>
    </row>
    <row r="12" spans="1:58" s="268" customFormat="1" ht="21.75" customHeight="1" x14ac:dyDescent="0.15">
      <c r="AC12" s="289"/>
      <c r="AD12" s="604"/>
      <c r="AE12" s="605"/>
      <c r="AF12" s="605"/>
      <c r="AG12" s="606"/>
      <c r="AH12" s="604"/>
      <c r="AI12" s="605"/>
      <c r="AJ12" s="605"/>
      <c r="AK12" s="605"/>
      <c r="AL12" s="606"/>
      <c r="AM12" s="296"/>
      <c r="AN12" s="604"/>
      <c r="AO12" s="605"/>
      <c r="AP12" s="605"/>
      <c r="AQ12" s="605"/>
      <c r="AR12" s="606"/>
      <c r="AS12" s="604"/>
      <c r="AT12" s="605"/>
      <c r="AU12" s="605"/>
      <c r="AV12" s="605"/>
      <c r="AW12" s="606"/>
      <c r="AX12" s="610"/>
      <c r="AY12" s="611"/>
      <c r="AZ12" s="611"/>
      <c r="BA12" s="612"/>
    </row>
    <row r="13" spans="1:58" s="268" customFormat="1" ht="21.75" customHeight="1" x14ac:dyDescent="0.15">
      <c r="B13" s="297"/>
      <c r="C13" s="297"/>
      <c r="D13" s="297"/>
      <c r="E13" s="297"/>
      <c r="F13" s="297"/>
      <c r="G13" s="297"/>
      <c r="H13" s="297"/>
      <c r="I13" s="297"/>
      <c r="J13" s="297"/>
      <c r="K13" s="287"/>
      <c r="L13" s="298"/>
      <c r="M13" s="298"/>
      <c r="N13" s="298"/>
      <c r="O13" s="298"/>
      <c r="P13" s="298"/>
      <c r="Q13" s="298"/>
      <c r="R13" s="289"/>
      <c r="S13" s="289"/>
      <c r="T13" s="289"/>
      <c r="U13" s="289"/>
      <c r="V13" s="289"/>
      <c r="W13" s="289"/>
      <c r="X13" s="289"/>
      <c r="Y13" s="289"/>
      <c r="Z13" s="289"/>
      <c r="AA13" s="289"/>
      <c r="AB13" s="289"/>
      <c r="AC13" s="289"/>
      <c r="AD13" s="604"/>
      <c r="AE13" s="605"/>
      <c r="AF13" s="605"/>
      <c r="AG13" s="606"/>
      <c r="AH13" s="604"/>
      <c r="AI13" s="605"/>
      <c r="AJ13" s="605"/>
      <c r="AK13" s="605"/>
      <c r="AL13" s="606"/>
      <c r="AM13" s="296"/>
      <c r="AN13" s="604"/>
      <c r="AO13" s="605"/>
      <c r="AP13" s="605"/>
      <c r="AQ13" s="605"/>
      <c r="AR13" s="606"/>
      <c r="AS13" s="604"/>
      <c r="AT13" s="605"/>
      <c r="AU13" s="605"/>
      <c r="AV13" s="605"/>
      <c r="AW13" s="606"/>
      <c r="AX13" s="610"/>
      <c r="AY13" s="611"/>
      <c r="AZ13" s="611"/>
      <c r="BA13" s="612"/>
    </row>
    <row r="14" spans="1:58" s="268" customFormat="1" ht="21.75" customHeight="1" x14ac:dyDescent="0.15">
      <c r="B14" s="297"/>
      <c r="C14" s="297"/>
      <c r="D14" s="297"/>
      <c r="E14" s="297"/>
      <c r="F14" s="297"/>
      <c r="G14" s="297"/>
      <c r="H14" s="297"/>
      <c r="I14" s="297"/>
      <c r="J14" s="297"/>
      <c r="K14" s="287"/>
      <c r="L14" s="298"/>
      <c r="M14" s="298"/>
      <c r="N14" s="298"/>
      <c r="O14" s="298"/>
      <c r="P14" s="298"/>
      <c r="Q14" s="298"/>
      <c r="R14" s="289"/>
      <c r="S14" s="289"/>
      <c r="T14" s="289"/>
      <c r="U14" s="289"/>
      <c r="V14" s="289"/>
      <c r="W14" s="289"/>
      <c r="X14" s="289"/>
      <c r="Y14" s="289"/>
      <c r="Z14" s="289"/>
      <c r="AA14" s="289"/>
      <c r="AB14" s="289"/>
      <c r="AC14" s="289"/>
      <c r="AD14" s="604"/>
      <c r="AE14" s="605"/>
      <c r="AF14" s="605"/>
      <c r="AG14" s="606"/>
      <c r="AH14" s="604"/>
      <c r="AI14" s="605"/>
      <c r="AJ14" s="605"/>
      <c r="AK14" s="605"/>
      <c r="AL14" s="606"/>
      <c r="AM14" s="296"/>
      <c r="AN14" s="604"/>
      <c r="AO14" s="605"/>
      <c r="AP14" s="605"/>
      <c r="AQ14" s="605"/>
      <c r="AR14" s="606"/>
      <c r="AS14" s="604"/>
      <c r="AT14" s="605"/>
      <c r="AU14" s="605"/>
      <c r="AV14" s="605"/>
      <c r="AW14" s="606"/>
      <c r="AX14" s="338"/>
      <c r="AY14" s="308"/>
      <c r="AZ14" s="308"/>
      <c r="BA14" s="309"/>
    </row>
    <row r="15" spans="1:58" s="268" customFormat="1" ht="21.75" customHeight="1" x14ac:dyDescent="0.15">
      <c r="B15" s="299"/>
      <c r="C15" s="299"/>
      <c r="D15" s="299"/>
      <c r="E15" s="299"/>
      <c r="F15" s="299"/>
      <c r="G15" s="299"/>
      <c r="H15" s="299"/>
      <c r="I15" s="299"/>
      <c r="J15" s="299"/>
      <c r="K15" s="300"/>
      <c r="L15" s="301"/>
      <c r="M15" s="301"/>
      <c r="N15" s="301"/>
      <c r="O15" s="301"/>
      <c r="P15" s="301"/>
      <c r="Q15" s="301"/>
      <c r="R15" s="289"/>
      <c r="S15" s="289"/>
      <c r="T15" s="289"/>
      <c r="U15" s="289"/>
      <c r="V15" s="289"/>
      <c r="W15" s="289"/>
      <c r="X15" s="289"/>
      <c r="Y15" s="289"/>
      <c r="Z15" s="289"/>
      <c r="AA15" s="289"/>
      <c r="AB15" s="289"/>
      <c r="AC15" s="289"/>
      <c r="AD15" s="604"/>
      <c r="AE15" s="605"/>
      <c r="AF15" s="605"/>
      <c r="AG15" s="606"/>
      <c r="AH15" s="604"/>
      <c r="AI15" s="605"/>
      <c r="AJ15" s="605"/>
      <c r="AK15" s="605"/>
      <c r="AL15" s="606"/>
      <c r="AM15" s="296"/>
      <c r="AN15" s="604"/>
      <c r="AO15" s="605"/>
      <c r="AP15" s="605"/>
      <c r="AQ15" s="605"/>
      <c r="AR15" s="606"/>
      <c r="AS15" s="604"/>
      <c r="AT15" s="605"/>
      <c r="AU15" s="605"/>
      <c r="AV15" s="605"/>
      <c r="AW15" s="606"/>
      <c r="AX15" s="610"/>
      <c r="AY15" s="611"/>
      <c r="AZ15" s="611"/>
      <c r="BA15" s="612"/>
    </row>
    <row r="16" spans="1:58" s="268" customFormat="1" ht="21.75" customHeight="1" x14ac:dyDescent="0.15">
      <c r="B16" s="617" t="s">
        <v>572</v>
      </c>
      <c r="C16" s="617"/>
      <c r="D16" s="617"/>
      <c r="E16" s="617"/>
      <c r="F16" s="617"/>
      <c r="G16" s="617"/>
      <c r="H16" s="617"/>
      <c r="I16" s="617"/>
      <c r="J16" s="617"/>
      <c r="K16" s="303" t="s">
        <v>573</v>
      </c>
      <c r="L16" s="303"/>
      <c r="M16" s="419" t="s">
        <v>685</v>
      </c>
      <c r="N16" s="303"/>
      <c r="O16" s="310" t="s">
        <v>574</v>
      </c>
      <c r="P16" s="310"/>
      <c r="Q16" s="310" t="s">
        <v>575</v>
      </c>
      <c r="R16" s="310" t="s">
        <v>576</v>
      </c>
      <c r="S16" s="310" t="s">
        <v>577</v>
      </c>
      <c r="T16" s="310"/>
      <c r="U16" s="310" t="s">
        <v>574</v>
      </c>
      <c r="V16" s="310"/>
      <c r="W16" s="310" t="s">
        <v>575</v>
      </c>
      <c r="X16" s="306"/>
      <c r="Y16" s="306"/>
      <c r="Z16" s="306"/>
      <c r="AA16" s="287"/>
      <c r="AB16" s="306"/>
      <c r="AC16" s="289"/>
      <c r="AD16" s="604"/>
      <c r="AE16" s="605"/>
      <c r="AF16" s="605"/>
      <c r="AG16" s="606"/>
      <c r="AH16" s="604"/>
      <c r="AI16" s="605"/>
      <c r="AJ16" s="605"/>
      <c r="AK16" s="605"/>
      <c r="AL16" s="606"/>
      <c r="AM16" s="296"/>
      <c r="AN16" s="604"/>
      <c r="AO16" s="605"/>
      <c r="AP16" s="605"/>
      <c r="AQ16" s="605"/>
      <c r="AR16" s="606"/>
      <c r="AS16" s="307"/>
      <c r="AT16" s="307"/>
      <c r="AU16" s="307"/>
      <c r="AV16" s="307"/>
      <c r="AW16" s="340"/>
      <c r="AX16" s="338"/>
      <c r="AY16" s="308"/>
      <c r="AZ16" s="308"/>
      <c r="BA16" s="309"/>
    </row>
    <row r="17" spans="1:58" s="268" customFormat="1" ht="21.75" customHeight="1" x14ac:dyDescent="0.15">
      <c r="B17" s="297"/>
      <c r="C17" s="297"/>
      <c r="D17" s="297"/>
      <c r="E17" s="297"/>
      <c r="F17" s="297"/>
      <c r="G17" s="297"/>
      <c r="H17" s="297"/>
      <c r="I17" s="297"/>
      <c r="J17" s="297"/>
      <c r="L17" s="298"/>
      <c r="M17" s="298"/>
      <c r="N17" s="298"/>
      <c r="O17" s="298"/>
      <c r="P17" s="298"/>
      <c r="Q17" s="298"/>
      <c r="R17" s="289"/>
      <c r="S17" s="289"/>
      <c r="T17" s="289"/>
      <c r="U17" s="289"/>
      <c r="V17" s="289"/>
      <c r="W17" s="289"/>
      <c r="X17" s="289"/>
      <c r="Y17" s="289"/>
      <c r="Z17" s="289"/>
      <c r="AA17" s="289"/>
      <c r="AB17" s="289"/>
      <c r="AC17" s="289"/>
      <c r="AD17" s="604"/>
      <c r="AE17" s="605"/>
      <c r="AF17" s="605"/>
      <c r="AG17" s="606"/>
      <c r="AH17" s="604"/>
      <c r="AI17" s="605"/>
      <c r="AJ17" s="605"/>
      <c r="AK17" s="605"/>
      <c r="AL17" s="606"/>
      <c r="AM17" s="296"/>
      <c r="AN17" s="604"/>
      <c r="AO17" s="605"/>
      <c r="AP17" s="605"/>
      <c r="AQ17" s="605"/>
      <c r="AR17" s="606"/>
      <c r="AS17" s="605"/>
      <c r="AT17" s="605"/>
      <c r="AU17" s="605"/>
      <c r="AV17" s="605"/>
      <c r="AW17" s="606"/>
      <c r="AX17" s="338"/>
      <c r="AY17" s="308"/>
      <c r="AZ17" s="308"/>
      <c r="BA17" s="309"/>
    </row>
    <row r="18" spans="1:58" s="268" customFormat="1" ht="21.75" customHeight="1" x14ac:dyDescent="0.15">
      <c r="B18" s="616" t="s">
        <v>681</v>
      </c>
      <c r="C18" s="616"/>
      <c r="D18" s="616"/>
      <c r="E18" s="616"/>
      <c r="F18" s="616"/>
      <c r="G18" s="616"/>
      <c r="H18" s="616"/>
      <c r="I18" s="616"/>
      <c r="J18" s="616"/>
      <c r="K18" s="414"/>
      <c r="L18" s="414"/>
      <c r="M18" s="415" t="s">
        <v>574</v>
      </c>
      <c r="N18" s="415"/>
      <c r="O18" s="415" t="s">
        <v>679</v>
      </c>
      <c r="P18" s="415" t="s">
        <v>680</v>
      </c>
      <c r="Q18" s="415" t="s">
        <v>683</v>
      </c>
      <c r="R18" s="415" t="s">
        <v>684</v>
      </c>
      <c r="S18" s="415"/>
      <c r="T18" s="415"/>
      <c r="U18" s="415" t="s">
        <v>685</v>
      </c>
      <c r="V18" s="415"/>
      <c r="W18" s="415" t="s">
        <v>683</v>
      </c>
      <c r="X18" s="420" t="s">
        <v>682</v>
      </c>
      <c r="Y18" s="311"/>
      <c r="Z18" s="311"/>
      <c r="AA18" s="289"/>
      <c r="AB18" s="289"/>
      <c r="AC18" s="289"/>
      <c r="AD18" s="604" t="s">
        <v>579</v>
      </c>
      <c r="AE18" s="605"/>
      <c r="AF18" s="605"/>
      <c r="AG18" s="606"/>
      <c r="AH18" s="604"/>
      <c r="AI18" s="605"/>
      <c r="AJ18" s="605"/>
      <c r="AK18" s="605"/>
      <c r="AL18" s="606"/>
      <c r="AM18" s="296" t="s">
        <v>580</v>
      </c>
      <c r="AN18" s="604" t="s">
        <v>581</v>
      </c>
      <c r="AO18" s="605"/>
      <c r="AP18" s="605"/>
      <c r="AQ18" s="605"/>
      <c r="AR18" s="605"/>
      <c r="AS18" s="605"/>
      <c r="AT18" s="605"/>
      <c r="AU18" s="605"/>
      <c r="AV18" s="605"/>
      <c r="AW18" s="606"/>
      <c r="AX18" s="610" t="s">
        <v>582</v>
      </c>
      <c r="AY18" s="611"/>
      <c r="AZ18" s="611"/>
      <c r="BA18" s="612"/>
    </row>
    <row r="19" spans="1:58" s="268" customFormat="1" ht="21.75" customHeight="1" x14ac:dyDescent="0.15">
      <c r="B19" s="297"/>
      <c r="C19" s="297"/>
      <c r="D19" s="297"/>
      <c r="E19" s="297"/>
      <c r="F19" s="297"/>
      <c r="G19" s="297"/>
      <c r="H19" s="297"/>
      <c r="I19" s="297"/>
      <c r="J19" s="297"/>
      <c r="K19" s="287"/>
      <c r="L19" s="298"/>
      <c r="M19" s="298"/>
      <c r="N19" s="298"/>
      <c r="O19" s="298"/>
      <c r="P19" s="298"/>
      <c r="Q19" s="298"/>
      <c r="R19" s="289"/>
      <c r="S19" s="289"/>
      <c r="T19" s="289"/>
      <c r="U19" s="289"/>
      <c r="V19" s="289"/>
      <c r="W19" s="289"/>
      <c r="X19" s="289"/>
      <c r="Y19" s="289"/>
      <c r="Z19" s="289"/>
      <c r="AA19" s="289"/>
      <c r="AB19" s="289"/>
      <c r="AD19" s="604" t="s">
        <v>583</v>
      </c>
      <c r="AE19" s="605"/>
      <c r="AF19" s="605"/>
      <c r="AG19" s="606"/>
      <c r="AH19" s="604"/>
      <c r="AI19" s="605"/>
      <c r="AJ19" s="605"/>
      <c r="AK19" s="605"/>
      <c r="AL19" s="606"/>
      <c r="AM19" s="296" t="s">
        <v>584</v>
      </c>
      <c r="AN19" s="604" t="s">
        <v>585</v>
      </c>
      <c r="AO19" s="605"/>
      <c r="AP19" s="605"/>
      <c r="AQ19" s="605"/>
      <c r="AR19" s="605"/>
      <c r="AS19" s="605"/>
      <c r="AT19" s="605"/>
      <c r="AU19" s="605"/>
      <c r="AV19" s="605"/>
      <c r="AW19" s="606"/>
      <c r="AX19" s="610" t="s">
        <v>582</v>
      </c>
      <c r="AY19" s="611"/>
      <c r="AZ19" s="611"/>
      <c r="BA19" s="612"/>
      <c r="BB19" s="306"/>
    </row>
    <row r="20" spans="1:58" s="268" customFormat="1" ht="21" customHeight="1" x14ac:dyDescent="0.15">
      <c r="C20" s="312"/>
      <c r="D20" s="313" t="s">
        <v>586</v>
      </c>
      <c r="E20" s="312"/>
      <c r="F20" s="312"/>
      <c r="G20" s="312"/>
      <c r="H20" s="312"/>
      <c r="I20" s="312"/>
      <c r="J20" s="312"/>
      <c r="K20" s="312"/>
      <c r="L20" s="312"/>
      <c r="M20" s="312"/>
      <c r="N20" s="312"/>
      <c r="R20" s="312"/>
      <c r="S20" s="312"/>
      <c r="T20" s="312"/>
      <c r="U20" s="312"/>
      <c r="V20" s="312"/>
      <c r="W20" s="312"/>
      <c r="X20" s="312"/>
      <c r="Y20" s="312"/>
      <c r="Z20" s="312"/>
      <c r="AA20" s="312"/>
      <c r="AB20" s="312"/>
      <c r="AC20" s="312"/>
      <c r="AD20" s="314"/>
      <c r="AE20" s="314"/>
      <c r="AF20" s="314"/>
      <c r="AG20" s="300"/>
      <c r="AN20" s="315"/>
      <c r="AO20" s="315"/>
      <c r="AP20" s="315"/>
      <c r="AQ20" s="315"/>
      <c r="AR20" s="315"/>
      <c r="AS20" s="315"/>
      <c r="AT20" s="315"/>
      <c r="AU20" s="315"/>
      <c r="AV20" s="315"/>
      <c r="AW20" s="341"/>
      <c r="AX20" s="341"/>
      <c r="AY20" s="316"/>
      <c r="AZ20" s="316"/>
      <c r="BA20" s="315"/>
      <c r="BB20" s="315"/>
      <c r="BC20" s="315"/>
    </row>
    <row r="21" spans="1:58" ht="18.75" customHeight="1" x14ac:dyDescent="0.15">
      <c r="A21" s="618" t="s">
        <v>399</v>
      </c>
      <c r="B21" s="619" t="s">
        <v>400</v>
      </c>
      <c r="C21" s="620"/>
      <c r="D21" s="625" t="s">
        <v>587</v>
      </c>
      <c r="E21" s="626"/>
      <c r="F21" s="625" t="s">
        <v>588</v>
      </c>
      <c r="G21" s="631"/>
      <c r="H21" s="631"/>
      <c r="I21" s="631"/>
      <c r="J21" s="626"/>
      <c r="K21" s="619" t="s">
        <v>589</v>
      </c>
      <c r="L21" s="634"/>
      <c r="M21" s="634"/>
      <c r="N21" s="620"/>
      <c r="O21" s="637"/>
      <c r="P21" s="638"/>
      <c r="Q21" s="639"/>
      <c r="R21" s="646" t="s">
        <v>590</v>
      </c>
      <c r="S21" s="646"/>
      <c r="T21" s="646"/>
      <c r="U21" s="646"/>
      <c r="V21" s="646"/>
      <c r="W21" s="646"/>
      <c r="X21" s="646"/>
      <c r="Y21" s="646"/>
      <c r="Z21" s="646"/>
      <c r="AA21" s="646"/>
      <c r="AB21" s="646"/>
      <c r="AC21" s="646"/>
      <c r="AD21" s="646"/>
      <c r="AE21" s="646"/>
      <c r="AF21" s="646"/>
      <c r="AG21" s="646"/>
      <c r="AH21" s="646"/>
      <c r="AI21" s="646"/>
      <c r="AJ21" s="646"/>
      <c r="AK21" s="646"/>
      <c r="AL21" s="646"/>
      <c r="AM21" s="646"/>
      <c r="AN21" s="646"/>
      <c r="AO21" s="646"/>
      <c r="AP21" s="646"/>
      <c r="AQ21" s="646"/>
      <c r="AR21" s="646"/>
      <c r="AS21" s="646"/>
      <c r="AT21" s="646"/>
      <c r="AU21" s="646"/>
      <c r="AV21" s="646"/>
      <c r="AW21" s="748" t="s">
        <v>591</v>
      </c>
      <c r="AX21" s="749"/>
      <c r="AY21" s="653" t="s">
        <v>592</v>
      </c>
      <c r="AZ21" s="653"/>
      <c r="BA21" s="653" t="s">
        <v>593</v>
      </c>
      <c r="BB21" s="653"/>
      <c r="BC21" s="653"/>
      <c r="BD21" s="653"/>
      <c r="BE21" s="653"/>
      <c r="BF21" s="653"/>
    </row>
    <row r="22" spans="1:58" ht="18.75" customHeight="1" x14ac:dyDescent="0.15">
      <c r="A22" s="618"/>
      <c r="B22" s="621"/>
      <c r="C22" s="622"/>
      <c r="D22" s="627"/>
      <c r="E22" s="628"/>
      <c r="F22" s="627"/>
      <c r="G22" s="632"/>
      <c r="H22" s="632"/>
      <c r="I22" s="632"/>
      <c r="J22" s="628"/>
      <c r="K22" s="621"/>
      <c r="L22" s="635"/>
      <c r="M22" s="635"/>
      <c r="N22" s="622"/>
      <c r="O22" s="640"/>
      <c r="P22" s="641"/>
      <c r="Q22" s="642"/>
      <c r="R22" s="646" t="s">
        <v>594</v>
      </c>
      <c r="S22" s="646"/>
      <c r="T22" s="646"/>
      <c r="U22" s="646"/>
      <c r="V22" s="646"/>
      <c r="W22" s="646"/>
      <c r="X22" s="646"/>
      <c r="Y22" s="646" t="s">
        <v>595</v>
      </c>
      <c r="Z22" s="646"/>
      <c r="AA22" s="646"/>
      <c r="AB22" s="646"/>
      <c r="AC22" s="646"/>
      <c r="AD22" s="646"/>
      <c r="AE22" s="646"/>
      <c r="AF22" s="646" t="s">
        <v>596</v>
      </c>
      <c r="AG22" s="646"/>
      <c r="AH22" s="646"/>
      <c r="AI22" s="646"/>
      <c r="AJ22" s="646"/>
      <c r="AK22" s="646"/>
      <c r="AL22" s="646"/>
      <c r="AM22" s="646" t="s">
        <v>597</v>
      </c>
      <c r="AN22" s="646"/>
      <c r="AO22" s="646"/>
      <c r="AP22" s="646"/>
      <c r="AQ22" s="646"/>
      <c r="AR22" s="646"/>
      <c r="AS22" s="646"/>
      <c r="AT22" s="646" t="s">
        <v>598</v>
      </c>
      <c r="AU22" s="646"/>
      <c r="AV22" s="646"/>
      <c r="AW22" s="750"/>
      <c r="AX22" s="751"/>
      <c r="AY22" s="653"/>
      <c r="AZ22" s="653"/>
      <c r="BA22" s="653"/>
      <c r="BB22" s="653"/>
      <c r="BC22" s="653"/>
      <c r="BD22" s="653"/>
      <c r="BE22" s="653"/>
      <c r="BF22" s="653"/>
    </row>
    <row r="23" spans="1:58" ht="24" customHeight="1" x14ac:dyDescent="0.15">
      <c r="A23" s="618"/>
      <c r="B23" s="621"/>
      <c r="C23" s="622"/>
      <c r="D23" s="627"/>
      <c r="E23" s="628"/>
      <c r="F23" s="627"/>
      <c r="G23" s="632"/>
      <c r="H23" s="632"/>
      <c r="I23" s="632"/>
      <c r="J23" s="628"/>
      <c r="K23" s="621"/>
      <c r="L23" s="635"/>
      <c r="M23" s="635"/>
      <c r="N23" s="622"/>
      <c r="O23" s="640"/>
      <c r="P23" s="641"/>
      <c r="Q23" s="642"/>
      <c r="R23" s="317">
        <f>DAY(DATE($AL$2,$AP$2,1))</f>
        <v>1</v>
      </c>
      <c r="S23" s="317">
        <f>DAY(DATE($AL$2,$AP$2,2))</f>
        <v>2</v>
      </c>
      <c r="T23" s="317">
        <f>DAY(DATE($AL$2,$AP$2,3))</f>
        <v>3</v>
      </c>
      <c r="U23" s="317">
        <f>DAY(DATE($AL$2,$AP$2,4))</f>
        <v>4</v>
      </c>
      <c r="V23" s="317">
        <f>DAY(DATE($AL$2,$AP$2,5))</f>
        <v>5</v>
      </c>
      <c r="W23" s="317">
        <f>DAY(DATE($AL$2,$AP$2,6))</f>
        <v>6</v>
      </c>
      <c r="X23" s="317">
        <f>DAY(DATE($AL$2,$AP$2,7))</f>
        <v>7</v>
      </c>
      <c r="Y23" s="317">
        <f>DAY(DATE($AL$2,$AP$2,8))</f>
        <v>8</v>
      </c>
      <c r="Z23" s="317">
        <f>DAY(DATE($AL$2,$AP$2,9))</f>
        <v>9</v>
      </c>
      <c r="AA23" s="317">
        <f>DAY(DATE($AL$2,$AP$2,10))</f>
        <v>10</v>
      </c>
      <c r="AB23" s="317">
        <f>DAY(DATE($AL$2,$AP$2,11))</f>
        <v>11</v>
      </c>
      <c r="AC23" s="317">
        <f>DAY(DATE($AL$2,$AP$2,12))</f>
        <v>12</v>
      </c>
      <c r="AD23" s="317">
        <f>DAY(DATE($AL$2,$AP$2,13))</f>
        <v>13</v>
      </c>
      <c r="AE23" s="317">
        <f>DAY(DATE($AL$2,$AP$2,14))</f>
        <v>14</v>
      </c>
      <c r="AF23" s="317">
        <f>DAY(DATE($AL$2,$AP$2,15))</f>
        <v>15</v>
      </c>
      <c r="AG23" s="317">
        <f>DAY(DATE($AL$2,$AP$2,16))</f>
        <v>16</v>
      </c>
      <c r="AH23" s="317">
        <f>DAY(DATE($AL$2,$AP$2,17))</f>
        <v>17</v>
      </c>
      <c r="AI23" s="317">
        <f>DAY(DATE($AL$2,$AP$2,18))</f>
        <v>18</v>
      </c>
      <c r="AJ23" s="317">
        <f>DAY(DATE($AL$2,$AP$2,19))</f>
        <v>19</v>
      </c>
      <c r="AK23" s="317">
        <f>DAY(DATE($AL$2,$AP$2,20))</f>
        <v>20</v>
      </c>
      <c r="AL23" s="317">
        <f>DAY(DATE($AL$2,$AP$2,21))</f>
        <v>21</v>
      </c>
      <c r="AM23" s="317">
        <f>DAY(DATE($AL$2,$AP$2,22))</f>
        <v>22</v>
      </c>
      <c r="AN23" s="317">
        <f>DAY(DATE($AL$2,$AP$2,23))</f>
        <v>23</v>
      </c>
      <c r="AO23" s="317">
        <f>DAY(DATE($AL$2,$AP$2,24))</f>
        <v>24</v>
      </c>
      <c r="AP23" s="317">
        <f>DAY(DATE($AL$2,$AP$2,25))</f>
        <v>25</v>
      </c>
      <c r="AQ23" s="317">
        <f>DAY(DATE($AL$2,$AP$2,26))</f>
        <v>26</v>
      </c>
      <c r="AR23" s="317">
        <f>DAY(DATE($AL$2,$AP$2,27))</f>
        <v>27</v>
      </c>
      <c r="AS23" s="317">
        <f>DAY(DATE($AL$2,$AP$2,28))</f>
        <v>28</v>
      </c>
      <c r="AT23" s="317">
        <f>IF(DAY(DATE($AL$2,$AP$2,29))=29,29,"")</f>
        <v>29</v>
      </c>
      <c r="AU23" s="317">
        <f>IF(DAY(DATE($AL$2,$AP$2,30))=30,30,"")</f>
        <v>30</v>
      </c>
      <c r="AV23" s="317">
        <f>IF(DAY(DATE($AL$2,$AP$2,31))=31,31,"")</f>
        <v>31</v>
      </c>
      <c r="AW23" s="750"/>
      <c r="AX23" s="751"/>
      <c r="AY23" s="653"/>
      <c r="AZ23" s="653"/>
      <c r="BA23" s="653"/>
      <c r="BB23" s="653"/>
      <c r="BC23" s="653"/>
      <c r="BD23" s="653"/>
      <c r="BE23" s="653"/>
      <c r="BF23" s="653"/>
    </row>
    <row r="24" spans="1:58" ht="24" hidden="1" customHeight="1" x14ac:dyDescent="0.15">
      <c r="A24" s="618"/>
      <c r="B24" s="621"/>
      <c r="C24" s="622"/>
      <c r="D24" s="627"/>
      <c r="E24" s="628"/>
      <c r="F24" s="627"/>
      <c r="G24" s="632"/>
      <c r="H24" s="632"/>
      <c r="I24" s="632"/>
      <c r="J24" s="628"/>
      <c r="K24" s="621"/>
      <c r="L24" s="635"/>
      <c r="M24" s="635"/>
      <c r="N24" s="622"/>
      <c r="O24" s="640"/>
      <c r="P24" s="641"/>
      <c r="Q24" s="642"/>
      <c r="R24" s="317">
        <f>WEEKDAY(DATE($AL$2,$AP$2,1))</f>
        <v>2</v>
      </c>
      <c r="S24" s="317">
        <f>WEEKDAY(DATE($AL$2,$AP$2,2))</f>
        <v>3</v>
      </c>
      <c r="T24" s="317">
        <f>WEEKDAY(DATE($AL$2,$AP$2,3))</f>
        <v>4</v>
      </c>
      <c r="U24" s="317">
        <f>WEEKDAY(DATE($AL$2,$AP$2,4))</f>
        <v>5</v>
      </c>
      <c r="V24" s="317">
        <f>WEEKDAY(DATE($AL$2,$AP$2,5))</f>
        <v>6</v>
      </c>
      <c r="W24" s="317">
        <f>WEEKDAY(DATE($AL$2,$AP$2,6))</f>
        <v>7</v>
      </c>
      <c r="X24" s="317">
        <f>WEEKDAY(DATE($AL$2,$AP$2,7))</f>
        <v>1</v>
      </c>
      <c r="Y24" s="317">
        <f>WEEKDAY(DATE($AL$2,$AP$2,8))</f>
        <v>2</v>
      </c>
      <c r="Z24" s="317">
        <f>WEEKDAY(DATE($AL$2,$AP$2,9))</f>
        <v>3</v>
      </c>
      <c r="AA24" s="317">
        <f>WEEKDAY(DATE($AL$2,$AP$2,10))</f>
        <v>4</v>
      </c>
      <c r="AB24" s="317">
        <f>WEEKDAY(DATE($AL$2,$AP$2,11))</f>
        <v>5</v>
      </c>
      <c r="AC24" s="317">
        <f>WEEKDAY(DATE($AL$2,$AP$2,12))</f>
        <v>6</v>
      </c>
      <c r="AD24" s="317">
        <f>WEEKDAY(DATE($AL$2,$AP$2,13))</f>
        <v>7</v>
      </c>
      <c r="AE24" s="317">
        <f>WEEKDAY(DATE($AL$2,$AP$2,14))</f>
        <v>1</v>
      </c>
      <c r="AF24" s="317">
        <f>WEEKDAY(DATE($AL$2,$AP$2,15))</f>
        <v>2</v>
      </c>
      <c r="AG24" s="317">
        <f>WEEKDAY(DATE($AL$2,$AP$2,16))</f>
        <v>3</v>
      </c>
      <c r="AH24" s="317">
        <f>WEEKDAY(DATE($AL$2,$AP$2,17))</f>
        <v>4</v>
      </c>
      <c r="AI24" s="317">
        <f>WEEKDAY(DATE($AL$2,$AP$2,18))</f>
        <v>5</v>
      </c>
      <c r="AJ24" s="317">
        <f>WEEKDAY(DATE($AL$2,$AP$2,19))</f>
        <v>6</v>
      </c>
      <c r="AK24" s="317">
        <f>WEEKDAY(DATE($AL$2,$AP$2,20))</f>
        <v>7</v>
      </c>
      <c r="AL24" s="317">
        <f>WEEKDAY(DATE($AL$2,$AP$2,21))</f>
        <v>1</v>
      </c>
      <c r="AM24" s="317">
        <f>WEEKDAY(DATE($AL$2,$AP$2,22))</f>
        <v>2</v>
      </c>
      <c r="AN24" s="317">
        <f>WEEKDAY(DATE($AL$2,$AP$2,23))</f>
        <v>3</v>
      </c>
      <c r="AO24" s="317">
        <f>WEEKDAY(DATE($AL$2,$AP$2,24))</f>
        <v>4</v>
      </c>
      <c r="AP24" s="317">
        <f>WEEKDAY(DATE($AL$2,$AP$2,25))</f>
        <v>5</v>
      </c>
      <c r="AQ24" s="317">
        <f>WEEKDAY(DATE($AL$2,$AP$2,26))</f>
        <v>6</v>
      </c>
      <c r="AR24" s="317">
        <f>WEEKDAY(DATE($AL$2,$AP$2,27))</f>
        <v>7</v>
      </c>
      <c r="AS24" s="317">
        <f>WEEKDAY(DATE($AL$2,$AP$2,28))</f>
        <v>1</v>
      </c>
      <c r="AT24" s="317">
        <f>IF(AT23=29,WEEKDAY(DATE($AL$2,$AP$2,29)),0)</f>
        <v>2</v>
      </c>
      <c r="AU24" s="317">
        <f>IF(AU23=30,WEEKDAY(DATE($AL$2,$AP$2,30)),0)</f>
        <v>3</v>
      </c>
      <c r="AV24" s="317">
        <f>IF(AV23=31,WEEKDAY(DATE($AL$2,$AP$2,31)),0)</f>
        <v>4</v>
      </c>
      <c r="AW24" s="750"/>
      <c r="AX24" s="751"/>
      <c r="AY24" s="654"/>
      <c r="AZ24" s="654"/>
      <c r="BA24" s="653"/>
      <c r="BB24" s="653"/>
      <c r="BC24" s="653"/>
      <c r="BD24" s="653"/>
      <c r="BE24" s="653"/>
      <c r="BF24" s="653"/>
    </row>
    <row r="25" spans="1:58" ht="24" customHeight="1" x14ac:dyDescent="0.15">
      <c r="A25" s="618"/>
      <c r="B25" s="623"/>
      <c r="C25" s="624"/>
      <c r="D25" s="629"/>
      <c r="E25" s="630"/>
      <c r="F25" s="629"/>
      <c r="G25" s="633"/>
      <c r="H25" s="633"/>
      <c r="I25" s="633"/>
      <c r="J25" s="630"/>
      <c r="K25" s="623"/>
      <c r="L25" s="636"/>
      <c r="M25" s="636"/>
      <c r="N25" s="624"/>
      <c r="O25" s="643"/>
      <c r="P25" s="644"/>
      <c r="Q25" s="645"/>
      <c r="R25" s="318" t="str">
        <f t="shared" ref="R25:AS25" si="0">IF(R24=1,"日",IF(R24=2,"月",IF(R24=3,"火",IF(R24=4,"水",IF(R24=5,"木",IF(R24=6,"金","土"))))))</f>
        <v>月</v>
      </c>
      <c r="S25" s="318" t="str">
        <f t="shared" si="0"/>
        <v>火</v>
      </c>
      <c r="T25" s="318" t="str">
        <f t="shared" si="0"/>
        <v>水</v>
      </c>
      <c r="U25" s="318" t="str">
        <f t="shared" si="0"/>
        <v>木</v>
      </c>
      <c r="V25" s="318" t="str">
        <f t="shared" si="0"/>
        <v>金</v>
      </c>
      <c r="W25" s="318" t="str">
        <f t="shared" si="0"/>
        <v>土</v>
      </c>
      <c r="X25" s="318" t="str">
        <f t="shared" si="0"/>
        <v>日</v>
      </c>
      <c r="Y25" s="318" t="str">
        <f t="shared" si="0"/>
        <v>月</v>
      </c>
      <c r="Z25" s="318" t="str">
        <f t="shared" si="0"/>
        <v>火</v>
      </c>
      <c r="AA25" s="318" t="str">
        <f t="shared" si="0"/>
        <v>水</v>
      </c>
      <c r="AB25" s="318" t="str">
        <f t="shared" si="0"/>
        <v>木</v>
      </c>
      <c r="AC25" s="318" t="str">
        <f t="shared" si="0"/>
        <v>金</v>
      </c>
      <c r="AD25" s="318" t="str">
        <f t="shared" si="0"/>
        <v>土</v>
      </c>
      <c r="AE25" s="318" t="str">
        <f t="shared" si="0"/>
        <v>日</v>
      </c>
      <c r="AF25" s="318" t="str">
        <f t="shared" si="0"/>
        <v>月</v>
      </c>
      <c r="AG25" s="318" t="str">
        <f t="shared" si="0"/>
        <v>火</v>
      </c>
      <c r="AH25" s="318" t="str">
        <f t="shared" si="0"/>
        <v>水</v>
      </c>
      <c r="AI25" s="318" t="str">
        <f t="shared" si="0"/>
        <v>木</v>
      </c>
      <c r="AJ25" s="318" t="str">
        <f t="shared" si="0"/>
        <v>金</v>
      </c>
      <c r="AK25" s="318" t="str">
        <f t="shared" si="0"/>
        <v>土</v>
      </c>
      <c r="AL25" s="318" t="str">
        <f t="shared" si="0"/>
        <v>日</v>
      </c>
      <c r="AM25" s="318" t="str">
        <f t="shared" si="0"/>
        <v>月</v>
      </c>
      <c r="AN25" s="318" t="str">
        <f t="shared" si="0"/>
        <v>火</v>
      </c>
      <c r="AO25" s="318" t="str">
        <f t="shared" si="0"/>
        <v>水</v>
      </c>
      <c r="AP25" s="318" t="str">
        <f t="shared" si="0"/>
        <v>木</v>
      </c>
      <c r="AQ25" s="318" t="str">
        <f t="shared" si="0"/>
        <v>金</v>
      </c>
      <c r="AR25" s="318" t="str">
        <f t="shared" si="0"/>
        <v>土</v>
      </c>
      <c r="AS25" s="318" t="str">
        <f t="shared" si="0"/>
        <v>日</v>
      </c>
      <c r="AT25" s="318" t="str">
        <f>IF(AT24=1,"日",IF(AT24=2,"月",IF(AT24=3,"火",IF(AT24=4,"水",IF(AT24=5,"木",IF(AT24=6,"金",IF(AT24=0,"","土")))))))</f>
        <v>月</v>
      </c>
      <c r="AU25" s="318" t="str">
        <f>IF(AU24=1,"日",IF(AU24=2,"月",IF(AU24=3,"火",IF(AU24=4,"水",IF(AU24=5,"木",IF(AU24=6,"金",IF(AU24=0,"","土")))))))</f>
        <v>火</v>
      </c>
      <c r="AV25" s="318" t="str">
        <f>IF(AV24=1,"日",IF(AV24=2,"月",IF(AV24=3,"火",IF(AV24=4,"水",IF(AV24=5,"木",IF(AV24=6,"金",IF(AV24=0,"","土")))))))</f>
        <v>水</v>
      </c>
      <c r="AW25" s="752"/>
      <c r="AX25" s="753"/>
      <c r="AY25" s="653"/>
      <c r="AZ25" s="653"/>
      <c r="BA25" s="653"/>
      <c r="BB25" s="653"/>
      <c r="BC25" s="653"/>
      <c r="BD25" s="653"/>
      <c r="BE25" s="653"/>
      <c r="BF25" s="653"/>
    </row>
    <row r="26" spans="1:58" ht="17.25" customHeight="1" x14ac:dyDescent="0.15">
      <c r="A26" s="675">
        <v>1</v>
      </c>
      <c r="B26" s="678"/>
      <c r="C26" s="679"/>
      <c r="D26" s="684"/>
      <c r="E26" s="685"/>
      <c r="F26" s="690"/>
      <c r="G26" s="691"/>
      <c r="H26" s="691"/>
      <c r="I26" s="691"/>
      <c r="J26" s="692"/>
      <c r="K26" s="699"/>
      <c r="L26" s="700"/>
      <c r="M26" s="700"/>
      <c r="N26" s="701"/>
      <c r="O26" s="708" t="s">
        <v>601</v>
      </c>
      <c r="P26" s="709"/>
      <c r="Q26" s="710"/>
      <c r="R26" s="319"/>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741"/>
      <c r="AX26" s="742"/>
      <c r="AY26" s="657">
        <f>AW27/($BD$2/7)+AW28/($BD$2/7)</f>
        <v>0</v>
      </c>
      <c r="AZ26" s="658"/>
      <c r="BA26" s="661"/>
      <c r="BB26" s="662"/>
      <c r="BC26" s="662"/>
      <c r="BD26" s="662"/>
      <c r="BE26" s="662"/>
      <c r="BF26" s="663"/>
    </row>
    <row r="27" spans="1:58" ht="17.25" customHeight="1" x14ac:dyDescent="0.15">
      <c r="A27" s="676"/>
      <c r="B27" s="680"/>
      <c r="C27" s="681"/>
      <c r="D27" s="686"/>
      <c r="E27" s="687"/>
      <c r="F27" s="693"/>
      <c r="G27" s="694"/>
      <c r="H27" s="694"/>
      <c r="I27" s="694"/>
      <c r="J27" s="695"/>
      <c r="K27" s="702"/>
      <c r="L27" s="703"/>
      <c r="M27" s="703"/>
      <c r="N27" s="704"/>
      <c r="O27" s="411"/>
      <c r="P27" s="413"/>
      <c r="Q27" s="412" t="s">
        <v>603</v>
      </c>
      <c r="R27" s="324"/>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739">
        <f>SUM(R27:AS27)</f>
        <v>0</v>
      </c>
      <c r="AX27" s="740">
        <f t="shared" ref="AX27:AX28" si="1">SUM(S28:AT28)</f>
        <v>0</v>
      </c>
      <c r="AY27" s="657"/>
      <c r="AZ27" s="658"/>
      <c r="BA27" s="664"/>
      <c r="BB27" s="665"/>
      <c r="BC27" s="665"/>
      <c r="BD27" s="665"/>
      <c r="BE27" s="665"/>
      <c r="BF27" s="666"/>
    </row>
    <row r="28" spans="1:58" ht="17.25" customHeight="1" x14ac:dyDescent="0.15">
      <c r="A28" s="677"/>
      <c r="B28" s="682"/>
      <c r="C28" s="683"/>
      <c r="D28" s="688"/>
      <c r="E28" s="689"/>
      <c r="F28" s="696"/>
      <c r="G28" s="697"/>
      <c r="H28" s="697"/>
      <c r="I28" s="697"/>
      <c r="J28" s="698"/>
      <c r="K28" s="705"/>
      <c r="L28" s="706"/>
      <c r="M28" s="706"/>
      <c r="N28" s="707"/>
      <c r="O28" s="672" t="s">
        <v>604</v>
      </c>
      <c r="P28" s="673"/>
      <c r="Q28" s="674"/>
      <c r="R28" s="324"/>
      <c r="S28" s="325"/>
      <c r="T28" s="325"/>
      <c r="U28" s="325"/>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739">
        <f>SUM(R28:AS28)</f>
        <v>0</v>
      </c>
      <c r="AX28" s="740">
        <f t="shared" si="1"/>
        <v>0</v>
      </c>
      <c r="AY28" s="659"/>
      <c r="AZ28" s="660"/>
      <c r="BA28" s="667"/>
      <c r="BB28" s="668"/>
      <c r="BC28" s="668"/>
      <c r="BD28" s="668"/>
      <c r="BE28" s="668"/>
      <c r="BF28" s="669"/>
    </row>
    <row r="29" spans="1:58" ht="17.25" customHeight="1" x14ac:dyDescent="0.15">
      <c r="A29" s="675">
        <v>2</v>
      </c>
      <c r="B29" s="678"/>
      <c r="C29" s="679"/>
      <c r="D29" s="684"/>
      <c r="E29" s="685"/>
      <c r="F29" s="690"/>
      <c r="G29" s="691"/>
      <c r="H29" s="691"/>
      <c r="I29" s="691"/>
      <c r="J29" s="692"/>
      <c r="K29" s="699"/>
      <c r="L29" s="700"/>
      <c r="M29" s="700"/>
      <c r="N29" s="701"/>
      <c r="O29" s="708" t="s">
        <v>601</v>
      </c>
      <c r="P29" s="709"/>
      <c r="Q29" s="710"/>
      <c r="R29" s="326"/>
      <c r="S29" s="327"/>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741"/>
      <c r="AX29" s="742"/>
      <c r="AY29" s="657">
        <f t="shared" ref="AY29" si="2">AW30/($BD$2/7)+AW31/($BD$2/7)</f>
        <v>0</v>
      </c>
      <c r="AZ29" s="658"/>
      <c r="BA29" s="661"/>
      <c r="BB29" s="662"/>
      <c r="BC29" s="662"/>
      <c r="BD29" s="662"/>
      <c r="BE29" s="662"/>
      <c r="BF29" s="663"/>
    </row>
    <row r="30" spans="1:58" ht="17.25" customHeight="1" x14ac:dyDescent="0.15">
      <c r="A30" s="676"/>
      <c r="B30" s="680"/>
      <c r="C30" s="681"/>
      <c r="D30" s="686"/>
      <c r="E30" s="687"/>
      <c r="F30" s="693"/>
      <c r="G30" s="694"/>
      <c r="H30" s="694"/>
      <c r="I30" s="694"/>
      <c r="J30" s="695"/>
      <c r="K30" s="702"/>
      <c r="L30" s="703"/>
      <c r="M30" s="703"/>
      <c r="N30" s="704"/>
      <c r="O30" s="411"/>
      <c r="P30" s="413"/>
      <c r="Q30" s="412" t="s">
        <v>603</v>
      </c>
      <c r="R30" s="324"/>
      <c r="S30" s="325"/>
      <c r="T30" s="325"/>
      <c r="U30" s="325"/>
      <c r="V30" s="328"/>
      <c r="W30" s="328"/>
      <c r="X30" s="325"/>
      <c r="Y30" s="325"/>
      <c r="Z30" s="325"/>
      <c r="AA30" s="325"/>
      <c r="AB30" s="325"/>
      <c r="AC30" s="328"/>
      <c r="AD30" s="328"/>
      <c r="AE30" s="325"/>
      <c r="AF30" s="325"/>
      <c r="AG30" s="325"/>
      <c r="AH30" s="325"/>
      <c r="AI30" s="325"/>
      <c r="AJ30" s="328"/>
      <c r="AK30" s="328"/>
      <c r="AL30" s="325"/>
      <c r="AM30" s="325"/>
      <c r="AN30" s="325"/>
      <c r="AO30" s="325"/>
      <c r="AP30" s="325"/>
      <c r="AQ30" s="328"/>
      <c r="AR30" s="328"/>
      <c r="AS30" s="325"/>
      <c r="AT30" s="325"/>
      <c r="AU30" s="325"/>
      <c r="AV30" s="325"/>
      <c r="AW30" s="739">
        <f>SUM(R30:AS30)</f>
        <v>0</v>
      </c>
      <c r="AX30" s="740">
        <f t="shared" ref="AX30:AX31" si="3">SUM(S31:AT31)</f>
        <v>0</v>
      </c>
      <c r="AY30" s="657"/>
      <c r="AZ30" s="658"/>
      <c r="BA30" s="664"/>
      <c r="BB30" s="665"/>
      <c r="BC30" s="665"/>
      <c r="BD30" s="665"/>
      <c r="BE30" s="665"/>
      <c r="BF30" s="666"/>
    </row>
    <row r="31" spans="1:58" ht="17.25" customHeight="1" x14ac:dyDescent="0.15">
      <c r="A31" s="677"/>
      <c r="B31" s="682"/>
      <c r="C31" s="683"/>
      <c r="D31" s="688"/>
      <c r="E31" s="689"/>
      <c r="F31" s="696"/>
      <c r="G31" s="697"/>
      <c r="H31" s="697"/>
      <c r="I31" s="697"/>
      <c r="J31" s="698"/>
      <c r="K31" s="705"/>
      <c r="L31" s="706"/>
      <c r="M31" s="706"/>
      <c r="N31" s="707"/>
      <c r="O31" s="672" t="s">
        <v>604</v>
      </c>
      <c r="P31" s="673"/>
      <c r="Q31" s="674"/>
      <c r="R31" s="324"/>
      <c r="S31" s="325"/>
      <c r="T31" s="325"/>
      <c r="U31" s="325"/>
      <c r="V31" s="328"/>
      <c r="W31" s="328"/>
      <c r="X31" s="325"/>
      <c r="Y31" s="325"/>
      <c r="Z31" s="325"/>
      <c r="AA31" s="325"/>
      <c r="AB31" s="325"/>
      <c r="AC31" s="328"/>
      <c r="AD31" s="328"/>
      <c r="AE31" s="325"/>
      <c r="AF31" s="325"/>
      <c r="AG31" s="325"/>
      <c r="AH31" s="325"/>
      <c r="AI31" s="325"/>
      <c r="AJ31" s="328"/>
      <c r="AK31" s="328"/>
      <c r="AL31" s="325"/>
      <c r="AM31" s="325"/>
      <c r="AN31" s="325"/>
      <c r="AO31" s="325"/>
      <c r="AP31" s="325"/>
      <c r="AQ31" s="328"/>
      <c r="AR31" s="328"/>
      <c r="AS31" s="325"/>
      <c r="AT31" s="325"/>
      <c r="AU31" s="325"/>
      <c r="AV31" s="325"/>
      <c r="AW31" s="739">
        <f>SUM(R31:AS31)</f>
        <v>0</v>
      </c>
      <c r="AX31" s="740">
        <f t="shared" si="3"/>
        <v>0</v>
      </c>
      <c r="AY31" s="659"/>
      <c r="AZ31" s="660"/>
      <c r="BA31" s="667"/>
      <c r="BB31" s="668"/>
      <c r="BC31" s="668"/>
      <c r="BD31" s="668"/>
      <c r="BE31" s="668"/>
      <c r="BF31" s="669"/>
    </row>
    <row r="32" spans="1:58" ht="17.25" customHeight="1" x14ac:dyDescent="0.15">
      <c r="A32" s="675">
        <v>3</v>
      </c>
      <c r="B32" s="678"/>
      <c r="C32" s="679"/>
      <c r="D32" s="684"/>
      <c r="E32" s="685"/>
      <c r="F32" s="690"/>
      <c r="G32" s="691"/>
      <c r="H32" s="691"/>
      <c r="I32" s="691"/>
      <c r="J32" s="692"/>
      <c r="K32" s="699"/>
      <c r="L32" s="700"/>
      <c r="M32" s="700"/>
      <c r="N32" s="701"/>
      <c r="O32" s="708" t="s">
        <v>601</v>
      </c>
      <c r="P32" s="709"/>
      <c r="Q32" s="710"/>
      <c r="R32" s="319"/>
      <c r="S32" s="320"/>
      <c r="T32" s="320"/>
      <c r="U32" s="320"/>
      <c r="V32" s="327"/>
      <c r="W32" s="327"/>
      <c r="X32" s="320"/>
      <c r="Y32" s="320"/>
      <c r="Z32" s="320"/>
      <c r="AA32" s="320"/>
      <c r="AB32" s="320"/>
      <c r="AC32" s="327"/>
      <c r="AD32" s="327"/>
      <c r="AE32" s="320"/>
      <c r="AF32" s="320"/>
      <c r="AG32" s="320"/>
      <c r="AH32" s="320"/>
      <c r="AI32" s="320"/>
      <c r="AJ32" s="327"/>
      <c r="AK32" s="327"/>
      <c r="AL32" s="320"/>
      <c r="AM32" s="320"/>
      <c r="AN32" s="320"/>
      <c r="AO32" s="320"/>
      <c r="AP32" s="320"/>
      <c r="AQ32" s="327"/>
      <c r="AR32" s="327"/>
      <c r="AS32" s="320"/>
      <c r="AT32" s="320"/>
      <c r="AU32" s="320"/>
      <c r="AV32" s="320"/>
      <c r="AW32" s="741"/>
      <c r="AX32" s="742"/>
      <c r="AY32" s="657">
        <f t="shared" ref="AY32" si="4">AW33/($BD$2/7)+AW34/($BD$2/7)</f>
        <v>0</v>
      </c>
      <c r="AZ32" s="658"/>
      <c r="BA32" s="661"/>
      <c r="BB32" s="662"/>
      <c r="BC32" s="662"/>
      <c r="BD32" s="662"/>
      <c r="BE32" s="662"/>
      <c r="BF32" s="663"/>
    </row>
    <row r="33" spans="1:58" ht="17.25" customHeight="1" x14ac:dyDescent="0.15">
      <c r="A33" s="676"/>
      <c r="B33" s="680"/>
      <c r="C33" s="681"/>
      <c r="D33" s="686"/>
      <c r="E33" s="687"/>
      <c r="F33" s="693"/>
      <c r="G33" s="694"/>
      <c r="H33" s="694"/>
      <c r="I33" s="694"/>
      <c r="J33" s="695"/>
      <c r="K33" s="702"/>
      <c r="L33" s="703"/>
      <c r="M33" s="703"/>
      <c r="N33" s="704"/>
      <c r="O33" s="411"/>
      <c r="P33" s="413"/>
      <c r="Q33" s="412" t="s">
        <v>603</v>
      </c>
      <c r="R33" s="324"/>
      <c r="S33" s="325"/>
      <c r="T33" s="325"/>
      <c r="U33" s="325"/>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739">
        <f>SUM(R33:AS33)</f>
        <v>0</v>
      </c>
      <c r="AX33" s="740">
        <f t="shared" ref="AX33:AX34" si="5">SUM(S34:AT34)</f>
        <v>0</v>
      </c>
      <c r="AY33" s="657"/>
      <c r="AZ33" s="658"/>
      <c r="BA33" s="664"/>
      <c r="BB33" s="665"/>
      <c r="BC33" s="665"/>
      <c r="BD33" s="665"/>
      <c r="BE33" s="665"/>
      <c r="BF33" s="666"/>
    </row>
    <row r="34" spans="1:58" ht="17.25" customHeight="1" x14ac:dyDescent="0.15">
      <c r="A34" s="677"/>
      <c r="B34" s="682"/>
      <c r="C34" s="683"/>
      <c r="D34" s="688"/>
      <c r="E34" s="689"/>
      <c r="F34" s="696"/>
      <c r="G34" s="697"/>
      <c r="H34" s="697"/>
      <c r="I34" s="697"/>
      <c r="J34" s="698"/>
      <c r="K34" s="705"/>
      <c r="L34" s="706"/>
      <c r="M34" s="706"/>
      <c r="N34" s="707"/>
      <c r="O34" s="672" t="s">
        <v>604</v>
      </c>
      <c r="P34" s="673"/>
      <c r="Q34" s="674"/>
      <c r="R34" s="324"/>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739">
        <f>SUM(R34:AS34)</f>
        <v>0</v>
      </c>
      <c r="AX34" s="740">
        <f t="shared" si="5"/>
        <v>0</v>
      </c>
      <c r="AY34" s="659"/>
      <c r="AZ34" s="660"/>
      <c r="BA34" s="667"/>
      <c r="BB34" s="668"/>
      <c r="BC34" s="668"/>
      <c r="BD34" s="668"/>
      <c r="BE34" s="668"/>
      <c r="BF34" s="669"/>
    </row>
    <row r="35" spans="1:58" ht="17.25" customHeight="1" x14ac:dyDescent="0.15">
      <c r="A35" s="675">
        <v>4</v>
      </c>
      <c r="B35" s="678"/>
      <c r="C35" s="679"/>
      <c r="D35" s="684"/>
      <c r="E35" s="685"/>
      <c r="F35" s="690"/>
      <c r="G35" s="691"/>
      <c r="H35" s="691"/>
      <c r="I35" s="691"/>
      <c r="J35" s="692"/>
      <c r="K35" s="699"/>
      <c r="L35" s="700"/>
      <c r="M35" s="700"/>
      <c r="N35" s="701"/>
      <c r="O35" s="708" t="s">
        <v>601</v>
      </c>
      <c r="P35" s="709"/>
      <c r="Q35" s="710"/>
      <c r="R35" s="326"/>
      <c r="S35" s="320"/>
      <c r="T35" s="320"/>
      <c r="U35" s="320"/>
      <c r="V35" s="320"/>
      <c r="W35" s="320"/>
      <c r="X35" s="327"/>
      <c r="Y35" s="327"/>
      <c r="Z35" s="320"/>
      <c r="AA35" s="320"/>
      <c r="AB35" s="320"/>
      <c r="AC35" s="320"/>
      <c r="AD35" s="320"/>
      <c r="AE35" s="327"/>
      <c r="AF35" s="327"/>
      <c r="AG35" s="320"/>
      <c r="AH35" s="320"/>
      <c r="AI35" s="320"/>
      <c r="AJ35" s="320"/>
      <c r="AK35" s="320"/>
      <c r="AL35" s="327"/>
      <c r="AM35" s="327"/>
      <c r="AN35" s="320"/>
      <c r="AO35" s="320"/>
      <c r="AP35" s="320"/>
      <c r="AQ35" s="320"/>
      <c r="AR35" s="320"/>
      <c r="AS35" s="327"/>
      <c r="AT35" s="327"/>
      <c r="AU35" s="327"/>
      <c r="AV35" s="327"/>
      <c r="AW35" s="741"/>
      <c r="AX35" s="742"/>
      <c r="AY35" s="657">
        <f t="shared" ref="AY35" si="6">AW36/($BD$2/7)+AW37/($BD$2/7)</f>
        <v>0</v>
      </c>
      <c r="AZ35" s="658"/>
      <c r="BA35" s="661"/>
      <c r="BB35" s="662"/>
      <c r="BC35" s="662"/>
      <c r="BD35" s="662"/>
      <c r="BE35" s="662"/>
      <c r="BF35" s="663"/>
    </row>
    <row r="36" spans="1:58" ht="17.25" customHeight="1" x14ac:dyDescent="0.15">
      <c r="A36" s="676"/>
      <c r="B36" s="680"/>
      <c r="C36" s="681"/>
      <c r="D36" s="686"/>
      <c r="E36" s="687"/>
      <c r="F36" s="693"/>
      <c r="G36" s="694"/>
      <c r="H36" s="694"/>
      <c r="I36" s="694"/>
      <c r="J36" s="695"/>
      <c r="K36" s="702"/>
      <c r="L36" s="703"/>
      <c r="M36" s="703"/>
      <c r="N36" s="704"/>
      <c r="O36" s="411"/>
      <c r="P36" s="413"/>
      <c r="Q36" s="412" t="s">
        <v>603</v>
      </c>
      <c r="R36" s="329"/>
      <c r="S36" s="325"/>
      <c r="T36" s="325"/>
      <c r="U36" s="325"/>
      <c r="V36" s="325"/>
      <c r="W36" s="325"/>
      <c r="X36" s="328"/>
      <c r="Y36" s="328"/>
      <c r="Z36" s="325"/>
      <c r="AA36" s="325"/>
      <c r="AB36" s="325"/>
      <c r="AC36" s="325"/>
      <c r="AD36" s="325"/>
      <c r="AE36" s="328"/>
      <c r="AF36" s="328"/>
      <c r="AG36" s="325"/>
      <c r="AH36" s="325"/>
      <c r="AI36" s="325"/>
      <c r="AJ36" s="325"/>
      <c r="AK36" s="325"/>
      <c r="AL36" s="328"/>
      <c r="AM36" s="328"/>
      <c r="AN36" s="325"/>
      <c r="AO36" s="325"/>
      <c r="AP36" s="325"/>
      <c r="AQ36" s="325"/>
      <c r="AR36" s="325"/>
      <c r="AS36" s="328"/>
      <c r="AT36" s="328"/>
      <c r="AU36" s="328"/>
      <c r="AV36" s="328"/>
      <c r="AW36" s="739">
        <f>SUM(R36:AS36)</f>
        <v>0</v>
      </c>
      <c r="AX36" s="740">
        <f t="shared" ref="AX36:AX37" si="7">SUM(S37:AT37)</f>
        <v>0</v>
      </c>
      <c r="AY36" s="657"/>
      <c r="AZ36" s="658"/>
      <c r="BA36" s="664"/>
      <c r="BB36" s="665"/>
      <c r="BC36" s="665"/>
      <c r="BD36" s="665"/>
      <c r="BE36" s="665"/>
      <c r="BF36" s="666"/>
    </row>
    <row r="37" spans="1:58" ht="17.25" customHeight="1" x14ac:dyDescent="0.15">
      <c r="A37" s="677"/>
      <c r="B37" s="682"/>
      <c r="C37" s="683"/>
      <c r="D37" s="688"/>
      <c r="E37" s="689"/>
      <c r="F37" s="696"/>
      <c r="G37" s="697"/>
      <c r="H37" s="697"/>
      <c r="I37" s="697"/>
      <c r="J37" s="698"/>
      <c r="K37" s="705"/>
      <c r="L37" s="706"/>
      <c r="M37" s="706"/>
      <c r="N37" s="707"/>
      <c r="O37" s="672" t="s">
        <v>604</v>
      </c>
      <c r="P37" s="673"/>
      <c r="Q37" s="674"/>
      <c r="R37" s="329"/>
      <c r="S37" s="325"/>
      <c r="T37" s="325"/>
      <c r="U37" s="325"/>
      <c r="V37" s="325"/>
      <c r="W37" s="325"/>
      <c r="X37" s="328"/>
      <c r="Y37" s="328"/>
      <c r="Z37" s="325"/>
      <c r="AA37" s="325"/>
      <c r="AB37" s="325"/>
      <c r="AC37" s="325"/>
      <c r="AD37" s="325"/>
      <c r="AE37" s="328"/>
      <c r="AF37" s="328"/>
      <c r="AG37" s="325"/>
      <c r="AH37" s="325"/>
      <c r="AI37" s="325"/>
      <c r="AJ37" s="325"/>
      <c r="AK37" s="325"/>
      <c r="AL37" s="328"/>
      <c r="AM37" s="328"/>
      <c r="AN37" s="325"/>
      <c r="AO37" s="325"/>
      <c r="AP37" s="325"/>
      <c r="AQ37" s="325"/>
      <c r="AR37" s="325"/>
      <c r="AS37" s="328"/>
      <c r="AT37" s="328"/>
      <c r="AU37" s="328"/>
      <c r="AV37" s="328"/>
      <c r="AW37" s="739">
        <f>SUM(R37:AS37)</f>
        <v>0</v>
      </c>
      <c r="AX37" s="740">
        <f t="shared" si="7"/>
        <v>0</v>
      </c>
      <c r="AY37" s="659"/>
      <c r="AZ37" s="660"/>
      <c r="BA37" s="667"/>
      <c r="BB37" s="668"/>
      <c r="BC37" s="668"/>
      <c r="BD37" s="668"/>
      <c r="BE37" s="668"/>
      <c r="BF37" s="669"/>
    </row>
    <row r="38" spans="1:58" ht="17.25" customHeight="1" x14ac:dyDescent="0.15">
      <c r="A38" s="675">
        <v>5</v>
      </c>
      <c r="B38" s="678"/>
      <c r="C38" s="679"/>
      <c r="D38" s="684"/>
      <c r="E38" s="685"/>
      <c r="F38" s="690"/>
      <c r="G38" s="691"/>
      <c r="H38" s="691"/>
      <c r="I38" s="691"/>
      <c r="J38" s="692"/>
      <c r="K38" s="699"/>
      <c r="L38" s="700"/>
      <c r="M38" s="700"/>
      <c r="N38" s="701"/>
      <c r="O38" s="708" t="s">
        <v>601</v>
      </c>
      <c r="P38" s="709"/>
      <c r="Q38" s="710"/>
      <c r="R38" s="326"/>
      <c r="S38" s="320"/>
      <c r="T38" s="320"/>
      <c r="U38" s="320"/>
      <c r="V38" s="320"/>
      <c r="W38" s="320"/>
      <c r="X38" s="327"/>
      <c r="Y38" s="327"/>
      <c r="Z38" s="320"/>
      <c r="AA38" s="320"/>
      <c r="AB38" s="320"/>
      <c r="AC38" s="320"/>
      <c r="AD38" s="320"/>
      <c r="AE38" s="327"/>
      <c r="AF38" s="327"/>
      <c r="AG38" s="320"/>
      <c r="AH38" s="320"/>
      <c r="AI38" s="320"/>
      <c r="AJ38" s="320"/>
      <c r="AK38" s="320"/>
      <c r="AL38" s="327"/>
      <c r="AM38" s="327"/>
      <c r="AN38" s="320"/>
      <c r="AO38" s="320"/>
      <c r="AP38" s="320"/>
      <c r="AQ38" s="320"/>
      <c r="AR38" s="320"/>
      <c r="AS38" s="327"/>
      <c r="AT38" s="327"/>
      <c r="AU38" s="327"/>
      <c r="AV38" s="327"/>
      <c r="AW38" s="741"/>
      <c r="AX38" s="742"/>
      <c r="AY38" s="657">
        <f t="shared" ref="AY38" si="8">AW39/($BD$2/7)+AW40/($BD$2/7)</f>
        <v>0</v>
      </c>
      <c r="AZ38" s="658"/>
      <c r="BA38" s="661"/>
      <c r="BB38" s="662"/>
      <c r="BC38" s="662"/>
      <c r="BD38" s="662"/>
      <c r="BE38" s="662"/>
      <c r="BF38" s="663"/>
    </row>
    <row r="39" spans="1:58" ht="17.25" customHeight="1" x14ac:dyDescent="0.15">
      <c r="A39" s="676"/>
      <c r="B39" s="680"/>
      <c r="C39" s="681"/>
      <c r="D39" s="686"/>
      <c r="E39" s="687"/>
      <c r="F39" s="693"/>
      <c r="G39" s="694"/>
      <c r="H39" s="694"/>
      <c r="I39" s="694"/>
      <c r="J39" s="695"/>
      <c r="K39" s="702"/>
      <c r="L39" s="703"/>
      <c r="M39" s="703"/>
      <c r="N39" s="704"/>
      <c r="O39" s="411"/>
      <c r="P39" s="413"/>
      <c r="Q39" s="412" t="s">
        <v>603</v>
      </c>
      <c r="R39" s="329"/>
      <c r="S39" s="325"/>
      <c r="T39" s="325"/>
      <c r="U39" s="325"/>
      <c r="V39" s="325"/>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8"/>
      <c r="AV39" s="328"/>
      <c r="AW39" s="739">
        <f>SUM(R39:AS39)</f>
        <v>0</v>
      </c>
      <c r="AX39" s="740">
        <f t="shared" ref="AX39:AX40" si="9">SUM(S40:AT40)</f>
        <v>0</v>
      </c>
      <c r="AY39" s="657"/>
      <c r="AZ39" s="658"/>
      <c r="BA39" s="664"/>
      <c r="BB39" s="665"/>
      <c r="BC39" s="665"/>
      <c r="BD39" s="665"/>
      <c r="BE39" s="665"/>
      <c r="BF39" s="666"/>
    </row>
    <row r="40" spans="1:58" ht="17.25" customHeight="1" x14ac:dyDescent="0.15">
      <c r="A40" s="677"/>
      <c r="B40" s="682"/>
      <c r="C40" s="683"/>
      <c r="D40" s="688"/>
      <c r="E40" s="689"/>
      <c r="F40" s="696"/>
      <c r="G40" s="697"/>
      <c r="H40" s="697"/>
      <c r="I40" s="697"/>
      <c r="J40" s="698"/>
      <c r="K40" s="705"/>
      <c r="L40" s="706"/>
      <c r="M40" s="706"/>
      <c r="N40" s="707"/>
      <c r="O40" s="672" t="s">
        <v>604</v>
      </c>
      <c r="P40" s="673"/>
      <c r="Q40" s="674"/>
      <c r="R40" s="329"/>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8"/>
      <c r="AV40" s="328"/>
      <c r="AW40" s="739">
        <f>SUM(R40:AS40)</f>
        <v>0</v>
      </c>
      <c r="AX40" s="740">
        <f t="shared" si="9"/>
        <v>0</v>
      </c>
      <c r="AY40" s="659"/>
      <c r="AZ40" s="660"/>
      <c r="BA40" s="667"/>
      <c r="BB40" s="668"/>
      <c r="BC40" s="668"/>
      <c r="BD40" s="668"/>
      <c r="BE40" s="668"/>
      <c r="BF40" s="669"/>
    </row>
    <row r="41" spans="1:58" ht="17.25" customHeight="1" x14ac:dyDescent="0.15">
      <c r="A41" s="675">
        <v>6</v>
      </c>
      <c r="B41" s="678"/>
      <c r="C41" s="679"/>
      <c r="D41" s="684"/>
      <c r="E41" s="685"/>
      <c r="F41" s="690"/>
      <c r="G41" s="691"/>
      <c r="H41" s="691"/>
      <c r="I41" s="691"/>
      <c r="J41" s="692"/>
      <c r="K41" s="699"/>
      <c r="L41" s="700"/>
      <c r="M41" s="700"/>
      <c r="N41" s="701"/>
      <c r="O41" s="708" t="s">
        <v>601</v>
      </c>
      <c r="P41" s="709"/>
      <c r="Q41" s="710"/>
      <c r="R41" s="326"/>
      <c r="S41" s="327"/>
      <c r="T41" s="327"/>
      <c r="U41" s="327"/>
      <c r="V41" s="327"/>
      <c r="W41" s="320"/>
      <c r="X41" s="320"/>
      <c r="Y41" s="320"/>
      <c r="Z41" s="327"/>
      <c r="AA41" s="327"/>
      <c r="AB41" s="327"/>
      <c r="AC41" s="327"/>
      <c r="AD41" s="320"/>
      <c r="AE41" s="320"/>
      <c r="AF41" s="320"/>
      <c r="AG41" s="327"/>
      <c r="AH41" s="327"/>
      <c r="AI41" s="327"/>
      <c r="AJ41" s="327"/>
      <c r="AK41" s="320"/>
      <c r="AL41" s="320"/>
      <c r="AM41" s="320"/>
      <c r="AN41" s="327"/>
      <c r="AO41" s="327"/>
      <c r="AP41" s="327"/>
      <c r="AQ41" s="327"/>
      <c r="AR41" s="320"/>
      <c r="AS41" s="320"/>
      <c r="AT41" s="320"/>
      <c r="AU41" s="327"/>
      <c r="AV41" s="327"/>
      <c r="AW41" s="741"/>
      <c r="AX41" s="742"/>
      <c r="AY41" s="657">
        <f t="shared" ref="AY41" si="10">AW42/($BD$2/7)+AW43/($BD$2/7)</f>
        <v>0</v>
      </c>
      <c r="AZ41" s="658"/>
      <c r="BA41" s="661"/>
      <c r="BB41" s="662"/>
      <c r="BC41" s="662"/>
      <c r="BD41" s="662"/>
      <c r="BE41" s="662"/>
      <c r="BF41" s="663"/>
    </row>
    <row r="42" spans="1:58" ht="17.25" customHeight="1" x14ac:dyDescent="0.15">
      <c r="A42" s="676"/>
      <c r="B42" s="680"/>
      <c r="C42" s="681"/>
      <c r="D42" s="686"/>
      <c r="E42" s="687"/>
      <c r="F42" s="693"/>
      <c r="G42" s="694"/>
      <c r="H42" s="694"/>
      <c r="I42" s="694"/>
      <c r="J42" s="695"/>
      <c r="K42" s="702"/>
      <c r="L42" s="703"/>
      <c r="M42" s="703"/>
      <c r="N42" s="704"/>
      <c r="O42" s="411"/>
      <c r="P42" s="413"/>
      <c r="Q42" s="412" t="s">
        <v>603</v>
      </c>
      <c r="R42" s="324"/>
      <c r="S42" s="325"/>
      <c r="T42" s="325"/>
      <c r="U42" s="325"/>
      <c r="V42" s="325"/>
      <c r="W42" s="325"/>
      <c r="X42" s="325"/>
      <c r="Y42" s="325"/>
      <c r="Z42" s="328"/>
      <c r="AA42" s="328"/>
      <c r="AB42" s="328"/>
      <c r="AC42" s="328"/>
      <c r="AD42" s="325"/>
      <c r="AE42" s="325"/>
      <c r="AF42" s="325"/>
      <c r="AG42" s="325"/>
      <c r="AH42" s="328"/>
      <c r="AI42" s="328"/>
      <c r="AJ42" s="328"/>
      <c r="AK42" s="325"/>
      <c r="AL42" s="325"/>
      <c r="AM42" s="325"/>
      <c r="AN42" s="328"/>
      <c r="AO42" s="328"/>
      <c r="AP42" s="328"/>
      <c r="AQ42" s="328"/>
      <c r="AR42" s="325"/>
      <c r="AS42" s="325"/>
      <c r="AT42" s="325"/>
      <c r="AU42" s="328"/>
      <c r="AV42" s="328"/>
      <c r="AW42" s="739">
        <f>SUM(R42:AS42)</f>
        <v>0</v>
      </c>
      <c r="AX42" s="740">
        <f t="shared" ref="AX42" si="11">SUM(S43:AT43)</f>
        <v>0</v>
      </c>
      <c r="AY42" s="657"/>
      <c r="AZ42" s="658"/>
      <c r="BA42" s="664"/>
      <c r="BB42" s="665"/>
      <c r="BC42" s="665"/>
      <c r="BD42" s="665"/>
      <c r="BE42" s="665"/>
      <c r="BF42" s="666"/>
    </row>
    <row r="43" spans="1:58" ht="17.25" customHeight="1" x14ac:dyDescent="0.15">
      <c r="A43" s="677"/>
      <c r="B43" s="682"/>
      <c r="C43" s="683"/>
      <c r="D43" s="688"/>
      <c r="E43" s="689"/>
      <c r="F43" s="696"/>
      <c r="G43" s="697"/>
      <c r="H43" s="697"/>
      <c r="I43" s="697"/>
      <c r="J43" s="698"/>
      <c r="K43" s="705"/>
      <c r="L43" s="706"/>
      <c r="M43" s="706"/>
      <c r="N43" s="707"/>
      <c r="O43" s="672" t="s">
        <v>604</v>
      </c>
      <c r="P43" s="673"/>
      <c r="Q43" s="674"/>
      <c r="R43" s="324"/>
      <c r="S43" s="325"/>
      <c r="T43" s="325"/>
      <c r="U43" s="325"/>
      <c r="V43" s="325"/>
      <c r="W43" s="325"/>
      <c r="X43" s="325"/>
      <c r="Y43" s="325"/>
      <c r="Z43" s="328"/>
      <c r="AA43" s="328"/>
      <c r="AB43" s="328"/>
      <c r="AC43" s="328"/>
      <c r="AD43" s="325"/>
      <c r="AE43" s="325"/>
      <c r="AF43" s="325"/>
      <c r="AG43" s="325"/>
      <c r="AH43" s="328"/>
      <c r="AI43" s="328"/>
      <c r="AJ43" s="328"/>
      <c r="AK43" s="325"/>
      <c r="AL43" s="325"/>
      <c r="AM43" s="325"/>
      <c r="AN43" s="328"/>
      <c r="AO43" s="328"/>
      <c r="AP43" s="328"/>
      <c r="AQ43" s="328"/>
      <c r="AR43" s="325"/>
      <c r="AS43" s="325"/>
      <c r="AT43" s="325"/>
      <c r="AU43" s="328"/>
      <c r="AV43" s="328"/>
      <c r="AW43" s="739">
        <f>SUM(R43:AS43)</f>
        <v>0</v>
      </c>
      <c r="AX43" s="740">
        <f>SUM(S68:AT68)</f>
        <v>0</v>
      </c>
      <c r="AY43" s="659"/>
      <c r="AZ43" s="660"/>
      <c r="BA43" s="667"/>
      <c r="BB43" s="668"/>
      <c r="BC43" s="668"/>
      <c r="BD43" s="668"/>
      <c r="BE43" s="668"/>
      <c r="BF43" s="669"/>
    </row>
    <row r="44" spans="1:58" ht="17.25" customHeight="1" x14ac:dyDescent="0.15">
      <c r="A44" s="675">
        <v>7</v>
      </c>
      <c r="B44" s="678"/>
      <c r="C44" s="679"/>
      <c r="D44" s="684"/>
      <c r="E44" s="685"/>
      <c r="F44" s="690"/>
      <c r="G44" s="691"/>
      <c r="H44" s="691"/>
      <c r="I44" s="691"/>
      <c r="J44" s="692"/>
      <c r="K44" s="699"/>
      <c r="L44" s="700"/>
      <c r="M44" s="700"/>
      <c r="N44" s="701"/>
      <c r="O44" s="708" t="s">
        <v>601</v>
      </c>
      <c r="P44" s="709"/>
      <c r="Q44" s="710"/>
      <c r="R44" s="319"/>
      <c r="S44" s="320"/>
      <c r="T44" s="320"/>
      <c r="U44" s="320"/>
      <c r="V44" s="320"/>
      <c r="W44" s="320"/>
      <c r="X44" s="320"/>
      <c r="Y44" s="327"/>
      <c r="Z44" s="327"/>
      <c r="AA44" s="327"/>
      <c r="AB44" s="327"/>
      <c r="AC44" s="327"/>
      <c r="AD44" s="320"/>
      <c r="AE44" s="327"/>
      <c r="AF44" s="327"/>
      <c r="AG44" s="320"/>
      <c r="AH44" s="327"/>
      <c r="AI44" s="327"/>
      <c r="AJ44" s="327"/>
      <c r="AK44" s="320"/>
      <c r="AL44" s="327"/>
      <c r="AM44" s="327"/>
      <c r="AN44" s="327"/>
      <c r="AO44" s="327"/>
      <c r="AP44" s="327"/>
      <c r="AQ44" s="327"/>
      <c r="AR44" s="320"/>
      <c r="AS44" s="320"/>
      <c r="AT44" s="327"/>
      <c r="AU44" s="327"/>
      <c r="AV44" s="327"/>
      <c r="AW44" s="741"/>
      <c r="AX44" s="742"/>
      <c r="AY44" s="735">
        <f t="shared" ref="AY44" si="12">AW45/($BD$2/7)+AW46/($BD$2/7)</f>
        <v>0</v>
      </c>
      <c r="AZ44" s="736"/>
      <c r="BA44" s="661"/>
      <c r="BB44" s="662"/>
      <c r="BC44" s="662"/>
      <c r="BD44" s="662"/>
      <c r="BE44" s="662"/>
      <c r="BF44" s="663"/>
    </row>
    <row r="45" spans="1:58" ht="17.25" customHeight="1" x14ac:dyDescent="0.15">
      <c r="A45" s="676"/>
      <c r="B45" s="680"/>
      <c r="C45" s="681"/>
      <c r="D45" s="686"/>
      <c r="E45" s="687"/>
      <c r="F45" s="693"/>
      <c r="G45" s="694"/>
      <c r="H45" s="694"/>
      <c r="I45" s="694"/>
      <c r="J45" s="695"/>
      <c r="K45" s="702"/>
      <c r="L45" s="703"/>
      <c r="M45" s="703"/>
      <c r="N45" s="704"/>
      <c r="O45" s="411"/>
      <c r="P45" s="413"/>
      <c r="Q45" s="412" t="s">
        <v>603</v>
      </c>
      <c r="R45" s="324"/>
      <c r="S45" s="325"/>
      <c r="T45" s="325"/>
      <c r="U45" s="325"/>
      <c r="V45" s="325"/>
      <c r="W45" s="325"/>
      <c r="X45" s="325"/>
      <c r="Y45" s="328"/>
      <c r="Z45" s="325"/>
      <c r="AA45" s="328"/>
      <c r="AB45" s="328"/>
      <c r="AC45" s="325"/>
      <c r="AD45" s="325"/>
      <c r="AE45" s="328"/>
      <c r="AF45" s="328"/>
      <c r="AG45" s="325"/>
      <c r="AH45" s="328"/>
      <c r="AI45" s="325"/>
      <c r="AJ45" s="328"/>
      <c r="AK45" s="325"/>
      <c r="AL45" s="325"/>
      <c r="AM45" s="328"/>
      <c r="AN45" s="328"/>
      <c r="AO45" s="328"/>
      <c r="AP45" s="325"/>
      <c r="AQ45" s="328"/>
      <c r="AR45" s="325"/>
      <c r="AS45" s="325"/>
      <c r="AT45" s="328"/>
      <c r="AU45" s="328"/>
      <c r="AV45" s="325"/>
      <c r="AW45" s="739">
        <f>SUM(R45:AS45)</f>
        <v>0</v>
      </c>
      <c r="AX45" s="740">
        <f t="shared" ref="AX45" si="13">SUM(S46:AT46)</f>
        <v>0</v>
      </c>
      <c r="AY45" s="737"/>
      <c r="AZ45" s="738"/>
      <c r="BA45" s="664"/>
      <c r="BB45" s="665"/>
      <c r="BC45" s="665"/>
      <c r="BD45" s="665"/>
      <c r="BE45" s="665"/>
      <c r="BF45" s="666"/>
    </row>
    <row r="46" spans="1:58" ht="17.25" customHeight="1" x14ac:dyDescent="0.15">
      <c r="A46" s="677"/>
      <c r="B46" s="682"/>
      <c r="C46" s="683"/>
      <c r="D46" s="688"/>
      <c r="E46" s="689"/>
      <c r="F46" s="696"/>
      <c r="G46" s="697"/>
      <c r="H46" s="697"/>
      <c r="I46" s="697"/>
      <c r="J46" s="698"/>
      <c r="K46" s="705"/>
      <c r="L46" s="706"/>
      <c r="M46" s="706"/>
      <c r="N46" s="707"/>
      <c r="O46" s="672" t="s">
        <v>604</v>
      </c>
      <c r="P46" s="673"/>
      <c r="Q46" s="674"/>
      <c r="R46" s="324"/>
      <c r="S46" s="325"/>
      <c r="T46" s="325"/>
      <c r="U46" s="325"/>
      <c r="V46" s="325"/>
      <c r="W46" s="325"/>
      <c r="X46" s="325"/>
      <c r="Y46" s="328"/>
      <c r="Z46" s="325"/>
      <c r="AA46" s="328"/>
      <c r="AB46" s="328"/>
      <c r="AC46" s="325"/>
      <c r="AD46" s="325"/>
      <c r="AE46" s="328"/>
      <c r="AF46" s="328"/>
      <c r="AG46" s="325"/>
      <c r="AH46" s="328"/>
      <c r="AI46" s="325"/>
      <c r="AJ46" s="328"/>
      <c r="AK46" s="325"/>
      <c r="AL46" s="325"/>
      <c r="AM46" s="328"/>
      <c r="AN46" s="328"/>
      <c r="AO46" s="328"/>
      <c r="AP46" s="325"/>
      <c r="AQ46" s="328"/>
      <c r="AR46" s="325"/>
      <c r="AS46" s="325"/>
      <c r="AT46" s="328"/>
      <c r="AU46" s="328"/>
      <c r="AV46" s="325"/>
      <c r="AW46" s="739">
        <f>SUM(R46:AS46)</f>
        <v>0</v>
      </c>
      <c r="AX46" s="740">
        <f>SUM(S47:AT47)</f>
        <v>0</v>
      </c>
      <c r="AY46" s="657"/>
      <c r="AZ46" s="658"/>
      <c r="BA46" s="667"/>
      <c r="BB46" s="668"/>
      <c r="BC46" s="668"/>
      <c r="BD46" s="668"/>
      <c r="BE46" s="668"/>
      <c r="BF46" s="669"/>
    </row>
    <row r="47" spans="1:58" ht="17.25" customHeight="1" x14ac:dyDescent="0.15">
      <c r="A47" s="675">
        <v>8</v>
      </c>
      <c r="B47" s="678"/>
      <c r="C47" s="679"/>
      <c r="D47" s="684"/>
      <c r="E47" s="685"/>
      <c r="F47" s="690"/>
      <c r="G47" s="691"/>
      <c r="H47" s="691"/>
      <c r="I47" s="691"/>
      <c r="J47" s="692"/>
      <c r="K47" s="699"/>
      <c r="L47" s="700"/>
      <c r="M47" s="700"/>
      <c r="N47" s="701"/>
      <c r="O47" s="708" t="s">
        <v>601</v>
      </c>
      <c r="P47" s="709"/>
      <c r="Q47" s="710"/>
      <c r="R47" s="319"/>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741"/>
      <c r="AX47" s="742"/>
      <c r="AY47" s="657">
        <f>AW48/($BD$2/7)+AW49/($BD$2/7)</f>
        <v>0</v>
      </c>
      <c r="AZ47" s="658"/>
      <c r="BA47" s="661"/>
      <c r="BB47" s="662"/>
      <c r="BC47" s="662"/>
      <c r="BD47" s="662"/>
      <c r="BE47" s="662"/>
      <c r="BF47" s="663"/>
    </row>
    <row r="48" spans="1:58" ht="17.25" customHeight="1" x14ac:dyDescent="0.15">
      <c r="A48" s="676"/>
      <c r="B48" s="680"/>
      <c r="C48" s="681"/>
      <c r="D48" s="686"/>
      <c r="E48" s="687"/>
      <c r="F48" s="693"/>
      <c r="G48" s="694"/>
      <c r="H48" s="694"/>
      <c r="I48" s="694"/>
      <c r="J48" s="695"/>
      <c r="K48" s="702"/>
      <c r="L48" s="703"/>
      <c r="M48" s="703"/>
      <c r="N48" s="704"/>
      <c r="O48" s="411"/>
      <c r="P48" s="413"/>
      <c r="Q48" s="412" t="s">
        <v>603</v>
      </c>
      <c r="R48" s="324"/>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739">
        <f>SUM(R48:AS48)</f>
        <v>0</v>
      </c>
      <c r="AX48" s="740">
        <f t="shared" ref="AX48:AX49" si="14">SUM(S49:AT49)</f>
        <v>0</v>
      </c>
      <c r="AY48" s="657"/>
      <c r="AZ48" s="658"/>
      <c r="BA48" s="664"/>
      <c r="BB48" s="665"/>
      <c r="BC48" s="665"/>
      <c r="BD48" s="665"/>
      <c r="BE48" s="665"/>
      <c r="BF48" s="666"/>
    </row>
    <row r="49" spans="1:58" ht="17.25" customHeight="1" x14ac:dyDescent="0.15">
      <c r="A49" s="677"/>
      <c r="B49" s="682"/>
      <c r="C49" s="683"/>
      <c r="D49" s="688"/>
      <c r="E49" s="689"/>
      <c r="F49" s="696"/>
      <c r="G49" s="697"/>
      <c r="H49" s="697"/>
      <c r="I49" s="697"/>
      <c r="J49" s="698"/>
      <c r="K49" s="705"/>
      <c r="L49" s="706"/>
      <c r="M49" s="706"/>
      <c r="N49" s="707"/>
      <c r="O49" s="672" t="s">
        <v>604</v>
      </c>
      <c r="P49" s="673"/>
      <c r="Q49" s="674"/>
      <c r="R49" s="324"/>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739">
        <f>SUM(R49:AS49)</f>
        <v>0</v>
      </c>
      <c r="AX49" s="740">
        <f t="shared" si="14"/>
        <v>0</v>
      </c>
      <c r="AY49" s="659"/>
      <c r="AZ49" s="660"/>
      <c r="BA49" s="667"/>
      <c r="BB49" s="668"/>
      <c r="BC49" s="668"/>
      <c r="BD49" s="668"/>
      <c r="BE49" s="668"/>
      <c r="BF49" s="669"/>
    </row>
    <row r="50" spans="1:58" ht="17.25" customHeight="1" x14ac:dyDescent="0.15">
      <c r="A50" s="675">
        <v>9</v>
      </c>
      <c r="B50" s="678"/>
      <c r="C50" s="679"/>
      <c r="D50" s="684"/>
      <c r="E50" s="685"/>
      <c r="F50" s="690"/>
      <c r="G50" s="691"/>
      <c r="H50" s="691"/>
      <c r="I50" s="691"/>
      <c r="J50" s="692"/>
      <c r="K50" s="699"/>
      <c r="L50" s="700"/>
      <c r="M50" s="700"/>
      <c r="N50" s="701"/>
      <c r="O50" s="708" t="s">
        <v>601</v>
      </c>
      <c r="P50" s="709"/>
      <c r="Q50" s="710"/>
      <c r="R50" s="326"/>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741"/>
      <c r="AX50" s="742"/>
      <c r="AY50" s="657">
        <f t="shared" ref="AY50" si="15">AW51/($BD$2/7)+AW52/($BD$2/7)</f>
        <v>0</v>
      </c>
      <c r="AZ50" s="658"/>
      <c r="BA50" s="661"/>
      <c r="BB50" s="662"/>
      <c r="BC50" s="662"/>
      <c r="BD50" s="662"/>
      <c r="BE50" s="662"/>
      <c r="BF50" s="663"/>
    </row>
    <row r="51" spans="1:58" ht="17.25" customHeight="1" x14ac:dyDescent="0.15">
      <c r="A51" s="676"/>
      <c r="B51" s="680"/>
      <c r="C51" s="681"/>
      <c r="D51" s="686"/>
      <c r="E51" s="687"/>
      <c r="F51" s="693"/>
      <c r="G51" s="694"/>
      <c r="H51" s="694"/>
      <c r="I51" s="694"/>
      <c r="J51" s="695"/>
      <c r="K51" s="702"/>
      <c r="L51" s="703"/>
      <c r="M51" s="703"/>
      <c r="N51" s="704"/>
      <c r="O51" s="411"/>
      <c r="P51" s="413"/>
      <c r="Q51" s="412" t="s">
        <v>603</v>
      </c>
      <c r="R51" s="324"/>
      <c r="S51" s="325"/>
      <c r="T51" s="325"/>
      <c r="U51" s="325"/>
      <c r="V51" s="328"/>
      <c r="W51" s="328"/>
      <c r="X51" s="325"/>
      <c r="Y51" s="325"/>
      <c r="Z51" s="325"/>
      <c r="AA51" s="325"/>
      <c r="AB51" s="325"/>
      <c r="AC51" s="328"/>
      <c r="AD51" s="328"/>
      <c r="AE51" s="325"/>
      <c r="AF51" s="325"/>
      <c r="AG51" s="325"/>
      <c r="AH51" s="325"/>
      <c r="AI51" s="325"/>
      <c r="AJ51" s="328"/>
      <c r="AK51" s="328"/>
      <c r="AL51" s="325"/>
      <c r="AM51" s="325"/>
      <c r="AN51" s="325"/>
      <c r="AO51" s="325"/>
      <c r="AP51" s="325"/>
      <c r="AQ51" s="328"/>
      <c r="AR51" s="328"/>
      <c r="AS51" s="325"/>
      <c r="AT51" s="325"/>
      <c r="AU51" s="325"/>
      <c r="AV51" s="325"/>
      <c r="AW51" s="739">
        <f>SUM(R51:AS51)</f>
        <v>0</v>
      </c>
      <c r="AX51" s="740">
        <f t="shared" ref="AX51:AX52" si="16">SUM(S52:AT52)</f>
        <v>0</v>
      </c>
      <c r="AY51" s="657"/>
      <c r="AZ51" s="658"/>
      <c r="BA51" s="664"/>
      <c r="BB51" s="665"/>
      <c r="BC51" s="665"/>
      <c r="BD51" s="665"/>
      <c r="BE51" s="665"/>
      <c r="BF51" s="666"/>
    </row>
    <row r="52" spans="1:58" ht="17.25" customHeight="1" x14ac:dyDescent="0.15">
      <c r="A52" s="677"/>
      <c r="B52" s="682"/>
      <c r="C52" s="683"/>
      <c r="D52" s="688"/>
      <c r="E52" s="689"/>
      <c r="F52" s="696"/>
      <c r="G52" s="697"/>
      <c r="H52" s="697"/>
      <c r="I52" s="697"/>
      <c r="J52" s="698"/>
      <c r="K52" s="705"/>
      <c r="L52" s="706"/>
      <c r="M52" s="706"/>
      <c r="N52" s="707"/>
      <c r="O52" s="672" t="s">
        <v>604</v>
      </c>
      <c r="P52" s="673"/>
      <c r="Q52" s="674"/>
      <c r="R52" s="324"/>
      <c r="S52" s="325"/>
      <c r="T52" s="325"/>
      <c r="U52" s="325"/>
      <c r="V52" s="328"/>
      <c r="W52" s="328"/>
      <c r="X52" s="325"/>
      <c r="Y52" s="325"/>
      <c r="Z52" s="325"/>
      <c r="AA52" s="325"/>
      <c r="AB52" s="325"/>
      <c r="AC52" s="328"/>
      <c r="AD52" s="328"/>
      <c r="AE52" s="325"/>
      <c r="AF52" s="325"/>
      <c r="AG52" s="325"/>
      <c r="AH52" s="325"/>
      <c r="AI52" s="325"/>
      <c r="AJ52" s="328"/>
      <c r="AK52" s="328"/>
      <c r="AL52" s="325"/>
      <c r="AM52" s="325"/>
      <c r="AN52" s="325"/>
      <c r="AO52" s="325"/>
      <c r="AP52" s="325"/>
      <c r="AQ52" s="328"/>
      <c r="AR52" s="328"/>
      <c r="AS52" s="325"/>
      <c r="AT52" s="325"/>
      <c r="AU52" s="325"/>
      <c r="AV52" s="325"/>
      <c r="AW52" s="739">
        <f>SUM(R52:AS52)</f>
        <v>0</v>
      </c>
      <c r="AX52" s="740">
        <f t="shared" si="16"/>
        <v>0</v>
      </c>
      <c r="AY52" s="659"/>
      <c r="AZ52" s="660"/>
      <c r="BA52" s="667"/>
      <c r="BB52" s="668"/>
      <c r="BC52" s="668"/>
      <c r="BD52" s="668"/>
      <c r="BE52" s="668"/>
      <c r="BF52" s="669"/>
    </row>
    <row r="53" spans="1:58" ht="17.25" customHeight="1" x14ac:dyDescent="0.15">
      <c r="A53" s="675">
        <v>10</v>
      </c>
      <c r="B53" s="678"/>
      <c r="C53" s="679"/>
      <c r="D53" s="684"/>
      <c r="E53" s="685"/>
      <c r="F53" s="690"/>
      <c r="G53" s="691"/>
      <c r="H53" s="691"/>
      <c r="I53" s="691"/>
      <c r="J53" s="692"/>
      <c r="K53" s="699"/>
      <c r="L53" s="700"/>
      <c r="M53" s="700"/>
      <c r="N53" s="701"/>
      <c r="O53" s="708" t="s">
        <v>601</v>
      </c>
      <c r="P53" s="709"/>
      <c r="Q53" s="710"/>
      <c r="R53" s="319"/>
      <c r="S53" s="320"/>
      <c r="T53" s="320"/>
      <c r="U53" s="320"/>
      <c r="V53" s="327"/>
      <c r="W53" s="327"/>
      <c r="X53" s="320"/>
      <c r="Y53" s="320"/>
      <c r="Z53" s="320"/>
      <c r="AA53" s="320"/>
      <c r="AB53" s="320"/>
      <c r="AC53" s="327"/>
      <c r="AD53" s="327"/>
      <c r="AE53" s="320"/>
      <c r="AF53" s="320"/>
      <c r="AG53" s="320"/>
      <c r="AH53" s="320"/>
      <c r="AI53" s="320"/>
      <c r="AJ53" s="327"/>
      <c r="AK53" s="327"/>
      <c r="AL53" s="320"/>
      <c r="AM53" s="320"/>
      <c r="AN53" s="320"/>
      <c r="AO53" s="320"/>
      <c r="AP53" s="320"/>
      <c r="AQ53" s="327"/>
      <c r="AR53" s="327"/>
      <c r="AS53" s="320"/>
      <c r="AT53" s="320"/>
      <c r="AU53" s="320"/>
      <c r="AV53" s="320"/>
      <c r="AW53" s="741"/>
      <c r="AX53" s="742"/>
      <c r="AY53" s="657">
        <f t="shared" ref="AY53" si="17">AW54/($BD$2/7)+AW55/($BD$2/7)</f>
        <v>0</v>
      </c>
      <c r="AZ53" s="658"/>
      <c r="BA53" s="661"/>
      <c r="BB53" s="662"/>
      <c r="BC53" s="662"/>
      <c r="BD53" s="662"/>
      <c r="BE53" s="662"/>
      <c r="BF53" s="663"/>
    </row>
    <row r="54" spans="1:58" ht="17.25" customHeight="1" x14ac:dyDescent="0.15">
      <c r="A54" s="676"/>
      <c r="B54" s="680"/>
      <c r="C54" s="681"/>
      <c r="D54" s="686"/>
      <c r="E54" s="687"/>
      <c r="F54" s="693"/>
      <c r="G54" s="694"/>
      <c r="H54" s="694"/>
      <c r="I54" s="694"/>
      <c r="J54" s="695"/>
      <c r="K54" s="702"/>
      <c r="L54" s="703"/>
      <c r="M54" s="703"/>
      <c r="N54" s="704"/>
      <c r="O54" s="411"/>
      <c r="P54" s="413"/>
      <c r="Q54" s="412" t="s">
        <v>603</v>
      </c>
      <c r="R54" s="324"/>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739">
        <f>SUM(R54:AS54)</f>
        <v>0</v>
      </c>
      <c r="AX54" s="740">
        <f t="shared" ref="AX54:AX55" si="18">SUM(S55:AT55)</f>
        <v>0</v>
      </c>
      <c r="AY54" s="657"/>
      <c r="AZ54" s="658"/>
      <c r="BA54" s="664"/>
      <c r="BB54" s="665"/>
      <c r="BC54" s="665"/>
      <c r="BD54" s="665"/>
      <c r="BE54" s="665"/>
      <c r="BF54" s="666"/>
    </row>
    <row r="55" spans="1:58" ht="17.25" customHeight="1" x14ac:dyDescent="0.15">
      <c r="A55" s="677"/>
      <c r="B55" s="682"/>
      <c r="C55" s="683"/>
      <c r="D55" s="688"/>
      <c r="E55" s="689"/>
      <c r="F55" s="696"/>
      <c r="G55" s="697"/>
      <c r="H55" s="697"/>
      <c r="I55" s="697"/>
      <c r="J55" s="698"/>
      <c r="K55" s="705"/>
      <c r="L55" s="706"/>
      <c r="M55" s="706"/>
      <c r="N55" s="707"/>
      <c r="O55" s="672" t="s">
        <v>604</v>
      </c>
      <c r="P55" s="673"/>
      <c r="Q55" s="674"/>
      <c r="R55" s="324"/>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739">
        <f>SUM(R55:AS55)</f>
        <v>0</v>
      </c>
      <c r="AX55" s="740">
        <f t="shared" si="18"/>
        <v>0</v>
      </c>
      <c r="AY55" s="659"/>
      <c r="AZ55" s="660"/>
      <c r="BA55" s="667"/>
      <c r="BB55" s="668"/>
      <c r="BC55" s="668"/>
      <c r="BD55" s="668"/>
      <c r="BE55" s="668"/>
      <c r="BF55" s="669"/>
    </row>
    <row r="56" spans="1:58" ht="17.25" customHeight="1" x14ac:dyDescent="0.15">
      <c r="A56" s="675">
        <v>11</v>
      </c>
      <c r="B56" s="678"/>
      <c r="C56" s="679"/>
      <c r="D56" s="684"/>
      <c r="E56" s="685"/>
      <c r="F56" s="690"/>
      <c r="G56" s="691"/>
      <c r="H56" s="691"/>
      <c r="I56" s="691"/>
      <c r="J56" s="692"/>
      <c r="K56" s="699"/>
      <c r="L56" s="700"/>
      <c r="M56" s="700"/>
      <c r="N56" s="701"/>
      <c r="O56" s="708" t="s">
        <v>601</v>
      </c>
      <c r="P56" s="709"/>
      <c r="Q56" s="710"/>
      <c r="R56" s="326"/>
      <c r="S56" s="320"/>
      <c r="T56" s="320"/>
      <c r="U56" s="320"/>
      <c r="V56" s="320"/>
      <c r="W56" s="320"/>
      <c r="X56" s="327"/>
      <c r="Y56" s="327"/>
      <c r="Z56" s="320"/>
      <c r="AA56" s="320"/>
      <c r="AB56" s="320"/>
      <c r="AC56" s="320"/>
      <c r="AD56" s="320"/>
      <c r="AE56" s="327"/>
      <c r="AF56" s="327"/>
      <c r="AG56" s="320"/>
      <c r="AH56" s="320"/>
      <c r="AI56" s="320"/>
      <c r="AJ56" s="320"/>
      <c r="AK56" s="320"/>
      <c r="AL56" s="327"/>
      <c r="AM56" s="327"/>
      <c r="AN56" s="320"/>
      <c r="AO56" s="320"/>
      <c r="AP56" s="320"/>
      <c r="AQ56" s="320"/>
      <c r="AR56" s="320"/>
      <c r="AS56" s="327"/>
      <c r="AT56" s="327"/>
      <c r="AU56" s="327"/>
      <c r="AV56" s="327"/>
      <c r="AW56" s="741"/>
      <c r="AX56" s="742"/>
      <c r="AY56" s="657">
        <f t="shared" ref="AY56" si="19">AW57/($BD$2/7)+AW58/($BD$2/7)</f>
        <v>0</v>
      </c>
      <c r="AZ56" s="658"/>
      <c r="BA56" s="661"/>
      <c r="BB56" s="662"/>
      <c r="BC56" s="662"/>
      <c r="BD56" s="662"/>
      <c r="BE56" s="662"/>
      <c r="BF56" s="663"/>
    </row>
    <row r="57" spans="1:58" ht="17.25" customHeight="1" x14ac:dyDescent="0.15">
      <c r="A57" s="676"/>
      <c r="B57" s="680"/>
      <c r="C57" s="681"/>
      <c r="D57" s="686"/>
      <c r="E57" s="687"/>
      <c r="F57" s="693"/>
      <c r="G57" s="694"/>
      <c r="H57" s="694"/>
      <c r="I57" s="694"/>
      <c r="J57" s="695"/>
      <c r="K57" s="702"/>
      <c r="L57" s="703"/>
      <c r="M57" s="703"/>
      <c r="N57" s="704"/>
      <c r="O57" s="411"/>
      <c r="P57" s="413"/>
      <c r="Q57" s="412" t="s">
        <v>603</v>
      </c>
      <c r="R57" s="329"/>
      <c r="S57" s="325"/>
      <c r="T57" s="325"/>
      <c r="U57" s="325"/>
      <c r="V57" s="325"/>
      <c r="W57" s="325"/>
      <c r="X57" s="328"/>
      <c r="Y57" s="328"/>
      <c r="Z57" s="325"/>
      <c r="AA57" s="325"/>
      <c r="AB57" s="325"/>
      <c r="AC57" s="325"/>
      <c r="AD57" s="325"/>
      <c r="AE57" s="328"/>
      <c r="AF57" s="328"/>
      <c r="AG57" s="325"/>
      <c r="AH57" s="325"/>
      <c r="AI57" s="325"/>
      <c r="AJ57" s="325"/>
      <c r="AK57" s="325"/>
      <c r="AL57" s="328"/>
      <c r="AM57" s="328"/>
      <c r="AN57" s="325"/>
      <c r="AO57" s="325"/>
      <c r="AP57" s="325"/>
      <c r="AQ57" s="325"/>
      <c r="AR57" s="325"/>
      <c r="AS57" s="328"/>
      <c r="AT57" s="328"/>
      <c r="AU57" s="328"/>
      <c r="AV57" s="328"/>
      <c r="AW57" s="739">
        <f>SUM(R57:AS57)</f>
        <v>0</v>
      </c>
      <c r="AX57" s="740">
        <f t="shared" ref="AX57:AX58" si="20">SUM(S58:AT58)</f>
        <v>0</v>
      </c>
      <c r="AY57" s="657"/>
      <c r="AZ57" s="658"/>
      <c r="BA57" s="664"/>
      <c r="BB57" s="665"/>
      <c r="BC57" s="665"/>
      <c r="BD57" s="665"/>
      <c r="BE57" s="665"/>
      <c r="BF57" s="666"/>
    </row>
    <row r="58" spans="1:58" ht="17.25" customHeight="1" x14ac:dyDescent="0.15">
      <c r="A58" s="677"/>
      <c r="B58" s="682"/>
      <c r="C58" s="683"/>
      <c r="D58" s="688"/>
      <c r="E58" s="689"/>
      <c r="F58" s="696"/>
      <c r="G58" s="697"/>
      <c r="H58" s="697"/>
      <c r="I58" s="697"/>
      <c r="J58" s="698"/>
      <c r="K58" s="705"/>
      <c r="L58" s="706"/>
      <c r="M58" s="706"/>
      <c r="N58" s="707"/>
      <c r="O58" s="672" t="s">
        <v>604</v>
      </c>
      <c r="P58" s="673"/>
      <c r="Q58" s="674"/>
      <c r="R58" s="329"/>
      <c r="S58" s="325"/>
      <c r="T58" s="325"/>
      <c r="U58" s="325"/>
      <c r="V58" s="325"/>
      <c r="W58" s="325"/>
      <c r="X58" s="328"/>
      <c r="Y58" s="328"/>
      <c r="Z58" s="325"/>
      <c r="AA58" s="325"/>
      <c r="AB58" s="325"/>
      <c r="AC58" s="325"/>
      <c r="AD58" s="325"/>
      <c r="AE58" s="328"/>
      <c r="AF58" s="328"/>
      <c r="AG58" s="325"/>
      <c r="AH58" s="325"/>
      <c r="AI58" s="325"/>
      <c r="AJ58" s="325"/>
      <c r="AK58" s="325"/>
      <c r="AL58" s="328"/>
      <c r="AM58" s="328"/>
      <c r="AN58" s="325"/>
      <c r="AO58" s="325"/>
      <c r="AP58" s="325"/>
      <c r="AQ58" s="325"/>
      <c r="AR58" s="325"/>
      <c r="AS58" s="328"/>
      <c r="AT58" s="328"/>
      <c r="AU58" s="328"/>
      <c r="AV58" s="328"/>
      <c r="AW58" s="739">
        <f>SUM(R58:AS58)</f>
        <v>0</v>
      </c>
      <c r="AX58" s="740">
        <f t="shared" si="20"/>
        <v>0</v>
      </c>
      <c r="AY58" s="659"/>
      <c r="AZ58" s="660"/>
      <c r="BA58" s="667"/>
      <c r="BB58" s="668"/>
      <c r="BC58" s="668"/>
      <c r="BD58" s="668"/>
      <c r="BE58" s="668"/>
      <c r="BF58" s="669"/>
    </row>
    <row r="59" spans="1:58" ht="17.25" customHeight="1" x14ac:dyDescent="0.15">
      <c r="A59" s="675">
        <v>12</v>
      </c>
      <c r="B59" s="678"/>
      <c r="C59" s="679"/>
      <c r="D59" s="684"/>
      <c r="E59" s="685"/>
      <c r="F59" s="690"/>
      <c r="G59" s="691"/>
      <c r="H59" s="691"/>
      <c r="I59" s="691"/>
      <c r="J59" s="692"/>
      <c r="K59" s="699"/>
      <c r="L59" s="700"/>
      <c r="M59" s="700"/>
      <c r="N59" s="701"/>
      <c r="O59" s="708" t="s">
        <v>601</v>
      </c>
      <c r="P59" s="709"/>
      <c r="Q59" s="710"/>
      <c r="R59" s="326"/>
      <c r="S59" s="320"/>
      <c r="T59" s="320"/>
      <c r="U59" s="320"/>
      <c r="V59" s="320"/>
      <c r="W59" s="320"/>
      <c r="X59" s="327"/>
      <c r="Y59" s="327"/>
      <c r="Z59" s="320"/>
      <c r="AA59" s="320"/>
      <c r="AB59" s="320"/>
      <c r="AC59" s="320"/>
      <c r="AD59" s="320"/>
      <c r="AE59" s="327"/>
      <c r="AF59" s="327"/>
      <c r="AG59" s="320"/>
      <c r="AH59" s="320"/>
      <c r="AI59" s="320"/>
      <c r="AJ59" s="320"/>
      <c r="AK59" s="320"/>
      <c r="AL59" s="327"/>
      <c r="AM59" s="327"/>
      <c r="AN59" s="320"/>
      <c r="AO59" s="320"/>
      <c r="AP59" s="320"/>
      <c r="AQ59" s="320"/>
      <c r="AR59" s="320"/>
      <c r="AS59" s="327"/>
      <c r="AT59" s="327"/>
      <c r="AU59" s="327"/>
      <c r="AV59" s="327"/>
      <c r="AW59" s="741"/>
      <c r="AX59" s="742"/>
      <c r="AY59" s="657">
        <f t="shared" ref="AY59" si="21">AW60/($BD$2/7)+AW61/($BD$2/7)</f>
        <v>0</v>
      </c>
      <c r="AZ59" s="658"/>
      <c r="BA59" s="661"/>
      <c r="BB59" s="662"/>
      <c r="BC59" s="662"/>
      <c r="BD59" s="662"/>
      <c r="BE59" s="662"/>
      <c r="BF59" s="663"/>
    </row>
    <row r="60" spans="1:58" ht="17.25" customHeight="1" x14ac:dyDescent="0.15">
      <c r="A60" s="676"/>
      <c r="B60" s="680"/>
      <c r="C60" s="681"/>
      <c r="D60" s="686"/>
      <c r="E60" s="687"/>
      <c r="F60" s="693"/>
      <c r="G60" s="694"/>
      <c r="H60" s="694"/>
      <c r="I60" s="694"/>
      <c r="J60" s="695"/>
      <c r="K60" s="702"/>
      <c r="L60" s="703"/>
      <c r="M60" s="703"/>
      <c r="N60" s="704"/>
      <c r="O60" s="411"/>
      <c r="P60" s="413"/>
      <c r="Q60" s="412" t="s">
        <v>603</v>
      </c>
      <c r="R60" s="329"/>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8"/>
      <c r="AV60" s="328"/>
      <c r="AW60" s="739">
        <f>SUM(R60:AS60)</f>
        <v>0</v>
      </c>
      <c r="AX60" s="740">
        <f t="shared" ref="AX60:AX61" si="22">SUM(S61:AT61)</f>
        <v>0</v>
      </c>
      <c r="AY60" s="657"/>
      <c r="AZ60" s="658"/>
      <c r="BA60" s="664"/>
      <c r="BB60" s="665"/>
      <c r="BC60" s="665"/>
      <c r="BD60" s="665"/>
      <c r="BE60" s="665"/>
      <c r="BF60" s="666"/>
    </row>
    <row r="61" spans="1:58" ht="17.25" customHeight="1" x14ac:dyDescent="0.15">
      <c r="A61" s="677"/>
      <c r="B61" s="682"/>
      <c r="C61" s="683"/>
      <c r="D61" s="688"/>
      <c r="E61" s="689"/>
      <c r="F61" s="696"/>
      <c r="G61" s="697"/>
      <c r="H61" s="697"/>
      <c r="I61" s="697"/>
      <c r="J61" s="698"/>
      <c r="K61" s="705"/>
      <c r="L61" s="706"/>
      <c r="M61" s="706"/>
      <c r="N61" s="707"/>
      <c r="O61" s="672" t="s">
        <v>604</v>
      </c>
      <c r="P61" s="673"/>
      <c r="Q61" s="674"/>
      <c r="R61" s="329"/>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8"/>
      <c r="AV61" s="328"/>
      <c r="AW61" s="739">
        <f>SUM(R61:AS61)</f>
        <v>0</v>
      </c>
      <c r="AX61" s="740">
        <f t="shared" si="22"/>
        <v>0</v>
      </c>
      <c r="AY61" s="659"/>
      <c r="AZ61" s="660"/>
      <c r="BA61" s="667"/>
      <c r="BB61" s="668"/>
      <c r="BC61" s="668"/>
      <c r="BD61" s="668"/>
      <c r="BE61" s="668"/>
      <c r="BF61" s="669"/>
    </row>
    <row r="62" spans="1:58" ht="17.25" customHeight="1" x14ac:dyDescent="0.15">
      <c r="A62" s="675">
        <v>13</v>
      </c>
      <c r="B62" s="678"/>
      <c r="C62" s="679"/>
      <c r="D62" s="684"/>
      <c r="E62" s="685"/>
      <c r="F62" s="690"/>
      <c r="G62" s="691"/>
      <c r="H62" s="691"/>
      <c r="I62" s="691"/>
      <c r="J62" s="692"/>
      <c r="K62" s="699"/>
      <c r="L62" s="700"/>
      <c r="M62" s="700"/>
      <c r="N62" s="701"/>
      <c r="O62" s="708" t="s">
        <v>601</v>
      </c>
      <c r="P62" s="709"/>
      <c r="Q62" s="710"/>
      <c r="R62" s="326"/>
      <c r="S62" s="327"/>
      <c r="T62" s="327"/>
      <c r="U62" s="327"/>
      <c r="V62" s="327"/>
      <c r="W62" s="320"/>
      <c r="X62" s="320"/>
      <c r="Y62" s="320"/>
      <c r="Z62" s="327"/>
      <c r="AA62" s="327"/>
      <c r="AB62" s="327"/>
      <c r="AC62" s="327"/>
      <c r="AD62" s="320"/>
      <c r="AE62" s="320"/>
      <c r="AF62" s="320"/>
      <c r="AG62" s="327"/>
      <c r="AH62" s="327"/>
      <c r="AI62" s="327"/>
      <c r="AJ62" s="327"/>
      <c r="AK62" s="320"/>
      <c r="AL62" s="320"/>
      <c r="AM62" s="320"/>
      <c r="AN62" s="327"/>
      <c r="AO62" s="327"/>
      <c r="AP62" s="327"/>
      <c r="AQ62" s="327"/>
      <c r="AR62" s="320"/>
      <c r="AS62" s="320"/>
      <c r="AT62" s="320"/>
      <c r="AU62" s="327"/>
      <c r="AV62" s="327"/>
      <c r="AW62" s="741"/>
      <c r="AX62" s="742"/>
      <c r="AY62" s="657">
        <f t="shared" ref="AY62" si="23">AW63/($BD$2/7)+AW64/($BD$2/7)</f>
        <v>0</v>
      </c>
      <c r="AZ62" s="658"/>
      <c r="BA62" s="661"/>
      <c r="BB62" s="662"/>
      <c r="BC62" s="662"/>
      <c r="BD62" s="662"/>
      <c r="BE62" s="662"/>
      <c r="BF62" s="663"/>
    </row>
    <row r="63" spans="1:58" ht="17.25" customHeight="1" x14ac:dyDescent="0.15">
      <c r="A63" s="676"/>
      <c r="B63" s="680"/>
      <c r="C63" s="681"/>
      <c r="D63" s="686"/>
      <c r="E63" s="687"/>
      <c r="F63" s="693"/>
      <c r="G63" s="694"/>
      <c r="H63" s="694"/>
      <c r="I63" s="694"/>
      <c r="J63" s="695"/>
      <c r="K63" s="702"/>
      <c r="L63" s="703"/>
      <c r="M63" s="703"/>
      <c r="N63" s="704"/>
      <c r="O63" s="411"/>
      <c r="P63" s="413"/>
      <c r="Q63" s="412" t="s">
        <v>603</v>
      </c>
      <c r="R63" s="324"/>
      <c r="S63" s="325"/>
      <c r="T63" s="325"/>
      <c r="U63" s="325"/>
      <c r="V63" s="325"/>
      <c r="W63" s="325"/>
      <c r="X63" s="325"/>
      <c r="Y63" s="325"/>
      <c r="Z63" s="328"/>
      <c r="AA63" s="328"/>
      <c r="AB63" s="328"/>
      <c r="AC63" s="328"/>
      <c r="AD63" s="325"/>
      <c r="AE63" s="325"/>
      <c r="AF63" s="325"/>
      <c r="AG63" s="325"/>
      <c r="AH63" s="328"/>
      <c r="AI63" s="328"/>
      <c r="AJ63" s="328"/>
      <c r="AK63" s="325"/>
      <c r="AL63" s="325"/>
      <c r="AM63" s="325"/>
      <c r="AN63" s="328"/>
      <c r="AO63" s="328"/>
      <c r="AP63" s="328"/>
      <c r="AQ63" s="328"/>
      <c r="AR63" s="325"/>
      <c r="AS63" s="325"/>
      <c r="AT63" s="325"/>
      <c r="AU63" s="328"/>
      <c r="AV63" s="328"/>
      <c r="AW63" s="739">
        <f>SUM(R63:AS63)</f>
        <v>0</v>
      </c>
      <c r="AX63" s="740">
        <f t="shared" ref="AX63" si="24">SUM(S64:AT64)</f>
        <v>0</v>
      </c>
      <c r="AY63" s="657"/>
      <c r="AZ63" s="658"/>
      <c r="BA63" s="664"/>
      <c r="BB63" s="665"/>
      <c r="BC63" s="665"/>
      <c r="BD63" s="665"/>
      <c r="BE63" s="665"/>
      <c r="BF63" s="666"/>
    </row>
    <row r="64" spans="1:58" ht="17.25" customHeight="1" x14ac:dyDescent="0.15">
      <c r="A64" s="677"/>
      <c r="B64" s="682"/>
      <c r="C64" s="683"/>
      <c r="D64" s="688"/>
      <c r="E64" s="689"/>
      <c r="F64" s="696"/>
      <c r="G64" s="697"/>
      <c r="H64" s="697"/>
      <c r="I64" s="697"/>
      <c r="J64" s="698"/>
      <c r="K64" s="705"/>
      <c r="L64" s="706"/>
      <c r="M64" s="706"/>
      <c r="N64" s="707"/>
      <c r="O64" s="672" t="s">
        <v>604</v>
      </c>
      <c r="P64" s="673"/>
      <c r="Q64" s="674"/>
      <c r="R64" s="324"/>
      <c r="S64" s="325"/>
      <c r="T64" s="325"/>
      <c r="U64" s="325"/>
      <c r="V64" s="325"/>
      <c r="W64" s="325"/>
      <c r="X64" s="325"/>
      <c r="Y64" s="325"/>
      <c r="Z64" s="328"/>
      <c r="AA64" s="328"/>
      <c r="AB64" s="328"/>
      <c r="AC64" s="328"/>
      <c r="AD64" s="325"/>
      <c r="AE64" s="325"/>
      <c r="AF64" s="325"/>
      <c r="AG64" s="325"/>
      <c r="AH64" s="328"/>
      <c r="AI64" s="328"/>
      <c r="AJ64" s="328"/>
      <c r="AK64" s="325"/>
      <c r="AL64" s="325"/>
      <c r="AM64" s="325"/>
      <c r="AN64" s="328"/>
      <c r="AO64" s="328"/>
      <c r="AP64" s="328"/>
      <c r="AQ64" s="328"/>
      <c r="AR64" s="325"/>
      <c r="AS64" s="325"/>
      <c r="AT64" s="325"/>
      <c r="AU64" s="328"/>
      <c r="AV64" s="328"/>
      <c r="AW64" s="739">
        <f>SUM(R64:AS64)</f>
        <v>0</v>
      </c>
      <c r="AX64" s="740">
        <f>SUM(S65:AT65)</f>
        <v>0</v>
      </c>
      <c r="AY64" s="659"/>
      <c r="AZ64" s="660"/>
      <c r="BA64" s="667"/>
      <c r="BB64" s="668"/>
      <c r="BC64" s="668"/>
      <c r="BD64" s="668"/>
      <c r="BE64" s="668"/>
      <c r="BF64" s="669"/>
    </row>
    <row r="65" spans="1:58" ht="17.25" customHeight="1" x14ac:dyDescent="0.15">
      <c r="A65" s="675">
        <v>14</v>
      </c>
      <c r="B65" s="678"/>
      <c r="C65" s="679"/>
      <c r="D65" s="684"/>
      <c r="E65" s="685"/>
      <c r="F65" s="690"/>
      <c r="G65" s="691"/>
      <c r="H65" s="691"/>
      <c r="I65" s="691"/>
      <c r="J65" s="692"/>
      <c r="K65" s="699"/>
      <c r="L65" s="700"/>
      <c r="M65" s="700"/>
      <c r="N65" s="701"/>
      <c r="O65" s="708" t="s">
        <v>601</v>
      </c>
      <c r="P65" s="709"/>
      <c r="Q65" s="710"/>
      <c r="R65" s="319"/>
      <c r="S65" s="320"/>
      <c r="T65" s="320"/>
      <c r="U65" s="320"/>
      <c r="V65" s="320"/>
      <c r="W65" s="320"/>
      <c r="X65" s="320"/>
      <c r="Y65" s="327"/>
      <c r="Z65" s="327"/>
      <c r="AA65" s="327"/>
      <c r="AB65" s="327"/>
      <c r="AC65" s="327"/>
      <c r="AD65" s="320"/>
      <c r="AE65" s="327"/>
      <c r="AF65" s="327"/>
      <c r="AG65" s="320"/>
      <c r="AH65" s="327"/>
      <c r="AI65" s="327"/>
      <c r="AJ65" s="327"/>
      <c r="AK65" s="320"/>
      <c r="AL65" s="327"/>
      <c r="AM65" s="327"/>
      <c r="AN65" s="327"/>
      <c r="AO65" s="327"/>
      <c r="AP65" s="327"/>
      <c r="AQ65" s="327"/>
      <c r="AR65" s="320"/>
      <c r="AS65" s="320"/>
      <c r="AT65" s="327"/>
      <c r="AU65" s="327"/>
      <c r="AV65" s="327"/>
      <c r="AW65" s="741"/>
      <c r="AX65" s="742"/>
      <c r="AY65" s="735">
        <f t="shared" ref="AY65" si="25">AW66/($BD$2/7)+AW67/($BD$2/7)</f>
        <v>0</v>
      </c>
      <c r="AZ65" s="736"/>
      <c r="BA65" s="661"/>
      <c r="BB65" s="662"/>
      <c r="BC65" s="662"/>
      <c r="BD65" s="662"/>
      <c r="BE65" s="662"/>
      <c r="BF65" s="663"/>
    </row>
    <row r="66" spans="1:58" ht="17.25" customHeight="1" x14ac:dyDescent="0.15">
      <c r="A66" s="676"/>
      <c r="B66" s="680"/>
      <c r="C66" s="681"/>
      <c r="D66" s="686"/>
      <c r="E66" s="687"/>
      <c r="F66" s="693"/>
      <c r="G66" s="694"/>
      <c r="H66" s="694"/>
      <c r="I66" s="694"/>
      <c r="J66" s="695"/>
      <c r="K66" s="702"/>
      <c r="L66" s="703"/>
      <c r="M66" s="703"/>
      <c r="N66" s="704"/>
      <c r="O66" s="411"/>
      <c r="P66" s="413"/>
      <c r="Q66" s="412" t="s">
        <v>603</v>
      </c>
      <c r="R66" s="324"/>
      <c r="S66" s="325"/>
      <c r="T66" s="325"/>
      <c r="U66" s="325"/>
      <c r="V66" s="325"/>
      <c r="W66" s="325"/>
      <c r="X66" s="325"/>
      <c r="Y66" s="328"/>
      <c r="Z66" s="325"/>
      <c r="AA66" s="328"/>
      <c r="AB66" s="328"/>
      <c r="AC66" s="325"/>
      <c r="AD66" s="325"/>
      <c r="AE66" s="328"/>
      <c r="AF66" s="328"/>
      <c r="AG66" s="325"/>
      <c r="AH66" s="328"/>
      <c r="AI66" s="325"/>
      <c r="AJ66" s="328"/>
      <c r="AK66" s="325"/>
      <c r="AL66" s="325"/>
      <c r="AM66" s="328"/>
      <c r="AN66" s="328"/>
      <c r="AO66" s="328"/>
      <c r="AP66" s="325"/>
      <c r="AQ66" s="328"/>
      <c r="AR66" s="325"/>
      <c r="AS66" s="325"/>
      <c r="AT66" s="328"/>
      <c r="AU66" s="328"/>
      <c r="AV66" s="325"/>
      <c r="AW66" s="739">
        <f>SUM(R66:AS66)</f>
        <v>0</v>
      </c>
      <c r="AX66" s="740">
        <f t="shared" ref="AX66" si="26">SUM(S67:AT67)</f>
        <v>0</v>
      </c>
      <c r="AY66" s="737"/>
      <c r="AZ66" s="738"/>
      <c r="BA66" s="664"/>
      <c r="BB66" s="665"/>
      <c r="BC66" s="665"/>
      <c r="BD66" s="665"/>
      <c r="BE66" s="665"/>
      <c r="BF66" s="666"/>
    </row>
    <row r="67" spans="1:58" ht="17.25" customHeight="1" x14ac:dyDescent="0.15">
      <c r="A67" s="677"/>
      <c r="B67" s="682"/>
      <c r="C67" s="683"/>
      <c r="D67" s="688"/>
      <c r="E67" s="689"/>
      <c r="F67" s="696"/>
      <c r="G67" s="697"/>
      <c r="H67" s="697"/>
      <c r="I67" s="697"/>
      <c r="J67" s="698"/>
      <c r="K67" s="705"/>
      <c r="L67" s="706"/>
      <c r="M67" s="706"/>
      <c r="N67" s="707"/>
      <c r="O67" s="672" t="s">
        <v>604</v>
      </c>
      <c r="P67" s="673"/>
      <c r="Q67" s="674"/>
      <c r="R67" s="324"/>
      <c r="S67" s="325"/>
      <c r="T67" s="325"/>
      <c r="U67" s="325"/>
      <c r="V67" s="325"/>
      <c r="W67" s="325"/>
      <c r="X67" s="325"/>
      <c r="Y67" s="328"/>
      <c r="Z67" s="325"/>
      <c r="AA67" s="328"/>
      <c r="AB67" s="328"/>
      <c r="AC67" s="325"/>
      <c r="AD67" s="325"/>
      <c r="AE67" s="328"/>
      <c r="AF67" s="328"/>
      <c r="AG67" s="325"/>
      <c r="AH67" s="328"/>
      <c r="AI67" s="325"/>
      <c r="AJ67" s="328"/>
      <c r="AK67" s="325"/>
      <c r="AL67" s="325"/>
      <c r="AM67" s="328"/>
      <c r="AN67" s="328"/>
      <c r="AO67" s="328"/>
      <c r="AP67" s="325"/>
      <c r="AQ67" s="328"/>
      <c r="AR67" s="325"/>
      <c r="AS67" s="325"/>
      <c r="AT67" s="328"/>
      <c r="AU67" s="328"/>
      <c r="AV67" s="325"/>
      <c r="AW67" s="739">
        <f>SUM(R67:AS67)</f>
        <v>0</v>
      </c>
      <c r="AX67" s="740">
        <f>SUM(S68:AT68)</f>
        <v>0</v>
      </c>
      <c r="AY67" s="657"/>
      <c r="AZ67" s="658"/>
      <c r="BA67" s="667"/>
      <c r="BB67" s="668"/>
      <c r="BC67" s="668"/>
      <c r="BD67" s="668"/>
      <c r="BE67" s="668"/>
      <c r="BF67" s="669"/>
    </row>
    <row r="68" spans="1:58" ht="17.25" customHeight="1" x14ac:dyDescent="0.15">
      <c r="A68" s="675">
        <v>15</v>
      </c>
      <c r="B68" s="678"/>
      <c r="C68" s="679"/>
      <c r="D68" s="684"/>
      <c r="E68" s="685"/>
      <c r="F68" s="690"/>
      <c r="G68" s="691"/>
      <c r="H68" s="691"/>
      <c r="I68" s="691"/>
      <c r="J68" s="692"/>
      <c r="K68" s="699"/>
      <c r="L68" s="700"/>
      <c r="M68" s="700"/>
      <c r="N68" s="701"/>
      <c r="O68" s="708" t="s">
        <v>601</v>
      </c>
      <c r="P68" s="709"/>
      <c r="Q68" s="710"/>
      <c r="R68" s="319"/>
      <c r="S68" s="320"/>
      <c r="T68" s="320"/>
      <c r="U68" s="320"/>
      <c r="V68" s="320"/>
      <c r="W68" s="320"/>
      <c r="X68" s="320"/>
      <c r="Y68" s="327"/>
      <c r="Z68" s="327"/>
      <c r="AA68" s="327"/>
      <c r="AB68" s="327"/>
      <c r="AC68" s="327"/>
      <c r="AD68" s="320"/>
      <c r="AE68" s="327"/>
      <c r="AF68" s="327"/>
      <c r="AG68" s="320"/>
      <c r="AH68" s="327"/>
      <c r="AI68" s="327"/>
      <c r="AJ68" s="327"/>
      <c r="AK68" s="320"/>
      <c r="AL68" s="327"/>
      <c r="AM68" s="327"/>
      <c r="AN68" s="327"/>
      <c r="AO68" s="327"/>
      <c r="AP68" s="327"/>
      <c r="AQ68" s="327"/>
      <c r="AR68" s="320"/>
      <c r="AS68" s="320"/>
      <c r="AT68" s="327"/>
      <c r="AU68" s="327"/>
      <c r="AV68" s="327"/>
      <c r="AW68" s="741"/>
      <c r="AX68" s="742"/>
      <c r="AY68" s="735">
        <f t="shared" ref="AY68" si="27">AW69/($BD$2/7)+AW70/($BD$2/7)</f>
        <v>0</v>
      </c>
      <c r="AZ68" s="736"/>
      <c r="BA68" s="661"/>
      <c r="BB68" s="662"/>
      <c r="BC68" s="662"/>
      <c r="BD68" s="662"/>
      <c r="BE68" s="662"/>
      <c r="BF68" s="663"/>
    </row>
    <row r="69" spans="1:58" ht="17.25" customHeight="1" x14ac:dyDescent="0.15">
      <c r="A69" s="676"/>
      <c r="B69" s="680"/>
      <c r="C69" s="681"/>
      <c r="D69" s="686"/>
      <c r="E69" s="687"/>
      <c r="F69" s="693"/>
      <c r="G69" s="694"/>
      <c r="H69" s="694"/>
      <c r="I69" s="694"/>
      <c r="J69" s="695"/>
      <c r="K69" s="702"/>
      <c r="L69" s="703"/>
      <c r="M69" s="703"/>
      <c r="N69" s="704"/>
      <c r="O69" s="411"/>
      <c r="P69" s="413"/>
      <c r="Q69" s="412" t="s">
        <v>603</v>
      </c>
      <c r="R69" s="324"/>
      <c r="S69" s="325"/>
      <c r="T69" s="325"/>
      <c r="U69" s="325"/>
      <c r="V69" s="325"/>
      <c r="W69" s="325"/>
      <c r="X69" s="325"/>
      <c r="Y69" s="328"/>
      <c r="Z69" s="325"/>
      <c r="AA69" s="328"/>
      <c r="AB69" s="328"/>
      <c r="AC69" s="325"/>
      <c r="AD69" s="325"/>
      <c r="AE69" s="328"/>
      <c r="AF69" s="328"/>
      <c r="AG69" s="325"/>
      <c r="AH69" s="328"/>
      <c r="AI69" s="325"/>
      <c r="AJ69" s="328"/>
      <c r="AK69" s="325"/>
      <c r="AL69" s="325"/>
      <c r="AM69" s="328"/>
      <c r="AN69" s="328"/>
      <c r="AO69" s="328"/>
      <c r="AP69" s="325"/>
      <c r="AQ69" s="328"/>
      <c r="AR69" s="325"/>
      <c r="AS69" s="325"/>
      <c r="AT69" s="328"/>
      <c r="AU69" s="328"/>
      <c r="AV69" s="325"/>
      <c r="AW69" s="739">
        <f>SUM(R69:AS69)</f>
        <v>0</v>
      </c>
      <c r="AX69" s="740">
        <f t="shared" ref="AX69" si="28">SUM(S70:AT70)</f>
        <v>0</v>
      </c>
      <c r="AY69" s="737"/>
      <c r="AZ69" s="738"/>
      <c r="BA69" s="664"/>
      <c r="BB69" s="665"/>
      <c r="BC69" s="665"/>
      <c r="BD69" s="665"/>
      <c r="BE69" s="665"/>
      <c r="BF69" s="666"/>
    </row>
    <row r="70" spans="1:58" ht="17.25" customHeight="1" x14ac:dyDescent="0.15">
      <c r="A70" s="677"/>
      <c r="B70" s="682"/>
      <c r="C70" s="683"/>
      <c r="D70" s="688"/>
      <c r="E70" s="689"/>
      <c r="F70" s="696"/>
      <c r="G70" s="697"/>
      <c r="H70" s="697"/>
      <c r="I70" s="697"/>
      <c r="J70" s="698"/>
      <c r="K70" s="705"/>
      <c r="L70" s="706"/>
      <c r="M70" s="706"/>
      <c r="N70" s="707"/>
      <c r="O70" s="672" t="s">
        <v>604</v>
      </c>
      <c r="P70" s="673"/>
      <c r="Q70" s="674"/>
      <c r="R70" s="324"/>
      <c r="S70" s="325"/>
      <c r="T70" s="325"/>
      <c r="U70" s="325"/>
      <c r="V70" s="325"/>
      <c r="W70" s="325"/>
      <c r="X70" s="325"/>
      <c r="Y70" s="328"/>
      <c r="Z70" s="325"/>
      <c r="AA70" s="328"/>
      <c r="AB70" s="328"/>
      <c r="AC70" s="325"/>
      <c r="AD70" s="325"/>
      <c r="AE70" s="328"/>
      <c r="AF70" s="328"/>
      <c r="AG70" s="325"/>
      <c r="AH70" s="328"/>
      <c r="AI70" s="325"/>
      <c r="AJ70" s="328"/>
      <c r="AK70" s="325"/>
      <c r="AL70" s="325"/>
      <c r="AM70" s="328"/>
      <c r="AN70" s="328"/>
      <c r="AO70" s="328"/>
      <c r="AP70" s="325"/>
      <c r="AQ70" s="328"/>
      <c r="AR70" s="325"/>
      <c r="AS70" s="325"/>
      <c r="AT70" s="328"/>
      <c r="AU70" s="328"/>
      <c r="AV70" s="325"/>
      <c r="AW70" s="739">
        <f>SUM(R70:AS70)</f>
        <v>0</v>
      </c>
      <c r="AX70" s="740">
        <f>SUM(S71:AT71)</f>
        <v>0</v>
      </c>
      <c r="AY70" s="657"/>
      <c r="AZ70" s="658"/>
      <c r="BA70" s="667"/>
      <c r="BB70" s="668"/>
      <c r="BC70" s="668"/>
      <c r="BD70" s="668"/>
      <c r="BE70" s="668"/>
      <c r="BF70" s="669"/>
    </row>
    <row r="71" spans="1:58" ht="17.25" customHeight="1" x14ac:dyDescent="0.15">
      <c r="A71" s="675">
        <v>16</v>
      </c>
      <c r="B71" s="678"/>
      <c r="C71" s="679"/>
      <c r="D71" s="684"/>
      <c r="E71" s="685"/>
      <c r="F71" s="690"/>
      <c r="G71" s="691"/>
      <c r="H71" s="691"/>
      <c r="I71" s="691"/>
      <c r="J71" s="692"/>
      <c r="K71" s="699"/>
      <c r="L71" s="700"/>
      <c r="M71" s="700"/>
      <c r="N71" s="701"/>
      <c r="O71" s="708" t="s">
        <v>601</v>
      </c>
      <c r="P71" s="709"/>
      <c r="Q71" s="710"/>
      <c r="R71" s="319"/>
      <c r="S71" s="320"/>
      <c r="T71" s="320"/>
      <c r="U71" s="320"/>
      <c r="V71" s="320"/>
      <c r="W71" s="320"/>
      <c r="X71" s="320"/>
      <c r="Y71" s="320"/>
      <c r="Z71" s="320"/>
      <c r="AA71" s="320"/>
      <c r="AB71" s="320"/>
      <c r="AC71" s="320"/>
      <c r="AD71" s="320"/>
      <c r="AE71" s="320"/>
      <c r="AF71" s="320"/>
      <c r="AG71" s="320"/>
      <c r="AH71" s="320"/>
      <c r="AI71" s="320"/>
      <c r="AJ71" s="320"/>
      <c r="AK71" s="320"/>
      <c r="AL71" s="320"/>
      <c r="AM71" s="320"/>
      <c r="AN71" s="320"/>
      <c r="AO71" s="320"/>
      <c r="AP71" s="320"/>
      <c r="AQ71" s="320"/>
      <c r="AR71" s="320"/>
      <c r="AS71" s="320"/>
      <c r="AT71" s="320"/>
      <c r="AU71" s="320"/>
      <c r="AV71" s="320"/>
      <c r="AW71" s="741"/>
      <c r="AX71" s="742"/>
      <c r="AY71" s="657">
        <f>AW72/($BD$2/7)+AW73/($BD$2/7)</f>
        <v>0</v>
      </c>
      <c r="AZ71" s="658"/>
      <c r="BA71" s="661"/>
      <c r="BB71" s="662"/>
      <c r="BC71" s="662"/>
      <c r="BD71" s="662"/>
      <c r="BE71" s="662"/>
      <c r="BF71" s="663"/>
    </row>
    <row r="72" spans="1:58" ht="17.25" customHeight="1" x14ac:dyDescent="0.15">
      <c r="A72" s="676"/>
      <c r="B72" s="680"/>
      <c r="C72" s="681"/>
      <c r="D72" s="686"/>
      <c r="E72" s="687"/>
      <c r="F72" s="693"/>
      <c r="G72" s="694"/>
      <c r="H72" s="694"/>
      <c r="I72" s="694"/>
      <c r="J72" s="695"/>
      <c r="K72" s="702"/>
      <c r="L72" s="703"/>
      <c r="M72" s="703"/>
      <c r="N72" s="704"/>
      <c r="O72" s="321"/>
      <c r="P72" s="322"/>
      <c r="Q72" s="323" t="s">
        <v>603</v>
      </c>
      <c r="R72" s="324"/>
      <c r="S72" s="325"/>
      <c r="T72" s="325"/>
      <c r="U72" s="325"/>
      <c r="V72" s="325"/>
      <c r="W72" s="325"/>
      <c r="X72" s="325"/>
      <c r="Y72" s="325"/>
      <c r="Z72" s="325"/>
      <c r="AA72" s="325"/>
      <c r="AB72" s="325"/>
      <c r="AC72" s="325"/>
      <c r="AD72" s="325"/>
      <c r="AE72" s="325"/>
      <c r="AF72" s="325"/>
      <c r="AG72" s="325"/>
      <c r="AH72" s="325"/>
      <c r="AI72" s="325"/>
      <c r="AJ72" s="325"/>
      <c r="AK72" s="325"/>
      <c r="AL72" s="325"/>
      <c r="AM72" s="325"/>
      <c r="AN72" s="325"/>
      <c r="AO72" s="325"/>
      <c r="AP72" s="325"/>
      <c r="AQ72" s="325"/>
      <c r="AR72" s="325"/>
      <c r="AS72" s="325"/>
      <c r="AT72" s="325"/>
      <c r="AU72" s="325"/>
      <c r="AV72" s="325"/>
      <c r="AW72" s="739">
        <f>SUM(R72:AS72)</f>
        <v>0</v>
      </c>
      <c r="AX72" s="740">
        <f t="shared" ref="AX72:AX73" si="29">SUM(S73:AT73)</f>
        <v>0</v>
      </c>
      <c r="AY72" s="657"/>
      <c r="AZ72" s="658"/>
      <c r="BA72" s="664"/>
      <c r="BB72" s="665"/>
      <c r="BC72" s="665"/>
      <c r="BD72" s="665"/>
      <c r="BE72" s="665"/>
      <c r="BF72" s="666"/>
    </row>
    <row r="73" spans="1:58" ht="17.25" customHeight="1" x14ac:dyDescent="0.15">
      <c r="A73" s="677"/>
      <c r="B73" s="682"/>
      <c r="C73" s="683"/>
      <c r="D73" s="688"/>
      <c r="E73" s="689"/>
      <c r="F73" s="696"/>
      <c r="G73" s="697"/>
      <c r="H73" s="697"/>
      <c r="I73" s="697"/>
      <c r="J73" s="698"/>
      <c r="K73" s="705"/>
      <c r="L73" s="706"/>
      <c r="M73" s="706"/>
      <c r="N73" s="707"/>
      <c r="O73" s="672" t="s">
        <v>604</v>
      </c>
      <c r="P73" s="673"/>
      <c r="Q73" s="674"/>
      <c r="R73" s="324"/>
      <c r="S73" s="325"/>
      <c r="T73" s="325"/>
      <c r="U73" s="325"/>
      <c r="V73" s="325"/>
      <c r="W73" s="325"/>
      <c r="X73" s="325"/>
      <c r="Y73" s="325"/>
      <c r="Z73" s="325"/>
      <c r="AA73" s="325"/>
      <c r="AB73" s="325"/>
      <c r="AC73" s="325"/>
      <c r="AD73" s="325"/>
      <c r="AE73" s="325"/>
      <c r="AF73" s="325"/>
      <c r="AG73" s="325"/>
      <c r="AH73" s="325"/>
      <c r="AI73" s="325"/>
      <c r="AJ73" s="325"/>
      <c r="AK73" s="325"/>
      <c r="AL73" s="325"/>
      <c r="AM73" s="325"/>
      <c r="AN73" s="325"/>
      <c r="AO73" s="325"/>
      <c r="AP73" s="325"/>
      <c r="AQ73" s="325"/>
      <c r="AR73" s="325"/>
      <c r="AS73" s="325"/>
      <c r="AT73" s="325"/>
      <c r="AU73" s="325"/>
      <c r="AV73" s="325"/>
      <c r="AW73" s="739">
        <f>SUM(R73:AS73)</f>
        <v>0</v>
      </c>
      <c r="AX73" s="740">
        <f t="shared" si="29"/>
        <v>0</v>
      </c>
      <c r="AY73" s="659"/>
      <c r="AZ73" s="660"/>
      <c r="BA73" s="667"/>
      <c r="BB73" s="668"/>
      <c r="BC73" s="668"/>
      <c r="BD73" s="668"/>
      <c r="BE73" s="668"/>
      <c r="BF73" s="669"/>
    </row>
    <row r="74" spans="1:58" ht="17.25" customHeight="1" x14ac:dyDescent="0.15">
      <c r="A74" s="675">
        <v>17</v>
      </c>
      <c r="B74" s="678"/>
      <c r="C74" s="679"/>
      <c r="D74" s="684"/>
      <c r="E74" s="685"/>
      <c r="F74" s="690"/>
      <c r="G74" s="691"/>
      <c r="H74" s="691"/>
      <c r="I74" s="691"/>
      <c r="J74" s="692"/>
      <c r="K74" s="699"/>
      <c r="L74" s="700"/>
      <c r="M74" s="700"/>
      <c r="N74" s="701"/>
      <c r="O74" s="708" t="s">
        <v>601</v>
      </c>
      <c r="P74" s="709"/>
      <c r="Q74" s="710"/>
      <c r="R74" s="326"/>
      <c r="S74" s="327"/>
      <c r="T74" s="327"/>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741"/>
      <c r="AX74" s="742"/>
      <c r="AY74" s="657">
        <f t="shared" ref="AY74" si="30">AW75/($BD$2/7)+AW76/($BD$2/7)</f>
        <v>0</v>
      </c>
      <c r="AZ74" s="658"/>
      <c r="BA74" s="661"/>
      <c r="BB74" s="662"/>
      <c r="BC74" s="662"/>
      <c r="BD74" s="662"/>
      <c r="BE74" s="662"/>
      <c r="BF74" s="663"/>
    </row>
    <row r="75" spans="1:58" ht="17.25" customHeight="1" x14ac:dyDescent="0.15">
      <c r="A75" s="676"/>
      <c r="B75" s="680"/>
      <c r="C75" s="681"/>
      <c r="D75" s="686"/>
      <c r="E75" s="687"/>
      <c r="F75" s="693"/>
      <c r="G75" s="694"/>
      <c r="H75" s="694"/>
      <c r="I75" s="694"/>
      <c r="J75" s="695"/>
      <c r="K75" s="702"/>
      <c r="L75" s="703"/>
      <c r="M75" s="703"/>
      <c r="N75" s="704"/>
      <c r="O75" s="321"/>
      <c r="P75" s="322"/>
      <c r="Q75" s="323" t="s">
        <v>603</v>
      </c>
      <c r="R75" s="324"/>
      <c r="S75" s="325"/>
      <c r="T75" s="325"/>
      <c r="U75" s="325"/>
      <c r="V75" s="328"/>
      <c r="W75" s="328"/>
      <c r="X75" s="325"/>
      <c r="Y75" s="325"/>
      <c r="Z75" s="325"/>
      <c r="AA75" s="325"/>
      <c r="AB75" s="325"/>
      <c r="AC75" s="328"/>
      <c r="AD75" s="328"/>
      <c r="AE75" s="325"/>
      <c r="AF75" s="325"/>
      <c r="AG75" s="325"/>
      <c r="AH75" s="325"/>
      <c r="AI75" s="325"/>
      <c r="AJ75" s="328"/>
      <c r="AK75" s="328"/>
      <c r="AL75" s="325"/>
      <c r="AM75" s="325"/>
      <c r="AN75" s="325"/>
      <c r="AO75" s="325"/>
      <c r="AP75" s="325"/>
      <c r="AQ75" s="328"/>
      <c r="AR75" s="328"/>
      <c r="AS75" s="325"/>
      <c r="AT75" s="325"/>
      <c r="AU75" s="325"/>
      <c r="AV75" s="325"/>
      <c r="AW75" s="739">
        <f>SUM(R75:AS75)</f>
        <v>0</v>
      </c>
      <c r="AX75" s="740">
        <f t="shared" ref="AX75:AX76" si="31">SUM(S76:AT76)</f>
        <v>0</v>
      </c>
      <c r="AY75" s="657"/>
      <c r="AZ75" s="658"/>
      <c r="BA75" s="664"/>
      <c r="BB75" s="665"/>
      <c r="BC75" s="665"/>
      <c r="BD75" s="665"/>
      <c r="BE75" s="665"/>
      <c r="BF75" s="666"/>
    </row>
    <row r="76" spans="1:58" ht="17.25" customHeight="1" x14ac:dyDescent="0.15">
      <c r="A76" s="677"/>
      <c r="B76" s="682"/>
      <c r="C76" s="683"/>
      <c r="D76" s="688"/>
      <c r="E76" s="689"/>
      <c r="F76" s="696"/>
      <c r="G76" s="697"/>
      <c r="H76" s="697"/>
      <c r="I76" s="697"/>
      <c r="J76" s="698"/>
      <c r="K76" s="705"/>
      <c r="L76" s="706"/>
      <c r="M76" s="706"/>
      <c r="N76" s="707"/>
      <c r="O76" s="672" t="s">
        <v>604</v>
      </c>
      <c r="P76" s="673"/>
      <c r="Q76" s="674"/>
      <c r="R76" s="324"/>
      <c r="S76" s="325"/>
      <c r="T76" s="325"/>
      <c r="U76" s="325"/>
      <c r="V76" s="328"/>
      <c r="W76" s="328"/>
      <c r="X76" s="325"/>
      <c r="Y76" s="325"/>
      <c r="Z76" s="325"/>
      <c r="AA76" s="325"/>
      <c r="AB76" s="325"/>
      <c r="AC76" s="328"/>
      <c r="AD76" s="328"/>
      <c r="AE76" s="325"/>
      <c r="AF76" s="325"/>
      <c r="AG76" s="325"/>
      <c r="AH76" s="325"/>
      <c r="AI76" s="325"/>
      <c r="AJ76" s="328"/>
      <c r="AK76" s="328"/>
      <c r="AL76" s="325"/>
      <c r="AM76" s="325"/>
      <c r="AN76" s="325"/>
      <c r="AO76" s="325"/>
      <c r="AP76" s="325"/>
      <c r="AQ76" s="328"/>
      <c r="AR76" s="328"/>
      <c r="AS76" s="325"/>
      <c r="AT76" s="325"/>
      <c r="AU76" s="325"/>
      <c r="AV76" s="325"/>
      <c r="AW76" s="739">
        <f>SUM(R76:AS76)</f>
        <v>0</v>
      </c>
      <c r="AX76" s="740">
        <f t="shared" si="31"/>
        <v>0</v>
      </c>
      <c r="AY76" s="659"/>
      <c r="AZ76" s="660"/>
      <c r="BA76" s="667"/>
      <c r="BB76" s="668"/>
      <c r="BC76" s="668"/>
      <c r="BD76" s="668"/>
      <c r="BE76" s="668"/>
      <c r="BF76" s="669"/>
    </row>
    <row r="77" spans="1:58" ht="17.25" customHeight="1" x14ac:dyDescent="0.15">
      <c r="A77" s="675">
        <v>18</v>
      </c>
      <c r="B77" s="678"/>
      <c r="C77" s="679"/>
      <c r="D77" s="684"/>
      <c r="E77" s="685"/>
      <c r="F77" s="690"/>
      <c r="G77" s="691"/>
      <c r="H77" s="691"/>
      <c r="I77" s="691"/>
      <c r="J77" s="692"/>
      <c r="K77" s="699"/>
      <c r="L77" s="700"/>
      <c r="M77" s="700"/>
      <c r="N77" s="701"/>
      <c r="O77" s="708" t="s">
        <v>601</v>
      </c>
      <c r="P77" s="709"/>
      <c r="Q77" s="710"/>
      <c r="R77" s="319"/>
      <c r="S77" s="320"/>
      <c r="T77" s="320"/>
      <c r="U77" s="320"/>
      <c r="V77" s="327"/>
      <c r="W77" s="327"/>
      <c r="X77" s="320"/>
      <c r="Y77" s="320"/>
      <c r="Z77" s="320"/>
      <c r="AA77" s="320"/>
      <c r="AB77" s="320"/>
      <c r="AC77" s="327"/>
      <c r="AD77" s="327"/>
      <c r="AE77" s="320"/>
      <c r="AF77" s="320"/>
      <c r="AG77" s="320"/>
      <c r="AH77" s="320"/>
      <c r="AI77" s="320"/>
      <c r="AJ77" s="327"/>
      <c r="AK77" s="327"/>
      <c r="AL77" s="320"/>
      <c r="AM77" s="320"/>
      <c r="AN77" s="320"/>
      <c r="AO77" s="320"/>
      <c r="AP77" s="320"/>
      <c r="AQ77" s="327"/>
      <c r="AR77" s="327"/>
      <c r="AS77" s="320"/>
      <c r="AT77" s="320"/>
      <c r="AU77" s="320"/>
      <c r="AV77" s="320"/>
      <c r="AW77" s="741"/>
      <c r="AX77" s="742"/>
      <c r="AY77" s="657">
        <f t="shared" ref="AY77" si="32">AW78/($BD$2/7)+AW79/($BD$2/7)</f>
        <v>0</v>
      </c>
      <c r="AZ77" s="658"/>
      <c r="BA77" s="661"/>
      <c r="BB77" s="662"/>
      <c r="BC77" s="662"/>
      <c r="BD77" s="662"/>
      <c r="BE77" s="662"/>
      <c r="BF77" s="663"/>
    </row>
    <row r="78" spans="1:58" ht="17.25" customHeight="1" x14ac:dyDescent="0.15">
      <c r="A78" s="676"/>
      <c r="B78" s="680"/>
      <c r="C78" s="681"/>
      <c r="D78" s="686"/>
      <c r="E78" s="687"/>
      <c r="F78" s="693"/>
      <c r="G78" s="694"/>
      <c r="H78" s="694"/>
      <c r="I78" s="694"/>
      <c r="J78" s="695"/>
      <c r="K78" s="702"/>
      <c r="L78" s="703"/>
      <c r="M78" s="703"/>
      <c r="N78" s="704"/>
      <c r="O78" s="321"/>
      <c r="P78" s="322"/>
      <c r="Q78" s="323" t="s">
        <v>603</v>
      </c>
      <c r="R78" s="324"/>
      <c r="S78" s="325"/>
      <c r="T78" s="325"/>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739">
        <f>SUM(R78:AS78)</f>
        <v>0</v>
      </c>
      <c r="AX78" s="740">
        <f t="shared" ref="AX78:AX79" si="33">SUM(S79:AT79)</f>
        <v>0</v>
      </c>
      <c r="AY78" s="657"/>
      <c r="AZ78" s="658"/>
      <c r="BA78" s="664"/>
      <c r="BB78" s="665"/>
      <c r="BC78" s="665"/>
      <c r="BD78" s="665"/>
      <c r="BE78" s="665"/>
      <c r="BF78" s="666"/>
    </row>
    <row r="79" spans="1:58" ht="17.25" customHeight="1" x14ac:dyDescent="0.15">
      <c r="A79" s="677"/>
      <c r="B79" s="682"/>
      <c r="C79" s="683"/>
      <c r="D79" s="688"/>
      <c r="E79" s="689"/>
      <c r="F79" s="696"/>
      <c r="G79" s="697"/>
      <c r="H79" s="697"/>
      <c r="I79" s="697"/>
      <c r="J79" s="698"/>
      <c r="K79" s="705"/>
      <c r="L79" s="706"/>
      <c r="M79" s="706"/>
      <c r="N79" s="707"/>
      <c r="O79" s="672" t="s">
        <v>604</v>
      </c>
      <c r="P79" s="673"/>
      <c r="Q79" s="674"/>
      <c r="R79" s="324"/>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739">
        <f>SUM(R79:AS79)</f>
        <v>0</v>
      </c>
      <c r="AX79" s="740">
        <f t="shared" si="33"/>
        <v>0</v>
      </c>
      <c r="AY79" s="659"/>
      <c r="AZ79" s="660"/>
      <c r="BA79" s="667"/>
      <c r="BB79" s="668"/>
      <c r="BC79" s="668"/>
      <c r="BD79" s="668"/>
      <c r="BE79" s="668"/>
      <c r="BF79" s="669"/>
    </row>
    <row r="80" spans="1:58" ht="17.25" customHeight="1" x14ac:dyDescent="0.15">
      <c r="A80" s="675">
        <v>19</v>
      </c>
      <c r="B80" s="678"/>
      <c r="C80" s="679"/>
      <c r="D80" s="684"/>
      <c r="E80" s="685"/>
      <c r="F80" s="690"/>
      <c r="G80" s="691"/>
      <c r="H80" s="691"/>
      <c r="I80" s="691"/>
      <c r="J80" s="692"/>
      <c r="K80" s="699"/>
      <c r="L80" s="700"/>
      <c r="M80" s="700"/>
      <c r="N80" s="701"/>
      <c r="O80" s="708" t="s">
        <v>601</v>
      </c>
      <c r="P80" s="709"/>
      <c r="Q80" s="710"/>
      <c r="R80" s="326"/>
      <c r="S80" s="320"/>
      <c r="T80" s="320"/>
      <c r="U80" s="320"/>
      <c r="V80" s="320"/>
      <c r="W80" s="320"/>
      <c r="X80" s="327"/>
      <c r="Y80" s="327"/>
      <c r="Z80" s="320"/>
      <c r="AA80" s="320"/>
      <c r="AB80" s="320"/>
      <c r="AC80" s="320"/>
      <c r="AD80" s="320"/>
      <c r="AE80" s="327"/>
      <c r="AF80" s="327"/>
      <c r="AG80" s="320"/>
      <c r="AH80" s="320"/>
      <c r="AI80" s="320"/>
      <c r="AJ80" s="320"/>
      <c r="AK80" s="320"/>
      <c r="AL80" s="327"/>
      <c r="AM80" s="327"/>
      <c r="AN80" s="320"/>
      <c r="AO80" s="320"/>
      <c r="AP80" s="320"/>
      <c r="AQ80" s="320"/>
      <c r="AR80" s="320"/>
      <c r="AS80" s="327"/>
      <c r="AT80" s="327"/>
      <c r="AU80" s="327"/>
      <c r="AV80" s="327"/>
      <c r="AW80" s="741"/>
      <c r="AX80" s="742"/>
      <c r="AY80" s="657">
        <f t="shared" ref="AY80" si="34">AW81/($BD$2/7)+AW82/($BD$2/7)</f>
        <v>0</v>
      </c>
      <c r="AZ80" s="658"/>
      <c r="BA80" s="661"/>
      <c r="BB80" s="662"/>
      <c r="BC80" s="662"/>
      <c r="BD80" s="662"/>
      <c r="BE80" s="662"/>
      <c r="BF80" s="663"/>
    </row>
    <row r="81" spans="1:58" ht="17.25" customHeight="1" x14ac:dyDescent="0.15">
      <c r="A81" s="676"/>
      <c r="B81" s="680"/>
      <c r="C81" s="681"/>
      <c r="D81" s="686"/>
      <c r="E81" s="687"/>
      <c r="F81" s="693"/>
      <c r="G81" s="694"/>
      <c r="H81" s="694"/>
      <c r="I81" s="694"/>
      <c r="J81" s="695"/>
      <c r="K81" s="702"/>
      <c r="L81" s="703"/>
      <c r="M81" s="703"/>
      <c r="N81" s="704"/>
      <c r="O81" s="321"/>
      <c r="P81" s="322"/>
      <c r="Q81" s="323" t="s">
        <v>603</v>
      </c>
      <c r="R81" s="329"/>
      <c r="S81" s="325"/>
      <c r="T81" s="325"/>
      <c r="U81" s="325"/>
      <c r="V81" s="325"/>
      <c r="W81" s="325"/>
      <c r="X81" s="328"/>
      <c r="Y81" s="328"/>
      <c r="Z81" s="325"/>
      <c r="AA81" s="325"/>
      <c r="AB81" s="325"/>
      <c r="AC81" s="325"/>
      <c r="AD81" s="325"/>
      <c r="AE81" s="328"/>
      <c r="AF81" s="328"/>
      <c r="AG81" s="325"/>
      <c r="AH81" s="325"/>
      <c r="AI81" s="325"/>
      <c r="AJ81" s="325"/>
      <c r="AK81" s="325"/>
      <c r="AL81" s="328"/>
      <c r="AM81" s="328"/>
      <c r="AN81" s="325"/>
      <c r="AO81" s="325"/>
      <c r="AP81" s="325"/>
      <c r="AQ81" s="325"/>
      <c r="AR81" s="325"/>
      <c r="AS81" s="328"/>
      <c r="AT81" s="328"/>
      <c r="AU81" s="328"/>
      <c r="AV81" s="328"/>
      <c r="AW81" s="739">
        <f>SUM(R81:AS81)</f>
        <v>0</v>
      </c>
      <c r="AX81" s="740">
        <f t="shared" ref="AX81:AX82" si="35">SUM(S82:AT82)</f>
        <v>0</v>
      </c>
      <c r="AY81" s="657"/>
      <c r="AZ81" s="658"/>
      <c r="BA81" s="664"/>
      <c r="BB81" s="665"/>
      <c r="BC81" s="665"/>
      <c r="BD81" s="665"/>
      <c r="BE81" s="665"/>
      <c r="BF81" s="666"/>
    </row>
    <row r="82" spans="1:58" ht="17.25" customHeight="1" x14ac:dyDescent="0.15">
      <c r="A82" s="677"/>
      <c r="B82" s="682"/>
      <c r="C82" s="683"/>
      <c r="D82" s="688"/>
      <c r="E82" s="689"/>
      <c r="F82" s="696"/>
      <c r="G82" s="697"/>
      <c r="H82" s="697"/>
      <c r="I82" s="697"/>
      <c r="J82" s="698"/>
      <c r="K82" s="705"/>
      <c r="L82" s="706"/>
      <c r="M82" s="706"/>
      <c r="N82" s="707"/>
      <c r="O82" s="672" t="s">
        <v>604</v>
      </c>
      <c r="P82" s="673"/>
      <c r="Q82" s="674"/>
      <c r="R82" s="329"/>
      <c r="S82" s="325"/>
      <c r="T82" s="325"/>
      <c r="U82" s="325"/>
      <c r="V82" s="325"/>
      <c r="W82" s="325"/>
      <c r="X82" s="328"/>
      <c r="Y82" s="328"/>
      <c r="Z82" s="325"/>
      <c r="AA82" s="325"/>
      <c r="AB82" s="325"/>
      <c r="AC82" s="325"/>
      <c r="AD82" s="325"/>
      <c r="AE82" s="328"/>
      <c r="AF82" s="328"/>
      <c r="AG82" s="325"/>
      <c r="AH82" s="325"/>
      <c r="AI82" s="325"/>
      <c r="AJ82" s="325"/>
      <c r="AK82" s="325"/>
      <c r="AL82" s="328"/>
      <c r="AM82" s="328"/>
      <c r="AN82" s="325"/>
      <c r="AO82" s="325"/>
      <c r="AP82" s="325"/>
      <c r="AQ82" s="325"/>
      <c r="AR82" s="325"/>
      <c r="AS82" s="328"/>
      <c r="AT82" s="328"/>
      <c r="AU82" s="328"/>
      <c r="AV82" s="328"/>
      <c r="AW82" s="739">
        <f>SUM(R82:AS82)</f>
        <v>0</v>
      </c>
      <c r="AX82" s="740">
        <f t="shared" si="35"/>
        <v>0</v>
      </c>
      <c r="AY82" s="659"/>
      <c r="AZ82" s="660"/>
      <c r="BA82" s="667"/>
      <c r="BB82" s="668"/>
      <c r="BC82" s="668"/>
      <c r="BD82" s="668"/>
      <c r="BE82" s="668"/>
      <c r="BF82" s="669"/>
    </row>
    <row r="83" spans="1:58" ht="17.25" customHeight="1" x14ac:dyDescent="0.15">
      <c r="A83" s="675">
        <v>20</v>
      </c>
      <c r="B83" s="678"/>
      <c r="C83" s="679"/>
      <c r="D83" s="684"/>
      <c r="E83" s="685"/>
      <c r="F83" s="690"/>
      <c r="G83" s="691"/>
      <c r="H83" s="691"/>
      <c r="I83" s="691"/>
      <c r="J83" s="692"/>
      <c r="K83" s="699"/>
      <c r="L83" s="700"/>
      <c r="M83" s="700"/>
      <c r="N83" s="701"/>
      <c r="O83" s="708" t="s">
        <v>601</v>
      </c>
      <c r="P83" s="709"/>
      <c r="Q83" s="710"/>
      <c r="R83" s="326"/>
      <c r="S83" s="320"/>
      <c r="T83" s="320"/>
      <c r="U83" s="320"/>
      <c r="V83" s="320"/>
      <c r="W83" s="320"/>
      <c r="X83" s="327"/>
      <c r="Y83" s="327"/>
      <c r="Z83" s="320"/>
      <c r="AA83" s="320"/>
      <c r="AB83" s="320"/>
      <c r="AC83" s="320"/>
      <c r="AD83" s="320"/>
      <c r="AE83" s="327"/>
      <c r="AF83" s="327"/>
      <c r="AG83" s="320"/>
      <c r="AH83" s="320"/>
      <c r="AI83" s="320"/>
      <c r="AJ83" s="320"/>
      <c r="AK83" s="320"/>
      <c r="AL83" s="327"/>
      <c r="AM83" s="327"/>
      <c r="AN83" s="320"/>
      <c r="AO83" s="320"/>
      <c r="AP83" s="320"/>
      <c r="AQ83" s="320"/>
      <c r="AR83" s="320"/>
      <c r="AS83" s="327"/>
      <c r="AT83" s="327"/>
      <c r="AU83" s="327"/>
      <c r="AV83" s="327"/>
      <c r="AW83" s="741"/>
      <c r="AX83" s="742"/>
      <c r="AY83" s="657">
        <f t="shared" ref="AY83" si="36">AW84/($BD$2/7)+AW85/($BD$2/7)</f>
        <v>0</v>
      </c>
      <c r="AZ83" s="658"/>
      <c r="BA83" s="661"/>
      <c r="BB83" s="662"/>
      <c r="BC83" s="662"/>
      <c r="BD83" s="662"/>
      <c r="BE83" s="662"/>
      <c r="BF83" s="663"/>
    </row>
    <row r="84" spans="1:58" ht="17.25" customHeight="1" x14ac:dyDescent="0.15">
      <c r="A84" s="676"/>
      <c r="B84" s="680"/>
      <c r="C84" s="681"/>
      <c r="D84" s="686"/>
      <c r="E84" s="687"/>
      <c r="F84" s="693"/>
      <c r="G84" s="694"/>
      <c r="H84" s="694"/>
      <c r="I84" s="694"/>
      <c r="J84" s="695"/>
      <c r="K84" s="702"/>
      <c r="L84" s="703"/>
      <c r="M84" s="703"/>
      <c r="N84" s="704"/>
      <c r="O84" s="321"/>
      <c r="P84" s="322"/>
      <c r="Q84" s="323" t="s">
        <v>603</v>
      </c>
      <c r="R84" s="329"/>
      <c r="S84" s="325"/>
      <c r="T84" s="325"/>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8"/>
      <c r="AV84" s="328"/>
      <c r="AW84" s="739">
        <f>SUM(R84:AS84)</f>
        <v>0</v>
      </c>
      <c r="AX84" s="740">
        <f t="shared" ref="AX84:AX85" si="37">SUM(S85:AT85)</f>
        <v>0</v>
      </c>
      <c r="AY84" s="657"/>
      <c r="AZ84" s="658"/>
      <c r="BA84" s="664"/>
      <c r="BB84" s="665"/>
      <c r="BC84" s="665"/>
      <c r="BD84" s="665"/>
      <c r="BE84" s="665"/>
      <c r="BF84" s="666"/>
    </row>
    <row r="85" spans="1:58" ht="17.25" customHeight="1" x14ac:dyDescent="0.15">
      <c r="A85" s="677"/>
      <c r="B85" s="682"/>
      <c r="C85" s="683"/>
      <c r="D85" s="688"/>
      <c r="E85" s="689"/>
      <c r="F85" s="696"/>
      <c r="G85" s="697"/>
      <c r="H85" s="697"/>
      <c r="I85" s="697"/>
      <c r="J85" s="698"/>
      <c r="K85" s="705"/>
      <c r="L85" s="706"/>
      <c r="M85" s="706"/>
      <c r="N85" s="707"/>
      <c r="O85" s="672" t="s">
        <v>604</v>
      </c>
      <c r="P85" s="673"/>
      <c r="Q85" s="674"/>
      <c r="R85" s="329"/>
      <c r="S85" s="325"/>
      <c r="T85" s="325"/>
      <c r="U85" s="325"/>
      <c r="V85" s="325"/>
      <c r="W85" s="325"/>
      <c r="X85" s="325"/>
      <c r="Y85" s="325"/>
      <c r="Z85" s="325"/>
      <c r="AA85" s="325"/>
      <c r="AB85" s="325"/>
      <c r="AC85" s="325"/>
      <c r="AD85" s="325"/>
      <c r="AE85" s="325"/>
      <c r="AF85" s="325"/>
      <c r="AG85" s="325"/>
      <c r="AH85" s="325"/>
      <c r="AI85" s="325"/>
      <c r="AJ85" s="325"/>
      <c r="AK85" s="325"/>
      <c r="AL85" s="325"/>
      <c r="AM85" s="325"/>
      <c r="AN85" s="325"/>
      <c r="AO85" s="325"/>
      <c r="AP85" s="325"/>
      <c r="AQ85" s="325"/>
      <c r="AR85" s="325"/>
      <c r="AS85" s="325"/>
      <c r="AT85" s="325"/>
      <c r="AU85" s="328"/>
      <c r="AV85" s="328"/>
      <c r="AW85" s="739">
        <f>SUM(R85:AS85)</f>
        <v>0</v>
      </c>
      <c r="AX85" s="740">
        <f t="shared" si="37"/>
        <v>0</v>
      </c>
      <c r="AY85" s="659"/>
      <c r="AZ85" s="660"/>
      <c r="BA85" s="667"/>
      <c r="BB85" s="668"/>
      <c r="BC85" s="668"/>
      <c r="BD85" s="668"/>
      <c r="BE85" s="668"/>
      <c r="BF85" s="669"/>
    </row>
    <row r="86" spans="1:58" ht="17.25" customHeight="1" x14ac:dyDescent="0.15">
      <c r="A86" s="675">
        <v>21</v>
      </c>
      <c r="B86" s="678"/>
      <c r="C86" s="679"/>
      <c r="D86" s="684"/>
      <c r="E86" s="685"/>
      <c r="F86" s="690"/>
      <c r="G86" s="691"/>
      <c r="H86" s="691"/>
      <c r="I86" s="691"/>
      <c r="J86" s="692"/>
      <c r="K86" s="699"/>
      <c r="L86" s="700"/>
      <c r="M86" s="700"/>
      <c r="N86" s="701"/>
      <c r="O86" s="708" t="s">
        <v>601</v>
      </c>
      <c r="P86" s="709"/>
      <c r="Q86" s="710"/>
      <c r="R86" s="326"/>
      <c r="S86" s="327"/>
      <c r="T86" s="327"/>
      <c r="U86" s="327"/>
      <c r="V86" s="327"/>
      <c r="W86" s="320"/>
      <c r="X86" s="320"/>
      <c r="Y86" s="320"/>
      <c r="Z86" s="327"/>
      <c r="AA86" s="327"/>
      <c r="AB86" s="327"/>
      <c r="AC86" s="327"/>
      <c r="AD86" s="320"/>
      <c r="AE86" s="320"/>
      <c r="AF86" s="320"/>
      <c r="AG86" s="327"/>
      <c r="AH86" s="327"/>
      <c r="AI86" s="327"/>
      <c r="AJ86" s="327"/>
      <c r="AK86" s="320"/>
      <c r="AL86" s="320"/>
      <c r="AM86" s="320"/>
      <c r="AN86" s="327"/>
      <c r="AO86" s="327"/>
      <c r="AP86" s="327"/>
      <c r="AQ86" s="327"/>
      <c r="AR86" s="320"/>
      <c r="AS86" s="320"/>
      <c r="AT86" s="320"/>
      <c r="AU86" s="327"/>
      <c r="AV86" s="327"/>
      <c r="AW86" s="741"/>
      <c r="AX86" s="742"/>
      <c r="AY86" s="657">
        <f t="shared" ref="AY86" si="38">AW87/($BD$2/7)+AW88/($BD$2/7)</f>
        <v>0</v>
      </c>
      <c r="AZ86" s="658"/>
      <c r="BA86" s="661"/>
      <c r="BB86" s="662"/>
      <c r="BC86" s="662"/>
      <c r="BD86" s="662"/>
      <c r="BE86" s="662"/>
      <c r="BF86" s="663"/>
    </row>
    <row r="87" spans="1:58" ht="17.25" customHeight="1" x14ac:dyDescent="0.15">
      <c r="A87" s="676"/>
      <c r="B87" s="680"/>
      <c r="C87" s="681"/>
      <c r="D87" s="686"/>
      <c r="E87" s="687"/>
      <c r="F87" s="693"/>
      <c r="G87" s="694"/>
      <c r="H87" s="694"/>
      <c r="I87" s="694"/>
      <c r="J87" s="695"/>
      <c r="K87" s="702"/>
      <c r="L87" s="703"/>
      <c r="M87" s="703"/>
      <c r="N87" s="704"/>
      <c r="O87" s="321"/>
      <c r="P87" s="322"/>
      <c r="Q87" s="323" t="s">
        <v>603</v>
      </c>
      <c r="R87" s="324"/>
      <c r="S87" s="325"/>
      <c r="T87" s="325"/>
      <c r="U87" s="325"/>
      <c r="V87" s="325"/>
      <c r="W87" s="325"/>
      <c r="X87" s="325"/>
      <c r="Y87" s="325"/>
      <c r="Z87" s="328"/>
      <c r="AA87" s="328"/>
      <c r="AB87" s="328"/>
      <c r="AC87" s="328"/>
      <c r="AD87" s="325"/>
      <c r="AE87" s="325"/>
      <c r="AF87" s="325"/>
      <c r="AG87" s="325"/>
      <c r="AH87" s="328"/>
      <c r="AI87" s="328"/>
      <c r="AJ87" s="328"/>
      <c r="AK87" s="325"/>
      <c r="AL87" s="325"/>
      <c r="AM87" s="325"/>
      <c r="AN87" s="328"/>
      <c r="AO87" s="328"/>
      <c r="AP87" s="328"/>
      <c r="AQ87" s="328"/>
      <c r="AR87" s="325"/>
      <c r="AS87" s="325"/>
      <c r="AT87" s="325"/>
      <c r="AU87" s="328"/>
      <c r="AV87" s="328"/>
      <c r="AW87" s="739">
        <f>SUM(R87:AS87)</f>
        <v>0</v>
      </c>
      <c r="AX87" s="740">
        <f t="shared" ref="AX87" si="39">SUM(S88:AT88)</f>
        <v>0</v>
      </c>
      <c r="AY87" s="657"/>
      <c r="AZ87" s="658"/>
      <c r="BA87" s="664"/>
      <c r="BB87" s="665"/>
      <c r="BC87" s="665"/>
      <c r="BD87" s="665"/>
      <c r="BE87" s="665"/>
      <c r="BF87" s="666"/>
    </row>
    <row r="88" spans="1:58" ht="17.25" customHeight="1" x14ac:dyDescent="0.15">
      <c r="A88" s="677"/>
      <c r="B88" s="682"/>
      <c r="C88" s="683"/>
      <c r="D88" s="688"/>
      <c r="E88" s="689"/>
      <c r="F88" s="696"/>
      <c r="G88" s="697"/>
      <c r="H88" s="697"/>
      <c r="I88" s="697"/>
      <c r="J88" s="698"/>
      <c r="K88" s="705"/>
      <c r="L88" s="706"/>
      <c r="M88" s="706"/>
      <c r="N88" s="707"/>
      <c r="O88" s="672" t="s">
        <v>604</v>
      </c>
      <c r="P88" s="673"/>
      <c r="Q88" s="674"/>
      <c r="R88" s="324"/>
      <c r="S88" s="325"/>
      <c r="T88" s="325"/>
      <c r="U88" s="325"/>
      <c r="V88" s="325"/>
      <c r="W88" s="325"/>
      <c r="X88" s="325"/>
      <c r="Y88" s="325"/>
      <c r="Z88" s="328"/>
      <c r="AA88" s="328"/>
      <c r="AB88" s="328"/>
      <c r="AC88" s="328"/>
      <c r="AD88" s="325"/>
      <c r="AE88" s="325"/>
      <c r="AF88" s="325"/>
      <c r="AG88" s="325"/>
      <c r="AH88" s="328"/>
      <c r="AI88" s="328"/>
      <c r="AJ88" s="328"/>
      <c r="AK88" s="325"/>
      <c r="AL88" s="325"/>
      <c r="AM88" s="325"/>
      <c r="AN88" s="328"/>
      <c r="AO88" s="328"/>
      <c r="AP88" s="328"/>
      <c r="AQ88" s="328"/>
      <c r="AR88" s="325"/>
      <c r="AS88" s="325"/>
      <c r="AT88" s="325"/>
      <c r="AU88" s="328"/>
      <c r="AV88" s="328"/>
      <c r="AW88" s="739">
        <f>SUM(R88:AS88)</f>
        <v>0</v>
      </c>
      <c r="AX88" s="740">
        <f>SUM(S89:AT89)</f>
        <v>0</v>
      </c>
      <c r="AY88" s="659"/>
      <c r="AZ88" s="660"/>
      <c r="BA88" s="667"/>
      <c r="BB88" s="668"/>
      <c r="BC88" s="668"/>
      <c r="BD88" s="668"/>
      <c r="BE88" s="668"/>
      <c r="BF88" s="669"/>
    </row>
    <row r="89" spans="1:58" ht="17.25" customHeight="1" x14ac:dyDescent="0.15">
      <c r="A89" s="675">
        <v>22</v>
      </c>
      <c r="B89" s="678"/>
      <c r="C89" s="679"/>
      <c r="D89" s="684"/>
      <c r="E89" s="685"/>
      <c r="F89" s="690"/>
      <c r="G89" s="691"/>
      <c r="H89" s="691"/>
      <c r="I89" s="691"/>
      <c r="J89" s="692"/>
      <c r="K89" s="699"/>
      <c r="L89" s="700"/>
      <c r="M89" s="700"/>
      <c r="N89" s="701"/>
      <c r="O89" s="708" t="s">
        <v>601</v>
      </c>
      <c r="P89" s="709"/>
      <c r="Q89" s="710"/>
      <c r="R89" s="319"/>
      <c r="S89" s="320"/>
      <c r="T89" s="320"/>
      <c r="U89" s="320"/>
      <c r="V89" s="320"/>
      <c r="W89" s="320"/>
      <c r="X89" s="320"/>
      <c r="Y89" s="327"/>
      <c r="Z89" s="327"/>
      <c r="AA89" s="327"/>
      <c r="AB89" s="327"/>
      <c r="AC89" s="327"/>
      <c r="AD89" s="320"/>
      <c r="AE89" s="327"/>
      <c r="AF89" s="327"/>
      <c r="AG89" s="320"/>
      <c r="AH89" s="327"/>
      <c r="AI89" s="327"/>
      <c r="AJ89" s="327"/>
      <c r="AK89" s="320"/>
      <c r="AL89" s="327"/>
      <c r="AM89" s="327"/>
      <c r="AN89" s="327"/>
      <c r="AO89" s="327"/>
      <c r="AP89" s="327"/>
      <c r="AQ89" s="327"/>
      <c r="AR89" s="320"/>
      <c r="AS89" s="320"/>
      <c r="AT89" s="327"/>
      <c r="AU89" s="327"/>
      <c r="AV89" s="327"/>
      <c r="AW89" s="741"/>
      <c r="AX89" s="742"/>
      <c r="AY89" s="735">
        <f t="shared" ref="AY89" si="40">AW90/($BD$2/7)+AW91/($BD$2/7)</f>
        <v>0</v>
      </c>
      <c r="AZ89" s="736"/>
      <c r="BA89" s="661"/>
      <c r="BB89" s="662"/>
      <c r="BC89" s="662"/>
      <c r="BD89" s="662"/>
      <c r="BE89" s="662"/>
      <c r="BF89" s="663"/>
    </row>
    <row r="90" spans="1:58" ht="17.25" customHeight="1" x14ac:dyDescent="0.15">
      <c r="A90" s="676"/>
      <c r="B90" s="680"/>
      <c r="C90" s="681"/>
      <c r="D90" s="686"/>
      <c r="E90" s="687"/>
      <c r="F90" s="693"/>
      <c r="G90" s="694"/>
      <c r="H90" s="694"/>
      <c r="I90" s="694"/>
      <c r="J90" s="695"/>
      <c r="K90" s="702"/>
      <c r="L90" s="703"/>
      <c r="M90" s="703"/>
      <c r="N90" s="704"/>
      <c r="O90" s="321"/>
      <c r="P90" s="322"/>
      <c r="Q90" s="323" t="s">
        <v>603</v>
      </c>
      <c r="R90" s="324"/>
      <c r="S90" s="325"/>
      <c r="T90" s="325"/>
      <c r="U90" s="325"/>
      <c r="V90" s="325"/>
      <c r="W90" s="325"/>
      <c r="X90" s="325"/>
      <c r="Y90" s="328"/>
      <c r="Z90" s="325"/>
      <c r="AA90" s="328"/>
      <c r="AB90" s="328"/>
      <c r="AC90" s="325"/>
      <c r="AD90" s="325"/>
      <c r="AE90" s="328"/>
      <c r="AF90" s="328"/>
      <c r="AG90" s="325"/>
      <c r="AH90" s="328"/>
      <c r="AI90" s="325"/>
      <c r="AJ90" s="328"/>
      <c r="AK90" s="325"/>
      <c r="AL90" s="325"/>
      <c r="AM90" s="328"/>
      <c r="AN90" s="328"/>
      <c r="AO90" s="328"/>
      <c r="AP90" s="325"/>
      <c r="AQ90" s="328"/>
      <c r="AR90" s="325"/>
      <c r="AS90" s="325"/>
      <c r="AT90" s="328"/>
      <c r="AU90" s="328"/>
      <c r="AV90" s="325"/>
      <c r="AW90" s="739">
        <f>SUM(R90:AS90)</f>
        <v>0</v>
      </c>
      <c r="AX90" s="740">
        <f t="shared" ref="AX90" si="41">SUM(S91:AT91)</f>
        <v>0</v>
      </c>
      <c r="AY90" s="737"/>
      <c r="AZ90" s="738"/>
      <c r="BA90" s="664"/>
      <c r="BB90" s="665"/>
      <c r="BC90" s="665"/>
      <c r="BD90" s="665"/>
      <c r="BE90" s="665"/>
      <c r="BF90" s="666"/>
    </row>
    <row r="91" spans="1:58" ht="17.25" customHeight="1" x14ac:dyDescent="0.15">
      <c r="A91" s="677"/>
      <c r="B91" s="682"/>
      <c r="C91" s="683"/>
      <c r="D91" s="688"/>
      <c r="E91" s="689"/>
      <c r="F91" s="696"/>
      <c r="G91" s="697"/>
      <c r="H91" s="697"/>
      <c r="I91" s="697"/>
      <c r="J91" s="698"/>
      <c r="K91" s="705"/>
      <c r="L91" s="706"/>
      <c r="M91" s="706"/>
      <c r="N91" s="707"/>
      <c r="O91" s="672" t="s">
        <v>604</v>
      </c>
      <c r="P91" s="673"/>
      <c r="Q91" s="674"/>
      <c r="R91" s="324"/>
      <c r="S91" s="325"/>
      <c r="T91" s="325"/>
      <c r="U91" s="325"/>
      <c r="V91" s="325"/>
      <c r="W91" s="325"/>
      <c r="X91" s="325"/>
      <c r="Y91" s="328"/>
      <c r="Z91" s="325"/>
      <c r="AA91" s="328"/>
      <c r="AB91" s="328"/>
      <c r="AC91" s="325"/>
      <c r="AD91" s="325"/>
      <c r="AE91" s="328"/>
      <c r="AF91" s="328"/>
      <c r="AG91" s="325"/>
      <c r="AH91" s="328"/>
      <c r="AI91" s="325"/>
      <c r="AJ91" s="328"/>
      <c r="AK91" s="325"/>
      <c r="AL91" s="325"/>
      <c r="AM91" s="328"/>
      <c r="AN91" s="328"/>
      <c r="AO91" s="328"/>
      <c r="AP91" s="325"/>
      <c r="AQ91" s="328"/>
      <c r="AR91" s="325"/>
      <c r="AS91" s="325"/>
      <c r="AT91" s="328"/>
      <c r="AU91" s="328"/>
      <c r="AV91" s="325"/>
      <c r="AW91" s="739">
        <f>SUM(R91:AS91)</f>
        <v>0</v>
      </c>
      <c r="AX91" s="740">
        <f>SUM(S92:AT92)</f>
        <v>0</v>
      </c>
      <c r="AY91" s="657"/>
      <c r="AZ91" s="658"/>
      <c r="BA91" s="667"/>
      <c r="BB91" s="668"/>
      <c r="BC91" s="668"/>
      <c r="BD91" s="668"/>
      <c r="BE91" s="668"/>
      <c r="BF91" s="669"/>
    </row>
    <row r="92" spans="1:58" ht="15.95" customHeight="1" x14ac:dyDescent="0.15">
      <c r="A92" s="599" t="s">
        <v>671</v>
      </c>
      <c r="B92" s="600"/>
      <c r="C92" s="600"/>
      <c r="D92" s="600"/>
      <c r="E92" s="600"/>
      <c r="F92" s="600"/>
      <c r="G92" s="600"/>
      <c r="H92" s="600"/>
      <c r="I92" s="600"/>
      <c r="J92" s="600"/>
      <c r="K92" s="600"/>
      <c r="L92" s="600"/>
      <c r="M92" s="600"/>
      <c r="N92" s="600"/>
      <c r="O92" s="600"/>
      <c r="P92" s="600"/>
      <c r="Q92" s="601"/>
      <c r="R92" s="421"/>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422"/>
      <c r="AQ92" s="422"/>
      <c r="AR92" s="422"/>
      <c r="AS92" s="422"/>
      <c r="AT92" s="422"/>
      <c r="AU92" s="422"/>
      <c r="AV92" s="422"/>
      <c r="AW92" s="711"/>
      <c r="AX92" s="712"/>
      <c r="AY92" s="717"/>
      <c r="AZ92" s="718"/>
      <c r="BA92" s="723"/>
      <c r="BB92" s="724"/>
      <c r="BC92" s="724"/>
      <c r="BD92" s="724"/>
      <c r="BE92" s="724"/>
      <c r="BF92" s="725"/>
    </row>
    <row r="93" spans="1:58" ht="15.95" customHeight="1" x14ac:dyDescent="0.15">
      <c r="A93" s="599" t="s">
        <v>672</v>
      </c>
      <c r="B93" s="600"/>
      <c r="C93" s="600"/>
      <c r="D93" s="600"/>
      <c r="E93" s="600"/>
      <c r="F93" s="600"/>
      <c r="G93" s="600"/>
      <c r="H93" s="600"/>
      <c r="I93" s="600"/>
      <c r="J93" s="600"/>
      <c r="K93" s="600"/>
      <c r="L93" s="600"/>
      <c r="M93" s="600"/>
      <c r="N93" s="600"/>
      <c r="O93" s="600"/>
      <c r="P93" s="600"/>
      <c r="Q93" s="601"/>
      <c r="R93" s="421"/>
      <c r="S93" s="422"/>
      <c r="T93" s="422"/>
      <c r="U93" s="422"/>
      <c r="V93" s="422"/>
      <c r="W93" s="422"/>
      <c r="X93" s="422"/>
      <c r="Y93" s="422"/>
      <c r="Z93" s="422"/>
      <c r="AA93" s="422"/>
      <c r="AB93" s="422"/>
      <c r="AC93" s="422"/>
      <c r="AD93" s="422"/>
      <c r="AE93" s="422"/>
      <c r="AF93" s="422"/>
      <c r="AG93" s="422"/>
      <c r="AH93" s="422"/>
      <c r="AI93" s="422"/>
      <c r="AJ93" s="422"/>
      <c r="AK93" s="422"/>
      <c r="AL93" s="422"/>
      <c r="AM93" s="422"/>
      <c r="AN93" s="422"/>
      <c r="AO93" s="422"/>
      <c r="AP93" s="422"/>
      <c r="AQ93" s="422"/>
      <c r="AR93" s="422"/>
      <c r="AS93" s="422"/>
      <c r="AT93" s="422"/>
      <c r="AU93" s="422"/>
      <c r="AV93" s="422"/>
      <c r="AW93" s="713"/>
      <c r="AX93" s="714"/>
      <c r="AY93" s="719"/>
      <c r="AZ93" s="720"/>
      <c r="BA93" s="726"/>
      <c r="BB93" s="727"/>
      <c r="BC93" s="727"/>
      <c r="BD93" s="727"/>
      <c r="BE93" s="727"/>
      <c r="BF93" s="728"/>
    </row>
    <row r="94" spans="1:58" ht="15.95" customHeight="1" x14ac:dyDescent="0.15">
      <c r="A94" s="732" t="s">
        <v>673</v>
      </c>
      <c r="B94" s="733"/>
      <c r="C94" s="733"/>
      <c r="D94" s="733"/>
      <c r="E94" s="733"/>
      <c r="F94" s="733"/>
      <c r="G94" s="733"/>
      <c r="H94" s="733"/>
      <c r="I94" s="733"/>
      <c r="J94" s="733"/>
      <c r="K94" s="733"/>
      <c r="L94" s="733"/>
      <c r="M94" s="733"/>
      <c r="N94" s="733"/>
      <c r="O94" s="733"/>
      <c r="P94" s="733"/>
      <c r="Q94" s="734"/>
      <c r="R94" s="421"/>
      <c r="S94" s="422"/>
      <c r="T94" s="422"/>
      <c r="U94" s="422"/>
      <c r="V94" s="422"/>
      <c r="W94" s="422"/>
      <c r="X94" s="422"/>
      <c r="Y94" s="422"/>
      <c r="Z94" s="422"/>
      <c r="AA94" s="422"/>
      <c r="AB94" s="422"/>
      <c r="AC94" s="422"/>
      <c r="AD94" s="422"/>
      <c r="AE94" s="422"/>
      <c r="AF94" s="422"/>
      <c r="AG94" s="422"/>
      <c r="AH94" s="422"/>
      <c r="AI94" s="422"/>
      <c r="AJ94" s="422"/>
      <c r="AK94" s="422"/>
      <c r="AL94" s="422"/>
      <c r="AM94" s="422"/>
      <c r="AN94" s="422"/>
      <c r="AO94" s="422"/>
      <c r="AP94" s="422"/>
      <c r="AQ94" s="422"/>
      <c r="AR94" s="422"/>
      <c r="AS94" s="422"/>
      <c r="AT94" s="422"/>
      <c r="AU94" s="422"/>
      <c r="AV94" s="422"/>
      <c r="AW94" s="713"/>
      <c r="AX94" s="714"/>
      <c r="AY94" s="719"/>
      <c r="AZ94" s="720"/>
      <c r="BA94" s="726"/>
      <c r="BB94" s="727"/>
      <c r="BC94" s="727"/>
      <c r="BD94" s="727"/>
      <c r="BE94" s="727"/>
      <c r="BF94" s="728"/>
    </row>
    <row r="95" spans="1:58" ht="15.95" customHeight="1" x14ac:dyDescent="0.15">
      <c r="A95" s="732" t="s">
        <v>674</v>
      </c>
      <c r="B95" s="733"/>
      <c r="C95" s="733"/>
      <c r="D95" s="733"/>
      <c r="E95" s="733"/>
      <c r="F95" s="733"/>
      <c r="G95" s="733"/>
      <c r="H95" s="733"/>
      <c r="I95" s="733"/>
      <c r="J95" s="733"/>
      <c r="K95" s="733"/>
      <c r="L95" s="733"/>
      <c r="M95" s="733"/>
      <c r="N95" s="733"/>
      <c r="O95" s="733"/>
      <c r="P95" s="733"/>
      <c r="Q95" s="734"/>
      <c r="R95" s="421"/>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c r="AU95" s="422"/>
      <c r="AV95" s="422"/>
      <c r="AW95" s="715"/>
      <c r="AX95" s="716"/>
      <c r="AY95" s="721"/>
      <c r="AZ95" s="722"/>
      <c r="BA95" s="729"/>
      <c r="BB95" s="730"/>
      <c r="BC95" s="730"/>
      <c r="BD95" s="730"/>
      <c r="BE95" s="730"/>
      <c r="BF95" s="731"/>
    </row>
    <row r="96" spans="1:58" x14ac:dyDescent="0.15">
      <c r="R96" s="331"/>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42"/>
      <c r="AX96" s="342"/>
    </row>
    <row r="97" spans="18:50" x14ac:dyDescent="0.15">
      <c r="R97" s="331"/>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42"/>
      <c r="AX97" s="342"/>
    </row>
    <row r="98" spans="18:50" x14ac:dyDescent="0.15">
      <c r="R98" s="331"/>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42"/>
      <c r="AX98" s="342"/>
    </row>
    <row r="99" spans="18:50" x14ac:dyDescent="0.15">
      <c r="R99" s="331"/>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42"/>
      <c r="AX99" s="342"/>
    </row>
    <row r="100" spans="18:50" x14ac:dyDescent="0.15">
      <c r="R100" s="331"/>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42"/>
      <c r="AX100" s="342"/>
    </row>
    <row r="101" spans="18:50" x14ac:dyDescent="0.15">
      <c r="R101" s="331"/>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42"/>
      <c r="AX101" s="342"/>
    </row>
    <row r="102" spans="18:50" x14ac:dyDescent="0.15">
      <c r="R102" s="331"/>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42"/>
      <c r="AX102" s="342"/>
    </row>
    <row r="103" spans="18:50" x14ac:dyDescent="0.15">
      <c r="R103" s="331"/>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42"/>
      <c r="AX103" s="342"/>
    </row>
    <row r="104" spans="18:50" x14ac:dyDescent="0.15">
      <c r="R104" s="331"/>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42"/>
      <c r="AX104" s="342"/>
    </row>
    <row r="105" spans="18:50" x14ac:dyDescent="0.15">
      <c r="R105" s="331"/>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42"/>
      <c r="AX105" s="342"/>
    </row>
    <row r="106" spans="18:50" x14ac:dyDescent="0.15">
      <c r="R106" s="331"/>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42"/>
      <c r="AX106" s="342"/>
    </row>
    <row r="107" spans="18:50" x14ac:dyDescent="0.15">
      <c r="R107" s="331"/>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42"/>
      <c r="AX107" s="342"/>
    </row>
    <row r="108" spans="18:50" x14ac:dyDescent="0.15">
      <c r="R108" s="331"/>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42"/>
      <c r="AX108" s="342"/>
    </row>
    <row r="109" spans="18:50" x14ac:dyDescent="0.15">
      <c r="R109" s="331"/>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42"/>
      <c r="AX109" s="342"/>
    </row>
    <row r="110" spans="18:50" x14ac:dyDescent="0.15">
      <c r="R110" s="331"/>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42"/>
      <c r="AX110" s="342"/>
    </row>
    <row r="111" spans="18:50" x14ac:dyDescent="0.15">
      <c r="R111" s="331"/>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42"/>
      <c r="AX111" s="342"/>
    </row>
    <row r="112" spans="18:50" x14ac:dyDescent="0.15">
      <c r="R112" s="331"/>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42"/>
      <c r="AX112" s="342"/>
    </row>
    <row r="113" spans="18:50" x14ac:dyDescent="0.15">
      <c r="R113" s="331"/>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42"/>
      <c r="AX113" s="342"/>
    </row>
    <row r="114" spans="18:50" x14ac:dyDescent="0.15">
      <c r="R114" s="331"/>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42"/>
      <c r="AX114" s="342"/>
    </row>
    <row r="115" spans="18:50" x14ac:dyDescent="0.15">
      <c r="R115" s="331"/>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42"/>
      <c r="AX115" s="342"/>
    </row>
    <row r="116" spans="18:50" x14ac:dyDescent="0.15">
      <c r="R116" s="331"/>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42"/>
      <c r="AX116" s="342"/>
    </row>
    <row r="117" spans="18:50" x14ac:dyDescent="0.15">
      <c r="R117" s="331"/>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42"/>
      <c r="AX117" s="342"/>
    </row>
    <row r="118" spans="18:50" x14ac:dyDescent="0.15">
      <c r="R118" s="331"/>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42"/>
      <c r="AX118" s="342"/>
    </row>
    <row r="119" spans="18:50" x14ac:dyDescent="0.15">
      <c r="R119" s="331"/>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42"/>
      <c r="AX119" s="342"/>
    </row>
    <row r="120" spans="18:50" x14ac:dyDescent="0.15">
      <c r="R120" s="331"/>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42"/>
      <c r="AX120" s="342"/>
    </row>
    <row r="121" spans="18:50" x14ac:dyDescent="0.15">
      <c r="R121" s="331"/>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42"/>
      <c r="AX121" s="342"/>
    </row>
    <row r="122" spans="18:50" x14ac:dyDescent="0.15">
      <c r="R122" s="331"/>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42"/>
      <c r="AX122" s="342"/>
    </row>
    <row r="123" spans="18:50" x14ac:dyDescent="0.15">
      <c r="R123" s="331"/>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42"/>
      <c r="AX123" s="342"/>
    </row>
    <row r="124" spans="18:50" x14ac:dyDescent="0.15">
      <c r="R124" s="331"/>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42"/>
      <c r="AX124" s="342"/>
    </row>
    <row r="125" spans="18:50" x14ac:dyDescent="0.15">
      <c r="R125" s="331"/>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42"/>
      <c r="AX125" s="342"/>
    </row>
    <row r="126" spans="18:50" x14ac:dyDescent="0.15">
      <c r="R126" s="331"/>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42"/>
      <c r="AX126" s="342"/>
    </row>
    <row r="127" spans="18:50" x14ac:dyDescent="0.15">
      <c r="R127" s="331"/>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42"/>
      <c r="AX127" s="342"/>
    </row>
    <row r="128" spans="18:50" x14ac:dyDescent="0.15">
      <c r="R128" s="331"/>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42"/>
      <c r="AX128" s="342"/>
    </row>
    <row r="129" spans="18:50" x14ac:dyDescent="0.15">
      <c r="R129" s="331"/>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42"/>
      <c r="AX129" s="342"/>
    </row>
    <row r="130" spans="18:50" x14ac:dyDescent="0.15">
      <c r="R130" s="331"/>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42"/>
      <c r="AX130" s="342"/>
    </row>
    <row r="131" spans="18:50" x14ac:dyDescent="0.15">
      <c r="R131" s="331"/>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42"/>
      <c r="AX131" s="342"/>
    </row>
    <row r="132" spans="18:50" x14ac:dyDescent="0.15">
      <c r="R132" s="331"/>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42"/>
      <c r="AX132" s="342"/>
    </row>
    <row r="133" spans="18:50" x14ac:dyDescent="0.15">
      <c r="R133" s="331"/>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42"/>
      <c r="AX133" s="342"/>
    </row>
    <row r="134" spans="18:50" x14ac:dyDescent="0.15">
      <c r="R134" s="331"/>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42"/>
      <c r="AX134" s="342"/>
    </row>
    <row r="135" spans="18:50" x14ac:dyDescent="0.15">
      <c r="R135" s="331"/>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42"/>
      <c r="AX135" s="342"/>
    </row>
    <row r="136" spans="18:50" x14ac:dyDescent="0.15">
      <c r="R136" s="331"/>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42"/>
      <c r="AX136" s="342"/>
    </row>
    <row r="137" spans="18:50" x14ac:dyDescent="0.15">
      <c r="R137" s="331"/>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42"/>
      <c r="AX137" s="342"/>
    </row>
    <row r="138" spans="18:50" x14ac:dyDescent="0.15">
      <c r="R138" s="331"/>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42"/>
      <c r="AX138" s="342"/>
    </row>
    <row r="139" spans="18:50" x14ac:dyDescent="0.15">
      <c r="R139" s="331"/>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42"/>
      <c r="AX139" s="342"/>
    </row>
    <row r="140" spans="18:50" x14ac:dyDescent="0.15">
      <c r="R140" s="331"/>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42"/>
      <c r="AX140" s="342"/>
    </row>
    <row r="141" spans="18:50" x14ac:dyDescent="0.15">
      <c r="R141" s="331"/>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42"/>
      <c r="AX141" s="342"/>
    </row>
    <row r="142" spans="18:50" x14ac:dyDescent="0.15">
      <c r="R142" s="331"/>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42"/>
      <c r="AX142" s="342"/>
    </row>
    <row r="143" spans="18:50" x14ac:dyDescent="0.15">
      <c r="R143" s="331"/>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42"/>
      <c r="AX143" s="342"/>
    </row>
    <row r="144" spans="18:50" x14ac:dyDescent="0.15">
      <c r="R144" s="331"/>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42"/>
      <c r="AX144" s="342"/>
    </row>
    <row r="145" spans="18:50" x14ac:dyDescent="0.15">
      <c r="R145" s="331"/>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42"/>
      <c r="AX145" s="342"/>
    </row>
    <row r="146" spans="18:50" x14ac:dyDescent="0.15">
      <c r="R146" s="331"/>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42"/>
      <c r="AX146" s="342"/>
    </row>
    <row r="147" spans="18:50" x14ac:dyDescent="0.15">
      <c r="R147" s="331"/>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42"/>
      <c r="AX147" s="342"/>
    </row>
    <row r="148" spans="18:50" x14ac:dyDescent="0.15">
      <c r="R148" s="331"/>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42"/>
      <c r="AX148" s="342"/>
    </row>
    <row r="149" spans="18:50" x14ac:dyDescent="0.15">
      <c r="R149" s="331"/>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42"/>
      <c r="AX149" s="342"/>
    </row>
    <row r="150" spans="18:50" x14ac:dyDescent="0.15">
      <c r="R150" s="331"/>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42"/>
      <c r="AX150" s="342"/>
    </row>
    <row r="151" spans="18:50" x14ac:dyDescent="0.15">
      <c r="R151" s="331"/>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42"/>
      <c r="AX151" s="342"/>
    </row>
    <row r="152" spans="18:50" x14ac:dyDescent="0.15">
      <c r="R152" s="331"/>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42"/>
      <c r="AX152" s="342"/>
    </row>
    <row r="153" spans="18:50" x14ac:dyDescent="0.15">
      <c r="R153" s="331"/>
      <c r="S153" s="332"/>
      <c r="T153" s="332"/>
      <c r="U153" s="332"/>
      <c r="V153" s="332"/>
      <c r="W153" s="332"/>
      <c r="X153" s="332"/>
      <c r="Y153" s="332"/>
      <c r="Z153" s="332"/>
      <c r="AA153" s="332"/>
      <c r="AB153" s="332"/>
      <c r="AC153" s="332"/>
      <c r="AD153" s="332"/>
      <c r="AE153" s="332"/>
      <c r="AF153" s="332"/>
      <c r="AG153" s="332"/>
      <c r="AH153" s="332"/>
      <c r="AI153" s="332"/>
      <c r="AJ153" s="332"/>
      <c r="AK153" s="332"/>
      <c r="AL153" s="332"/>
      <c r="AM153" s="332"/>
      <c r="AN153" s="332"/>
      <c r="AO153" s="332"/>
      <c r="AP153" s="332"/>
      <c r="AQ153" s="332"/>
      <c r="AR153" s="332"/>
      <c r="AS153" s="332"/>
      <c r="AT153" s="332"/>
      <c r="AU153" s="332"/>
      <c r="AV153" s="332"/>
      <c r="AW153" s="342"/>
      <c r="AX153" s="342"/>
    </row>
    <row r="154" spans="18:50" x14ac:dyDescent="0.15">
      <c r="R154" s="331"/>
      <c r="S154" s="332"/>
      <c r="T154" s="332"/>
      <c r="U154" s="332"/>
      <c r="V154" s="332"/>
      <c r="W154" s="332"/>
      <c r="X154" s="332"/>
      <c r="Y154" s="332"/>
      <c r="Z154" s="332"/>
      <c r="AA154" s="332"/>
      <c r="AB154" s="332"/>
      <c r="AC154" s="332"/>
      <c r="AD154" s="332"/>
      <c r="AE154" s="332"/>
      <c r="AF154" s="332"/>
      <c r="AG154" s="332"/>
      <c r="AH154" s="332"/>
      <c r="AI154" s="332"/>
      <c r="AJ154" s="332"/>
      <c r="AK154" s="332"/>
      <c r="AL154" s="332"/>
      <c r="AM154" s="332"/>
      <c r="AN154" s="332"/>
      <c r="AO154" s="332"/>
      <c r="AP154" s="332"/>
      <c r="AQ154" s="332"/>
      <c r="AR154" s="332"/>
      <c r="AS154" s="332"/>
      <c r="AT154" s="332"/>
      <c r="AU154" s="332"/>
      <c r="AV154" s="332"/>
      <c r="AW154" s="342"/>
      <c r="AX154" s="342"/>
    </row>
    <row r="155" spans="18:50" x14ac:dyDescent="0.15">
      <c r="R155" s="331"/>
      <c r="S155" s="332"/>
      <c r="T155" s="332"/>
      <c r="U155" s="332"/>
      <c r="V155" s="332"/>
      <c r="W155" s="332"/>
      <c r="X155" s="332"/>
      <c r="Y155" s="332"/>
      <c r="Z155" s="332"/>
      <c r="AA155" s="332"/>
      <c r="AB155" s="332"/>
      <c r="AC155" s="332"/>
      <c r="AD155" s="332"/>
      <c r="AE155" s="332"/>
      <c r="AF155" s="332"/>
      <c r="AG155" s="332"/>
      <c r="AH155" s="332"/>
      <c r="AI155" s="332"/>
      <c r="AJ155" s="332"/>
      <c r="AK155" s="332"/>
      <c r="AL155" s="332"/>
      <c r="AM155" s="332"/>
      <c r="AN155" s="332"/>
      <c r="AO155" s="332"/>
      <c r="AP155" s="332"/>
      <c r="AQ155" s="332"/>
      <c r="AR155" s="332"/>
      <c r="AS155" s="332"/>
      <c r="AT155" s="332"/>
      <c r="AU155" s="332"/>
      <c r="AV155" s="332"/>
      <c r="AW155" s="342"/>
      <c r="AX155" s="342"/>
    </row>
    <row r="156" spans="18:50" x14ac:dyDescent="0.15">
      <c r="R156" s="331"/>
      <c r="S156" s="332"/>
      <c r="T156" s="332"/>
      <c r="U156" s="332"/>
      <c r="V156" s="332"/>
      <c r="W156" s="332"/>
      <c r="X156" s="332"/>
      <c r="Y156" s="332"/>
      <c r="Z156" s="332"/>
      <c r="AA156" s="332"/>
      <c r="AB156" s="332"/>
      <c r="AC156" s="332"/>
      <c r="AD156" s="332"/>
      <c r="AE156" s="332"/>
      <c r="AF156" s="332"/>
      <c r="AG156" s="332"/>
      <c r="AH156" s="332"/>
      <c r="AI156" s="332"/>
      <c r="AJ156" s="332"/>
      <c r="AK156" s="332"/>
      <c r="AL156" s="332"/>
      <c r="AM156" s="332"/>
      <c r="AN156" s="332"/>
      <c r="AO156" s="332"/>
      <c r="AP156" s="332"/>
      <c r="AQ156" s="332"/>
      <c r="AR156" s="332"/>
      <c r="AS156" s="332"/>
      <c r="AT156" s="332"/>
      <c r="AU156" s="332"/>
      <c r="AV156" s="332"/>
      <c r="AW156" s="342"/>
      <c r="AX156" s="342"/>
    </row>
    <row r="157" spans="18:50" x14ac:dyDescent="0.15">
      <c r="R157" s="331"/>
      <c r="S157" s="332"/>
      <c r="T157" s="332"/>
      <c r="U157" s="332"/>
      <c r="V157" s="332"/>
      <c r="W157" s="332"/>
      <c r="X157" s="332"/>
      <c r="Y157" s="332"/>
      <c r="Z157" s="332"/>
      <c r="AA157" s="332"/>
      <c r="AB157" s="332"/>
      <c r="AC157" s="332"/>
      <c r="AD157" s="332"/>
      <c r="AE157" s="332"/>
      <c r="AF157" s="332"/>
      <c r="AG157" s="332"/>
      <c r="AH157" s="332"/>
      <c r="AI157" s="332"/>
      <c r="AJ157" s="332"/>
      <c r="AK157" s="332"/>
      <c r="AL157" s="332"/>
      <c r="AM157" s="332"/>
      <c r="AN157" s="332"/>
      <c r="AO157" s="332"/>
      <c r="AP157" s="332"/>
      <c r="AQ157" s="332"/>
      <c r="AR157" s="332"/>
      <c r="AS157" s="332"/>
      <c r="AT157" s="332"/>
      <c r="AU157" s="332"/>
      <c r="AV157" s="332"/>
      <c r="AW157" s="342"/>
      <c r="AX157" s="342"/>
    </row>
    <row r="158" spans="18:50" x14ac:dyDescent="0.15">
      <c r="R158" s="331"/>
      <c r="S158" s="332"/>
      <c r="T158" s="332"/>
      <c r="U158" s="332"/>
      <c r="V158" s="332"/>
      <c r="W158" s="332"/>
      <c r="X158" s="332"/>
      <c r="Y158" s="332"/>
      <c r="Z158" s="332"/>
      <c r="AA158" s="332"/>
      <c r="AB158" s="332"/>
      <c r="AC158" s="332"/>
      <c r="AD158" s="332"/>
      <c r="AE158" s="332"/>
      <c r="AF158" s="332"/>
      <c r="AG158" s="332"/>
      <c r="AH158" s="332"/>
      <c r="AI158" s="332"/>
      <c r="AJ158" s="332"/>
      <c r="AK158" s="332"/>
      <c r="AL158" s="332"/>
      <c r="AM158" s="332"/>
      <c r="AN158" s="332"/>
      <c r="AO158" s="332"/>
      <c r="AP158" s="332"/>
      <c r="AQ158" s="332"/>
      <c r="AR158" s="332"/>
      <c r="AS158" s="332"/>
      <c r="AT158" s="332"/>
      <c r="AU158" s="332"/>
      <c r="AV158" s="332"/>
      <c r="AW158" s="342"/>
      <c r="AX158" s="342"/>
    </row>
    <row r="159" spans="18:50" x14ac:dyDescent="0.15">
      <c r="R159" s="331"/>
      <c r="S159" s="332"/>
      <c r="T159" s="332"/>
      <c r="U159" s="332"/>
      <c r="V159" s="332"/>
      <c r="W159" s="332"/>
      <c r="X159" s="332"/>
      <c r="Y159" s="332"/>
      <c r="Z159" s="332"/>
      <c r="AA159" s="332"/>
      <c r="AB159" s="332"/>
      <c r="AC159" s="332"/>
      <c r="AD159" s="332"/>
      <c r="AE159" s="332"/>
      <c r="AF159" s="332"/>
      <c r="AG159" s="332"/>
      <c r="AH159" s="332"/>
      <c r="AI159" s="332"/>
      <c r="AJ159" s="332"/>
      <c r="AK159" s="332"/>
      <c r="AL159" s="332"/>
      <c r="AM159" s="332"/>
      <c r="AN159" s="332"/>
      <c r="AO159" s="332"/>
      <c r="AP159" s="332"/>
      <c r="AQ159" s="332"/>
      <c r="AR159" s="332"/>
      <c r="AS159" s="332"/>
      <c r="AT159" s="332"/>
      <c r="AU159" s="332"/>
      <c r="AV159" s="332"/>
      <c r="AW159" s="342"/>
      <c r="AX159" s="342"/>
    </row>
    <row r="160" spans="18:50" x14ac:dyDescent="0.15">
      <c r="R160" s="331"/>
      <c r="S160" s="332"/>
      <c r="T160" s="332"/>
      <c r="U160" s="332"/>
      <c r="V160" s="332"/>
      <c r="W160" s="332"/>
      <c r="X160" s="332"/>
      <c r="Y160" s="332"/>
      <c r="Z160" s="332"/>
      <c r="AA160" s="332"/>
      <c r="AB160" s="332"/>
      <c r="AC160" s="332"/>
      <c r="AD160" s="332"/>
      <c r="AE160" s="332"/>
      <c r="AF160" s="332"/>
      <c r="AG160" s="332"/>
      <c r="AH160" s="332"/>
      <c r="AI160" s="332"/>
      <c r="AJ160" s="332"/>
      <c r="AK160" s="332"/>
      <c r="AL160" s="332"/>
      <c r="AM160" s="332"/>
      <c r="AN160" s="332"/>
      <c r="AO160" s="332"/>
      <c r="AP160" s="332"/>
      <c r="AQ160" s="332"/>
      <c r="AR160" s="332"/>
      <c r="AS160" s="332"/>
      <c r="AT160" s="332"/>
      <c r="AU160" s="332"/>
      <c r="AV160" s="332"/>
      <c r="AW160" s="342"/>
      <c r="AX160" s="342"/>
    </row>
    <row r="161" spans="18:50" x14ac:dyDescent="0.15">
      <c r="R161" s="331"/>
      <c r="S161" s="332"/>
      <c r="T161" s="332"/>
      <c r="U161" s="332"/>
      <c r="V161" s="332"/>
      <c r="W161" s="332"/>
      <c r="X161" s="332"/>
      <c r="Y161" s="332"/>
      <c r="Z161" s="332"/>
      <c r="AA161" s="332"/>
      <c r="AB161" s="332"/>
      <c r="AC161" s="332"/>
      <c r="AD161" s="332"/>
      <c r="AE161" s="332"/>
      <c r="AF161" s="332"/>
      <c r="AG161" s="332"/>
      <c r="AH161" s="332"/>
      <c r="AI161" s="332"/>
      <c r="AJ161" s="332"/>
      <c r="AK161" s="332"/>
      <c r="AL161" s="332"/>
      <c r="AM161" s="332"/>
      <c r="AN161" s="332"/>
      <c r="AO161" s="332"/>
      <c r="AP161" s="332"/>
      <c r="AQ161" s="332"/>
      <c r="AR161" s="332"/>
      <c r="AS161" s="332"/>
      <c r="AT161" s="332"/>
      <c r="AU161" s="332"/>
      <c r="AV161" s="332"/>
      <c r="AW161" s="342"/>
      <c r="AX161" s="342"/>
    </row>
    <row r="162" spans="18:50" x14ac:dyDescent="0.15">
      <c r="R162" s="331"/>
      <c r="S162" s="332"/>
      <c r="T162" s="332"/>
      <c r="U162" s="332"/>
      <c r="V162" s="332"/>
      <c r="W162" s="332"/>
      <c r="X162" s="332"/>
      <c r="Y162" s="332"/>
      <c r="Z162" s="332"/>
      <c r="AA162" s="332"/>
      <c r="AB162" s="332"/>
      <c r="AC162" s="332"/>
      <c r="AD162" s="332"/>
      <c r="AE162" s="332"/>
      <c r="AF162" s="332"/>
      <c r="AG162" s="332"/>
      <c r="AH162" s="332"/>
      <c r="AI162" s="332"/>
      <c r="AJ162" s="332"/>
      <c r="AK162" s="332"/>
      <c r="AL162" s="332"/>
      <c r="AM162" s="332"/>
      <c r="AN162" s="332"/>
      <c r="AO162" s="332"/>
      <c r="AP162" s="332"/>
      <c r="AQ162" s="332"/>
      <c r="AR162" s="332"/>
      <c r="AS162" s="332"/>
      <c r="AT162" s="332"/>
      <c r="AU162" s="332"/>
      <c r="AV162" s="332"/>
      <c r="AW162" s="342"/>
      <c r="AX162" s="342"/>
    </row>
    <row r="163" spans="18:50" x14ac:dyDescent="0.15">
      <c r="R163" s="331"/>
      <c r="S163" s="332"/>
      <c r="T163" s="332"/>
      <c r="U163" s="332"/>
      <c r="V163" s="332"/>
      <c r="W163" s="332"/>
      <c r="X163" s="332"/>
      <c r="Y163" s="332"/>
      <c r="Z163" s="332"/>
      <c r="AA163" s="332"/>
      <c r="AB163" s="332"/>
      <c r="AC163" s="332"/>
      <c r="AD163" s="332"/>
      <c r="AE163" s="332"/>
      <c r="AF163" s="332"/>
      <c r="AG163" s="332"/>
      <c r="AH163" s="332"/>
      <c r="AI163" s="332"/>
      <c r="AJ163" s="332"/>
      <c r="AK163" s="332"/>
      <c r="AL163" s="332"/>
      <c r="AM163" s="332"/>
      <c r="AN163" s="332"/>
      <c r="AO163" s="332"/>
      <c r="AP163" s="332"/>
      <c r="AQ163" s="332"/>
      <c r="AR163" s="332"/>
      <c r="AS163" s="332"/>
      <c r="AT163" s="332"/>
      <c r="AU163" s="332"/>
      <c r="AV163" s="332"/>
      <c r="AW163" s="342"/>
      <c r="AX163" s="342"/>
    </row>
    <row r="164" spans="18:50" x14ac:dyDescent="0.15">
      <c r="R164" s="331"/>
      <c r="S164" s="332"/>
      <c r="T164" s="332"/>
      <c r="U164" s="332"/>
      <c r="V164" s="332"/>
      <c r="W164" s="332"/>
      <c r="X164" s="332"/>
      <c r="Y164" s="332"/>
      <c r="Z164" s="332"/>
      <c r="AA164" s="332"/>
      <c r="AB164" s="332"/>
      <c r="AC164" s="332"/>
      <c r="AD164" s="332"/>
      <c r="AE164" s="332"/>
      <c r="AF164" s="332"/>
      <c r="AG164" s="332"/>
      <c r="AH164" s="332"/>
      <c r="AI164" s="332"/>
      <c r="AJ164" s="332"/>
      <c r="AK164" s="332"/>
      <c r="AL164" s="332"/>
      <c r="AM164" s="332"/>
      <c r="AN164" s="332"/>
      <c r="AO164" s="332"/>
      <c r="AP164" s="332"/>
      <c r="AQ164" s="332"/>
      <c r="AR164" s="332"/>
      <c r="AS164" s="332"/>
      <c r="AT164" s="332"/>
      <c r="AU164" s="332"/>
      <c r="AV164" s="332"/>
      <c r="AW164" s="342"/>
      <c r="AX164" s="342"/>
    </row>
    <row r="165" spans="18:50" x14ac:dyDescent="0.15">
      <c r="R165" s="331"/>
      <c r="S165" s="332"/>
      <c r="T165" s="332"/>
      <c r="U165" s="332"/>
      <c r="V165" s="332"/>
      <c r="W165" s="332"/>
      <c r="X165" s="332"/>
      <c r="Y165" s="332"/>
      <c r="Z165" s="332"/>
      <c r="AA165" s="332"/>
      <c r="AB165" s="332"/>
      <c r="AC165" s="332"/>
      <c r="AD165" s="332"/>
      <c r="AE165" s="332"/>
      <c r="AF165" s="332"/>
      <c r="AG165" s="332"/>
      <c r="AH165" s="332"/>
      <c r="AI165" s="332"/>
      <c r="AJ165" s="332"/>
      <c r="AK165" s="332"/>
      <c r="AL165" s="332"/>
      <c r="AM165" s="332"/>
      <c r="AN165" s="332"/>
      <c r="AO165" s="332"/>
      <c r="AP165" s="332"/>
      <c r="AQ165" s="332"/>
      <c r="AR165" s="332"/>
      <c r="AS165" s="332"/>
      <c r="AT165" s="332"/>
      <c r="AU165" s="332"/>
      <c r="AV165" s="332"/>
      <c r="AW165" s="342"/>
      <c r="AX165" s="342"/>
    </row>
    <row r="166" spans="18:50" x14ac:dyDescent="0.15">
      <c r="R166" s="331"/>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42"/>
      <c r="AX166" s="342"/>
    </row>
    <row r="167" spans="18:50" x14ac:dyDescent="0.15">
      <c r="R167" s="331"/>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42"/>
      <c r="AX167" s="342"/>
    </row>
    <row r="168" spans="18:50" x14ac:dyDescent="0.15">
      <c r="R168" s="331"/>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42"/>
      <c r="AX168" s="342"/>
    </row>
    <row r="169" spans="18:50" x14ac:dyDescent="0.15">
      <c r="R169" s="331"/>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42"/>
      <c r="AX169" s="342"/>
    </row>
    <row r="170" spans="18:50" x14ac:dyDescent="0.15">
      <c r="R170" s="331"/>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42"/>
      <c r="AX170" s="342"/>
    </row>
    <row r="171" spans="18:50" x14ac:dyDescent="0.15">
      <c r="R171" s="331"/>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42"/>
      <c r="AX171" s="342"/>
    </row>
    <row r="172" spans="18:50" x14ac:dyDescent="0.15">
      <c r="R172" s="331"/>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42"/>
      <c r="AX172" s="342"/>
    </row>
    <row r="173" spans="18:50" x14ac:dyDescent="0.15">
      <c r="R173" s="331"/>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42"/>
      <c r="AX173" s="342"/>
    </row>
    <row r="174" spans="18:50" x14ac:dyDescent="0.15">
      <c r="R174" s="331"/>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42"/>
      <c r="AX174" s="342"/>
    </row>
    <row r="175" spans="18:50" x14ac:dyDescent="0.15">
      <c r="R175" s="331"/>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42"/>
      <c r="AX175" s="342"/>
    </row>
    <row r="176" spans="18:50" x14ac:dyDescent="0.15">
      <c r="R176" s="331"/>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42"/>
      <c r="AX176" s="342"/>
    </row>
    <row r="177" spans="18:50" x14ac:dyDescent="0.15">
      <c r="R177" s="331"/>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42"/>
      <c r="AX177" s="342"/>
    </row>
    <row r="178" spans="18:50" x14ac:dyDescent="0.15">
      <c r="R178" s="331"/>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42"/>
      <c r="AX178" s="342"/>
    </row>
    <row r="179" spans="18:50" x14ac:dyDescent="0.15">
      <c r="R179" s="331"/>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42"/>
      <c r="AX179" s="342"/>
    </row>
    <row r="180" spans="18:50" x14ac:dyDescent="0.15">
      <c r="R180" s="331"/>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42"/>
      <c r="AX180" s="342"/>
    </row>
    <row r="181" spans="18:50" x14ac:dyDescent="0.15">
      <c r="R181" s="331"/>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42"/>
      <c r="AX181" s="342"/>
    </row>
    <row r="182" spans="18:50" x14ac:dyDescent="0.15">
      <c r="R182" s="331"/>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42"/>
      <c r="AX182" s="342"/>
    </row>
    <row r="183" spans="18:50" x14ac:dyDescent="0.15">
      <c r="R183" s="333"/>
      <c r="S183" s="334"/>
      <c r="T183" s="334"/>
      <c r="U183" s="334"/>
      <c r="V183" s="334"/>
      <c r="W183" s="334"/>
      <c r="X183" s="334"/>
      <c r="Y183" s="334"/>
      <c r="Z183" s="334"/>
      <c r="AA183" s="334"/>
      <c r="AB183" s="334"/>
      <c r="AC183" s="334"/>
      <c r="AD183" s="334"/>
      <c r="AE183" s="334"/>
      <c r="AF183" s="334"/>
      <c r="AG183" s="334"/>
      <c r="AH183" s="334"/>
      <c r="AI183" s="334"/>
      <c r="AJ183" s="334"/>
      <c r="AK183" s="334"/>
      <c r="AL183" s="334"/>
      <c r="AM183" s="334"/>
      <c r="AN183" s="334"/>
      <c r="AO183" s="334"/>
      <c r="AP183" s="334"/>
      <c r="AQ183" s="334"/>
      <c r="AR183" s="334"/>
      <c r="AS183" s="334"/>
      <c r="AT183" s="334"/>
      <c r="AU183" s="334"/>
      <c r="AV183" s="334"/>
      <c r="AW183" s="343"/>
      <c r="AX183" s="343"/>
    </row>
    <row r="184" spans="18:50" x14ac:dyDescent="0.15">
      <c r="R184" s="333"/>
      <c r="S184" s="334"/>
      <c r="T184" s="334"/>
      <c r="U184" s="334"/>
      <c r="V184" s="334"/>
      <c r="W184" s="334"/>
      <c r="X184" s="334"/>
      <c r="Y184" s="334"/>
      <c r="Z184" s="334"/>
      <c r="AA184" s="334"/>
      <c r="AB184" s="334"/>
      <c r="AC184" s="334"/>
      <c r="AD184" s="334"/>
      <c r="AE184" s="334"/>
      <c r="AF184" s="334"/>
      <c r="AG184" s="334"/>
      <c r="AH184" s="334"/>
      <c r="AI184" s="334"/>
      <c r="AJ184" s="334"/>
      <c r="AK184" s="334"/>
      <c r="AL184" s="334"/>
      <c r="AM184" s="334"/>
      <c r="AN184" s="334"/>
      <c r="AO184" s="334"/>
      <c r="AP184" s="334"/>
      <c r="AQ184" s="334"/>
      <c r="AR184" s="334"/>
      <c r="AS184" s="334"/>
      <c r="AT184" s="334"/>
      <c r="AU184" s="334"/>
      <c r="AV184" s="334"/>
      <c r="AW184" s="343"/>
      <c r="AX184" s="343"/>
    </row>
    <row r="185" spans="18:50" x14ac:dyDescent="0.15">
      <c r="R185" s="333"/>
      <c r="S185" s="334"/>
      <c r="T185" s="334"/>
      <c r="U185" s="334"/>
      <c r="V185" s="334"/>
      <c r="W185" s="334"/>
      <c r="X185" s="334"/>
      <c r="Y185" s="334"/>
      <c r="Z185" s="334"/>
      <c r="AA185" s="334"/>
      <c r="AB185" s="334"/>
      <c r="AC185" s="334"/>
      <c r="AD185" s="334"/>
      <c r="AE185" s="334"/>
      <c r="AF185" s="334"/>
      <c r="AG185" s="334"/>
      <c r="AH185" s="334"/>
      <c r="AI185" s="334"/>
      <c r="AJ185" s="334"/>
      <c r="AK185" s="334"/>
      <c r="AL185" s="334"/>
      <c r="AM185" s="334"/>
      <c r="AN185" s="334"/>
      <c r="AO185" s="334"/>
      <c r="AP185" s="334"/>
      <c r="AQ185" s="334"/>
      <c r="AR185" s="334"/>
      <c r="AS185" s="334"/>
      <c r="AT185" s="334"/>
      <c r="AU185" s="334"/>
      <c r="AV185" s="334"/>
      <c r="AW185" s="343"/>
      <c r="AX185" s="343"/>
    </row>
    <row r="186" spans="18:50" x14ac:dyDescent="0.15">
      <c r="R186" s="333"/>
      <c r="S186" s="334"/>
      <c r="T186" s="334"/>
      <c r="U186" s="334"/>
      <c r="V186" s="334"/>
      <c r="W186" s="334"/>
      <c r="X186" s="334"/>
      <c r="Y186" s="334"/>
      <c r="Z186" s="334"/>
      <c r="AA186" s="334"/>
      <c r="AB186" s="334"/>
      <c r="AC186" s="334"/>
      <c r="AD186" s="334"/>
      <c r="AE186" s="334"/>
      <c r="AF186" s="334"/>
      <c r="AG186" s="334"/>
      <c r="AH186" s="334"/>
      <c r="AI186" s="334"/>
      <c r="AJ186" s="334"/>
      <c r="AK186" s="334"/>
      <c r="AL186" s="334"/>
      <c r="AM186" s="334"/>
      <c r="AN186" s="334"/>
      <c r="AO186" s="334"/>
      <c r="AP186" s="334"/>
      <c r="AQ186" s="334"/>
      <c r="AR186" s="334"/>
      <c r="AS186" s="334"/>
      <c r="AT186" s="334"/>
      <c r="AU186" s="334"/>
      <c r="AV186" s="334"/>
      <c r="AW186" s="343"/>
      <c r="AX186" s="343"/>
    </row>
    <row r="187" spans="18:50" x14ac:dyDescent="0.15">
      <c r="R187" s="333"/>
      <c r="S187" s="334"/>
      <c r="T187" s="334"/>
      <c r="U187" s="334"/>
      <c r="V187" s="334"/>
      <c r="W187" s="334"/>
      <c r="X187" s="334"/>
      <c r="Y187" s="334"/>
      <c r="Z187" s="334"/>
      <c r="AA187" s="334"/>
      <c r="AB187" s="334"/>
      <c r="AC187" s="334"/>
      <c r="AD187" s="334"/>
      <c r="AE187" s="334"/>
      <c r="AF187" s="334"/>
      <c r="AG187" s="334"/>
      <c r="AH187" s="334"/>
      <c r="AI187" s="334"/>
      <c r="AJ187" s="334"/>
      <c r="AK187" s="334"/>
      <c r="AL187" s="334"/>
      <c r="AM187" s="334"/>
      <c r="AN187" s="334"/>
      <c r="AO187" s="334"/>
      <c r="AP187" s="334"/>
      <c r="AQ187" s="334"/>
      <c r="AR187" s="334"/>
      <c r="AS187" s="334"/>
      <c r="AT187" s="334"/>
      <c r="AU187" s="334"/>
      <c r="AV187" s="334"/>
      <c r="AW187" s="343"/>
      <c r="AX187" s="343"/>
    </row>
    <row r="188" spans="18:50" x14ac:dyDescent="0.15">
      <c r="R188" s="333"/>
      <c r="S188" s="334"/>
      <c r="T188" s="334"/>
      <c r="U188" s="334"/>
      <c r="V188" s="334"/>
      <c r="W188" s="334"/>
      <c r="X188" s="334"/>
      <c r="Y188" s="334"/>
      <c r="Z188" s="334"/>
      <c r="AA188" s="334"/>
      <c r="AB188" s="334"/>
      <c r="AC188" s="334"/>
      <c r="AD188" s="334"/>
      <c r="AE188" s="334"/>
      <c r="AF188" s="334"/>
      <c r="AG188" s="334"/>
      <c r="AH188" s="334"/>
      <c r="AI188" s="334"/>
      <c r="AJ188" s="334"/>
      <c r="AK188" s="334"/>
      <c r="AL188" s="334"/>
      <c r="AM188" s="334"/>
      <c r="AN188" s="334"/>
      <c r="AO188" s="334"/>
      <c r="AP188" s="334"/>
      <c r="AQ188" s="334"/>
      <c r="AR188" s="334"/>
      <c r="AS188" s="334"/>
      <c r="AT188" s="334"/>
      <c r="AU188" s="334"/>
      <c r="AV188" s="334"/>
      <c r="AW188" s="343"/>
      <c r="AX188" s="343"/>
    </row>
  </sheetData>
  <protectedRanges>
    <protectedRange sqref="AI2 AP2 R26:AV91 BA26:BB91 F26:J91" name="範囲1"/>
    <protectedRange sqref="D26:E91" name="範囲1_2"/>
  </protectedRanges>
  <mergeCells count="348">
    <mergeCell ref="A92:Q92"/>
    <mergeCell ref="A93:Q93"/>
    <mergeCell ref="A94:Q94"/>
    <mergeCell ref="AW92:AX95"/>
    <mergeCell ref="AY92:AZ95"/>
    <mergeCell ref="BA92:BF95"/>
    <mergeCell ref="A95:Q95"/>
    <mergeCell ref="B18:J18"/>
    <mergeCell ref="AW65:AX65"/>
    <mergeCell ref="AY65:AZ67"/>
    <mergeCell ref="BA65:BF67"/>
    <mergeCell ref="AW90:AX90"/>
    <mergeCell ref="O67:Q67"/>
    <mergeCell ref="AW67:AX67"/>
    <mergeCell ref="A65:A67"/>
    <mergeCell ref="B65:C67"/>
    <mergeCell ref="D65:E67"/>
    <mergeCell ref="F65:J67"/>
    <mergeCell ref="K65:N67"/>
    <mergeCell ref="O65:Q65"/>
    <mergeCell ref="AW66:AX66"/>
    <mergeCell ref="AW62:AX62"/>
    <mergeCell ref="AY62:AZ64"/>
    <mergeCell ref="BA62:BF64"/>
    <mergeCell ref="AW63:AX63"/>
    <mergeCell ref="O64:Q64"/>
    <mergeCell ref="AW64:AX64"/>
    <mergeCell ref="A62:A64"/>
    <mergeCell ref="B62:C64"/>
    <mergeCell ref="D62:E64"/>
    <mergeCell ref="F62:J64"/>
    <mergeCell ref="K62:N64"/>
    <mergeCell ref="O62:Q62"/>
    <mergeCell ref="AW59:AX59"/>
    <mergeCell ref="AY59:AZ61"/>
    <mergeCell ref="BA59:BF61"/>
    <mergeCell ref="AW60:AX60"/>
    <mergeCell ref="O61:Q61"/>
    <mergeCell ref="AW61:AX61"/>
    <mergeCell ref="A59:A61"/>
    <mergeCell ref="B59:C61"/>
    <mergeCell ref="D59:E61"/>
    <mergeCell ref="F59:J61"/>
    <mergeCell ref="K59:N61"/>
    <mergeCell ref="O59:Q59"/>
    <mergeCell ref="AW56:AX56"/>
    <mergeCell ref="AY56:AZ58"/>
    <mergeCell ref="BA56:BF58"/>
    <mergeCell ref="AW57:AX57"/>
    <mergeCell ref="O58:Q58"/>
    <mergeCell ref="AW58:AX58"/>
    <mergeCell ref="A56:A58"/>
    <mergeCell ref="B56:C58"/>
    <mergeCell ref="D56:E58"/>
    <mergeCell ref="F56:J58"/>
    <mergeCell ref="K56:N58"/>
    <mergeCell ref="O56:Q56"/>
    <mergeCell ref="A50:A52"/>
    <mergeCell ref="B50:C52"/>
    <mergeCell ref="D50:E52"/>
    <mergeCell ref="F50:J52"/>
    <mergeCell ref="K50:N52"/>
    <mergeCell ref="O50:Q50"/>
    <mergeCell ref="AW53:AX53"/>
    <mergeCell ref="AY53:AZ55"/>
    <mergeCell ref="BA53:BF55"/>
    <mergeCell ref="AW54:AX54"/>
    <mergeCell ref="O55:Q55"/>
    <mergeCell ref="AW55:AX55"/>
    <mergeCell ref="A53:A55"/>
    <mergeCell ref="B53:C55"/>
    <mergeCell ref="D53:E55"/>
    <mergeCell ref="F53:J55"/>
    <mergeCell ref="K53:N55"/>
    <mergeCell ref="O53:Q53"/>
    <mergeCell ref="B47:C49"/>
    <mergeCell ref="D47:E49"/>
    <mergeCell ref="F47:J49"/>
    <mergeCell ref="K47:N49"/>
    <mergeCell ref="O47:Q47"/>
    <mergeCell ref="AW50:AX50"/>
    <mergeCell ref="AY50:AZ52"/>
    <mergeCell ref="BA50:BF52"/>
    <mergeCell ref="AW51:AX51"/>
    <mergeCell ref="O52:Q52"/>
    <mergeCell ref="AW52:AX52"/>
    <mergeCell ref="AW89:AX89"/>
    <mergeCell ref="AY89:AZ91"/>
    <mergeCell ref="BA89:BF91"/>
    <mergeCell ref="O91:Q91"/>
    <mergeCell ref="A89:A91"/>
    <mergeCell ref="B89:C91"/>
    <mergeCell ref="D89:E91"/>
    <mergeCell ref="F89:J91"/>
    <mergeCell ref="K89:N91"/>
    <mergeCell ref="O89:Q89"/>
    <mergeCell ref="AW91:AX91"/>
    <mergeCell ref="AW86:AX86"/>
    <mergeCell ref="AY86:AZ88"/>
    <mergeCell ref="BA86:BF88"/>
    <mergeCell ref="AW87:AX87"/>
    <mergeCell ref="O88:Q88"/>
    <mergeCell ref="AW88:AX88"/>
    <mergeCell ref="A86:A88"/>
    <mergeCell ref="B86:C88"/>
    <mergeCell ref="D86:E88"/>
    <mergeCell ref="F86:J88"/>
    <mergeCell ref="K86:N88"/>
    <mergeCell ref="O86:Q86"/>
    <mergeCell ref="AW83:AX83"/>
    <mergeCell ref="AY83:AZ85"/>
    <mergeCell ref="BA83:BF85"/>
    <mergeCell ref="AW84:AX84"/>
    <mergeCell ref="O85:Q85"/>
    <mergeCell ref="AW85:AX85"/>
    <mergeCell ref="A83:A85"/>
    <mergeCell ref="B83:C85"/>
    <mergeCell ref="D83:E85"/>
    <mergeCell ref="F83:J85"/>
    <mergeCell ref="K83:N85"/>
    <mergeCell ref="O83:Q83"/>
    <mergeCell ref="AW80:AX80"/>
    <mergeCell ref="AY80:AZ82"/>
    <mergeCell ref="BA80:BF82"/>
    <mergeCell ref="AW81:AX81"/>
    <mergeCell ref="O82:Q82"/>
    <mergeCell ref="AW82:AX82"/>
    <mergeCell ref="A80:A82"/>
    <mergeCell ref="B80:C82"/>
    <mergeCell ref="D80:E82"/>
    <mergeCell ref="F80:J82"/>
    <mergeCell ref="K80:N82"/>
    <mergeCell ref="O80:Q80"/>
    <mergeCell ref="AW77:AX77"/>
    <mergeCell ref="AY77:AZ79"/>
    <mergeCell ref="BA77:BF79"/>
    <mergeCell ref="AW78:AX78"/>
    <mergeCell ref="O79:Q79"/>
    <mergeCell ref="AW79:AX79"/>
    <mergeCell ref="A77:A79"/>
    <mergeCell ref="B77:C79"/>
    <mergeCell ref="D77:E79"/>
    <mergeCell ref="F77:J79"/>
    <mergeCell ref="K77:N79"/>
    <mergeCell ref="O77:Q77"/>
    <mergeCell ref="AY74:AZ76"/>
    <mergeCell ref="BA74:BF76"/>
    <mergeCell ref="AW75:AX75"/>
    <mergeCell ref="O76:Q76"/>
    <mergeCell ref="AW76:AX76"/>
    <mergeCell ref="A74:A76"/>
    <mergeCell ref="B74:C76"/>
    <mergeCell ref="D74:E76"/>
    <mergeCell ref="F74:J76"/>
    <mergeCell ref="K74:N76"/>
    <mergeCell ref="O74:Q74"/>
    <mergeCell ref="AW74:AX74"/>
    <mergeCell ref="AY71:AZ73"/>
    <mergeCell ref="BA71:BF73"/>
    <mergeCell ref="AW72:AX72"/>
    <mergeCell ref="O73:Q73"/>
    <mergeCell ref="AW73:AX73"/>
    <mergeCell ref="A71:A73"/>
    <mergeCell ref="B71:C73"/>
    <mergeCell ref="D71:E73"/>
    <mergeCell ref="F71:J73"/>
    <mergeCell ref="K71:N73"/>
    <mergeCell ref="O71:Q71"/>
    <mergeCell ref="AW71:AX71"/>
    <mergeCell ref="A21:A25"/>
    <mergeCell ref="B21:C25"/>
    <mergeCell ref="D21:E25"/>
    <mergeCell ref="F21:J25"/>
    <mergeCell ref="K21:N25"/>
    <mergeCell ref="O21:Q25"/>
    <mergeCell ref="AD18:AG18"/>
    <mergeCell ref="AH18:AL18"/>
    <mergeCell ref="R21:AV21"/>
    <mergeCell ref="AN18:AW18"/>
    <mergeCell ref="AW21:AX25"/>
    <mergeCell ref="AX18:BA18"/>
    <mergeCell ref="AD19:AG19"/>
    <mergeCell ref="AH19:AL19"/>
    <mergeCell ref="AN19:AW19"/>
    <mergeCell ref="AX19:BA19"/>
    <mergeCell ref="AY21:AZ25"/>
    <mergeCell ref="BA21:BF25"/>
    <mergeCell ref="R22:X22"/>
    <mergeCell ref="Y22:AE22"/>
    <mergeCell ref="AF22:AL22"/>
    <mergeCell ref="AM22:AS22"/>
    <mergeCell ref="AT22:AV22"/>
    <mergeCell ref="AX15:BA15"/>
    <mergeCell ref="AD16:AG16"/>
    <mergeCell ref="AH16:AL16"/>
    <mergeCell ref="AN16:AR16"/>
    <mergeCell ref="AD17:AG17"/>
    <mergeCell ref="AH17:AL17"/>
    <mergeCell ref="AN17:AR17"/>
    <mergeCell ref="AS17:AW17"/>
    <mergeCell ref="B16:J16"/>
    <mergeCell ref="AD14:AG14"/>
    <mergeCell ref="AH14:AL14"/>
    <mergeCell ref="AN14:AR14"/>
    <mergeCell ref="AS14:AW14"/>
    <mergeCell ref="AD15:AG15"/>
    <mergeCell ref="AH15:AL15"/>
    <mergeCell ref="AN15:AR15"/>
    <mergeCell ref="AS15:AW15"/>
    <mergeCell ref="AD12:AG12"/>
    <mergeCell ref="AH12:AL12"/>
    <mergeCell ref="AN12:AR12"/>
    <mergeCell ref="AS12:AW12"/>
    <mergeCell ref="AI2:AJ2"/>
    <mergeCell ref="AL2:AM2"/>
    <mergeCell ref="AP2:AQ2"/>
    <mergeCell ref="BD2:BE2"/>
    <mergeCell ref="AK4:BE4"/>
    <mergeCell ref="BA6:BB6"/>
    <mergeCell ref="AD8:AG8"/>
    <mergeCell ref="AH8:AL8"/>
    <mergeCell ref="AN8:AR8"/>
    <mergeCell ref="AS8:AW8"/>
    <mergeCell ref="AX8:BA8"/>
    <mergeCell ref="AD9:AG9"/>
    <mergeCell ref="AH9:AL9"/>
    <mergeCell ref="AN9:AR9"/>
    <mergeCell ref="AS9:AW9"/>
    <mergeCell ref="AX9:BA9"/>
    <mergeCell ref="AX12:BA12"/>
    <mergeCell ref="AD13:AG13"/>
    <mergeCell ref="AH13:AL13"/>
    <mergeCell ref="AN13:AR13"/>
    <mergeCell ref="AS13:AW13"/>
    <mergeCell ref="AX13:BA13"/>
    <mergeCell ref="AD10:AG10"/>
    <mergeCell ref="AH10:AL10"/>
    <mergeCell ref="AN10:AR10"/>
    <mergeCell ref="AS10:AW10"/>
    <mergeCell ref="AX10:BA10"/>
    <mergeCell ref="AD11:AG11"/>
    <mergeCell ref="AH11:AL11"/>
    <mergeCell ref="AN11:AR11"/>
    <mergeCell ref="AS11:AW11"/>
    <mergeCell ref="AX11:BA11"/>
    <mergeCell ref="A68:A70"/>
    <mergeCell ref="B68:C70"/>
    <mergeCell ref="D68:E70"/>
    <mergeCell ref="F68:J70"/>
    <mergeCell ref="K68:N70"/>
    <mergeCell ref="O68:Q68"/>
    <mergeCell ref="AW68:AX68"/>
    <mergeCell ref="AY26:AZ28"/>
    <mergeCell ref="BA26:BF28"/>
    <mergeCell ref="AW27:AX27"/>
    <mergeCell ref="O28:Q28"/>
    <mergeCell ref="AW28:AX28"/>
    <mergeCell ref="A29:A31"/>
    <mergeCell ref="B29:C31"/>
    <mergeCell ref="D29:E31"/>
    <mergeCell ref="F29:J31"/>
    <mergeCell ref="K29:N31"/>
    <mergeCell ref="O29:Q29"/>
    <mergeCell ref="AW29:AX29"/>
    <mergeCell ref="AY29:AZ31"/>
    <mergeCell ref="BA29:BF31"/>
    <mergeCell ref="AW30:AX30"/>
    <mergeCell ref="O31:Q31"/>
    <mergeCell ref="AW31:AX31"/>
    <mergeCell ref="A26:A28"/>
    <mergeCell ref="B26:C28"/>
    <mergeCell ref="D26:E28"/>
    <mergeCell ref="F26:J28"/>
    <mergeCell ref="K26:N28"/>
    <mergeCell ref="O26:Q26"/>
    <mergeCell ref="AW26:AX26"/>
    <mergeCell ref="AY32:AZ34"/>
    <mergeCell ref="BA32:BF34"/>
    <mergeCell ref="AW33:AX33"/>
    <mergeCell ref="O34:Q34"/>
    <mergeCell ref="AW34:AX34"/>
    <mergeCell ref="A32:A34"/>
    <mergeCell ref="B32:C34"/>
    <mergeCell ref="D32:E34"/>
    <mergeCell ref="F32:J34"/>
    <mergeCell ref="K32:N34"/>
    <mergeCell ref="O32:Q32"/>
    <mergeCell ref="AW32:AX32"/>
    <mergeCell ref="A35:A37"/>
    <mergeCell ref="B35:C37"/>
    <mergeCell ref="D35:E37"/>
    <mergeCell ref="F35:J37"/>
    <mergeCell ref="K35:N37"/>
    <mergeCell ref="O35:Q35"/>
    <mergeCell ref="AW35:AX35"/>
    <mergeCell ref="AY35:AZ37"/>
    <mergeCell ref="BA35:BF37"/>
    <mergeCell ref="AW36:AX36"/>
    <mergeCell ref="O37:Q37"/>
    <mergeCell ref="AW37:AX37"/>
    <mergeCell ref="AY38:AZ40"/>
    <mergeCell ref="BA38:BF40"/>
    <mergeCell ref="AW39:AX39"/>
    <mergeCell ref="O40:Q40"/>
    <mergeCell ref="AW40:AX40"/>
    <mergeCell ref="A41:A43"/>
    <mergeCell ref="B41:C43"/>
    <mergeCell ref="D41:E43"/>
    <mergeCell ref="F41:J43"/>
    <mergeCell ref="K41:N43"/>
    <mergeCell ref="O41:Q41"/>
    <mergeCell ref="AW41:AX41"/>
    <mergeCell ref="AY41:AZ43"/>
    <mergeCell ref="BA41:BF43"/>
    <mergeCell ref="AW42:AX42"/>
    <mergeCell ref="O43:Q43"/>
    <mergeCell ref="AW43:AX43"/>
    <mergeCell ref="A38:A40"/>
    <mergeCell ref="B38:C40"/>
    <mergeCell ref="D38:E40"/>
    <mergeCell ref="F38:J40"/>
    <mergeCell ref="K38:N40"/>
    <mergeCell ref="O38:Q38"/>
    <mergeCell ref="AW38:AX38"/>
    <mergeCell ref="AY68:AZ70"/>
    <mergeCell ref="BA68:BF70"/>
    <mergeCell ref="O70:Q70"/>
    <mergeCell ref="AW70:AX70"/>
    <mergeCell ref="AW69:AX69"/>
    <mergeCell ref="A44:A46"/>
    <mergeCell ref="B44:C46"/>
    <mergeCell ref="D44:E46"/>
    <mergeCell ref="F44:J46"/>
    <mergeCell ref="K44:N46"/>
    <mergeCell ref="O44:Q44"/>
    <mergeCell ref="AW44:AX44"/>
    <mergeCell ref="AY44:AZ46"/>
    <mergeCell ref="BA44:BF46"/>
    <mergeCell ref="AW45:AX45"/>
    <mergeCell ref="O46:Q46"/>
    <mergeCell ref="AW46:AX46"/>
    <mergeCell ref="AW47:AX47"/>
    <mergeCell ref="AY47:AZ49"/>
    <mergeCell ref="BA47:BF49"/>
    <mergeCell ref="AW48:AX48"/>
    <mergeCell ref="O49:Q49"/>
    <mergeCell ref="AW49:AX49"/>
    <mergeCell ref="A47:A49"/>
  </mergeCells>
  <phoneticPr fontId="1"/>
  <dataValidations count="3">
    <dataValidation type="list" allowBlank="1" showErrorMessage="1" promptTitle="該当する英字を選択してください。" prompt="A：常勤で専従　_x000a_B：常勤で兼務_x000a_C：非常勤で専従_x000a_D：非常勤で兼務" sqref="D74:D75 D89:D90 D86:D87 D83:D84 D80:D81 D77:D78 D71:D72 D29:D30 D68:D69 D41:D42 D38:D39 D35:D36 D32:D33 D26:D27 D50:D51 D65:D66 D62:D63 D59:D60 D56:D57 D53:D54 D47:D48 D44:D45" xr:uid="{00000000-0002-0000-0500-000000000000}">
      <formula1>"A,B,C,D"</formula1>
    </dataValidation>
    <dataValidation type="list" allowBlank="1" showInputMessage="1" showErrorMessage="1" sqref="B26:C91" xr:uid="{28AA4F4C-9665-434D-9BAF-8977219A6655}">
      <formula1>"管理者,計画作成担当者,介護従業者"</formula1>
    </dataValidation>
    <dataValidation type="list" allowBlank="1" showErrorMessage="1" promptTitle="選択してください。" prompt="介福：介護福祉士_x000a_実：実務者研修_x000a_初：初任者研修_x000a_基：旧介護職員基礎研修_x000a_１or２：旧ホームヘルパー養成研修1,2級_x000a_生：生活援助従事者研修_x000a_看：看護師　准：准看護師_x000a_保：保健師_x000a_居初：居宅介護職員初任者研修_x000a_社福：社会福祉士　" sqref="F26:J91" xr:uid="{DB5165B8-4448-42F9-8C9A-7E85170BD43D}">
      <formula1>"認知症対応型サービス事業管理者研修修了者,認知症対応型サービス事業開設者研修修了者,小規模多機能型サービス等計画作成担当者研修,認知症介護基礎研修,初任者研修(旧ヘルパー2級),実務者研修(旧ヘルパー1級),介護福祉士,介護支援専門員,看護師,准看護師,その他"</formula1>
    </dataValidation>
  </dataValidations>
  <pageMargins left="0.7" right="0.7" top="0.75" bottom="0.75" header="0.3" footer="0.3"/>
  <pageSetup paperSize="9" scale="55"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R1303"/>
  <sheetViews>
    <sheetView showGridLines="0" tabSelected="1" view="pageBreakPreview" topLeftCell="A895" zoomScale="90" zoomScaleNormal="80" zoomScaleSheetLayoutView="90" workbookViewId="0">
      <selection activeCell="D746" sqref="D746:T748"/>
    </sheetView>
  </sheetViews>
  <sheetFormatPr defaultColWidth="9" defaultRowHeight="13.5" x14ac:dyDescent="0.15"/>
  <cols>
    <col min="1" max="3" width="4.125" style="76" customWidth="1"/>
    <col min="4" max="19" width="3.625" style="76" customWidth="1"/>
    <col min="20" max="20" width="4.25" style="76" customWidth="1"/>
    <col min="21" max="23" width="3.625" style="76" customWidth="1"/>
    <col min="24" max="26" width="4.125" style="76" customWidth="1"/>
    <col min="27" max="16384" width="9" style="26"/>
  </cols>
  <sheetData>
    <row r="1" spans="1:26" s="136" customFormat="1" ht="16.5" customHeight="1" x14ac:dyDescent="0.15">
      <c r="A1" s="253" t="s">
        <v>814</v>
      </c>
      <c r="B1" s="137"/>
      <c r="C1" s="137"/>
      <c r="D1" s="137"/>
      <c r="E1" s="137"/>
      <c r="F1" s="137"/>
      <c r="G1" s="137"/>
      <c r="H1" s="137"/>
      <c r="I1" s="137"/>
      <c r="J1" s="137"/>
      <c r="K1" s="137"/>
      <c r="L1" s="137"/>
      <c r="M1" s="137"/>
      <c r="N1" s="137"/>
      <c r="O1" s="137"/>
      <c r="P1" s="137"/>
      <c r="Q1" s="137"/>
      <c r="R1" s="137"/>
      <c r="S1" s="137"/>
      <c r="T1" s="137"/>
      <c r="U1" s="137"/>
      <c r="V1" s="137"/>
      <c r="W1" s="137"/>
      <c r="X1" s="137"/>
      <c r="Y1" s="137"/>
      <c r="Z1" s="137"/>
    </row>
    <row r="2" spans="1:26" s="136" customFormat="1" ht="16.5" customHeight="1" x14ac:dyDescent="0.15">
      <c r="B2" s="137"/>
      <c r="C2" s="137"/>
      <c r="D2" s="137"/>
      <c r="E2" s="137"/>
      <c r="F2" s="137"/>
      <c r="G2" s="137"/>
      <c r="H2" s="137"/>
      <c r="I2" s="137"/>
      <c r="J2" s="137"/>
      <c r="K2" s="137"/>
      <c r="L2" s="137"/>
      <c r="M2" s="137"/>
      <c r="N2" s="137"/>
      <c r="O2" s="137"/>
      <c r="P2" s="137"/>
      <c r="Q2" s="137"/>
      <c r="R2" s="137"/>
      <c r="S2" s="137"/>
      <c r="T2" s="137"/>
      <c r="U2" s="137"/>
      <c r="V2" s="137"/>
      <c r="W2" s="137"/>
      <c r="X2" s="137"/>
      <c r="Y2" s="137"/>
      <c r="Z2" s="137"/>
    </row>
    <row r="3" spans="1:26" s="136" customFormat="1" ht="16.5" customHeight="1" x14ac:dyDescent="0.15">
      <c r="A3" s="1013" t="s">
        <v>1</v>
      </c>
      <c r="B3" s="1013"/>
      <c r="C3" s="1013"/>
      <c r="D3" s="1013"/>
      <c r="E3" s="1013"/>
      <c r="F3" s="1013"/>
      <c r="G3" s="1013"/>
      <c r="H3" s="1013"/>
      <c r="I3" s="1013"/>
      <c r="J3" s="1013"/>
      <c r="K3" s="1013"/>
      <c r="L3" s="1013"/>
      <c r="M3" s="1013"/>
      <c r="N3" s="1013"/>
      <c r="O3" s="1013"/>
      <c r="P3" s="1013"/>
      <c r="Q3" s="1013"/>
      <c r="R3" s="1013"/>
      <c r="S3" s="1013"/>
      <c r="T3" s="1013"/>
      <c r="U3" s="1013"/>
      <c r="V3" s="1013"/>
      <c r="W3" s="1013"/>
      <c r="X3" s="1013"/>
      <c r="Y3" s="1013"/>
      <c r="Z3" s="1013"/>
    </row>
    <row r="4" spans="1:26" s="136" customFormat="1" ht="16.5" customHeight="1" x14ac:dyDescent="0.15">
      <c r="A4" s="1013"/>
      <c r="B4" s="1013"/>
      <c r="C4" s="1013"/>
      <c r="D4" s="1013"/>
      <c r="E4" s="1013"/>
      <c r="F4" s="1013"/>
      <c r="G4" s="1013"/>
      <c r="H4" s="1013"/>
      <c r="I4" s="1013"/>
      <c r="J4" s="1013"/>
      <c r="K4" s="1013"/>
      <c r="L4" s="1013"/>
      <c r="M4" s="1013"/>
      <c r="N4" s="1013"/>
      <c r="O4" s="1013"/>
      <c r="P4" s="1013"/>
      <c r="Q4" s="1013"/>
      <c r="R4" s="1013"/>
      <c r="S4" s="1013"/>
      <c r="T4" s="1013"/>
      <c r="U4" s="1013"/>
      <c r="V4" s="1013"/>
      <c r="W4" s="1013"/>
      <c r="X4" s="1013"/>
      <c r="Y4" s="1013"/>
      <c r="Z4" s="1013"/>
    </row>
    <row r="5" spans="1:26" s="136" customFormat="1" ht="16.5" customHeight="1" x14ac:dyDescent="0.15">
      <c r="A5" s="1013"/>
      <c r="B5" s="1013"/>
      <c r="C5" s="1013"/>
      <c r="D5" s="1013"/>
      <c r="E5" s="1013"/>
      <c r="F5" s="1013"/>
      <c r="G5" s="1013"/>
      <c r="H5" s="1013"/>
      <c r="I5" s="1013"/>
      <c r="J5" s="1013"/>
      <c r="K5" s="1013"/>
      <c r="L5" s="1013"/>
      <c r="M5" s="1013"/>
      <c r="N5" s="1013"/>
      <c r="O5" s="1013"/>
      <c r="P5" s="1013"/>
      <c r="Q5" s="1013"/>
      <c r="R5" s="1013"/>
      <c r="S5" s="1013"/>
      <c r="T5" s="1013"/>
      <c r="U5" s="1013"/>
      <c r="V5" s="1013"/>
      <c r="W5" s="1013"/>
      <c r="X5" s="1013"/>
      <c r="Y5" s="1013"/>
      <c r="Z5" s="1013"/>
    </row>
    <row r="6" spans="1:26" s="136" customFormat="1" ht="16.5" customHeight="1" x14ac:dyDescent="0.15">
      <c r="A6" s="199"/>
      <c r="B6" s="199"/>
      <c r="C6" s="199"/>
      <c r="D6" s="199"/>
      <c r="E6" s="199"/>
      <c r="F6" s="199"/>
      <c r="G6" s="199"/>
      <c r="H6" s="199"/>
      <c r="I6" s="199"/>
      <c r="J6" s="199"/>
      <c r="K6" s="199"/>
      <c r="L6" s="199"/>
      <c r="M6" s="199"/>
      <c r="N6" s="199"/>
      <c r="O6" s="199"/>
      <c r="P6" s="199"/>
      <c r="Q6" s="199"/>
      <c r="R6" s="199"/>
      <c r="S6" s="199"/>
      <c r="T6" s="199"/>
      <c r="U6" s="199"/>
      <c r="V6" s="199"/>
      <c r="W6" s="199"/>
      <c r="X6" s="199"/>
      <c r="Y6" s="199"/>
      <c r="Z6" s="199"/>
    </row>
    <row r="7" spans="1:26" s="136" customFormat="1" ht="16.5" customHeight="1" x14ac:dyDescent="0.15">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row>
    <row r="8" spans="1:26" s="136" customFormat="1" ht="16.5" customHeight="1" x14ac:dyDescent="0.15">
      <c r="A8" s="199"/>
      <c r="B8" s="200"/>
      <c r="C8" s="200"/>
      <c r="D8" s="200"/>
      <c r="E8" s="200"/>
      <c r="F8" s="200"/>
      <c r="G8" s="200"/>
      <c r="H8" s="200"/>
      <c r="I8" s="200"/>
      <c r="J8" s="200"/>
      <c r="K8" s="200"/>
      <c r="L8" s="200"/>
      <c r="M8" s="200"/>
      <c r="N8" s="200"/>
      <c r="O8" s="200"/>
      <c r="P8" s="200"/>
      <c r="Q8" s="200"/>
      <c r="R8" s="200"/>
      <c r="S8" s="200"/>
      <c r="T8" s="200"/>
      <c r="U8" s="200"/>
      <c r="V8" s="200"/>
      <c r="W8" s="200"/>
      <c r="X8" s="200"/>
      <c r="Y8" s="200"/>
      <c r="Z8" s="200"/>
    </row>
    <row r="9" spans="1:26" s="136" customFormat="1" ht="16.5" customHeight="1" x14ac:dyDescent="0.15">
      <c r="A9" s="1014" t="s">
        <v>0</v>
      </c>
      <c r="B9" s="1014"/>
      <c r="C9" s="1014"/>
      <c r="D9" s="1014"/>
      <c r="E9" s="1014"/>
      <c r="F9" s="1014"/>
      <c r="G9" s="1014"/>
      <c r="H9" s="1014"/>
      <c r="I9" s="1014"/>
      <c r="J9" s="1014"/>
      <c r="K9" s="1014"/>
      <c r="L9" s="1014"/>
      <c r="M9" s="1014"/>
      <c r="N9" s="1014"/>
      <c r="O9" s="1014"/>
      <c r="P9" s="1014"/>
      <c r="Q9" s="1014"/>
      <c r="R9" s="1014"/>
      <c r="S9" s="1014"/>
      <c r="T9" s="1014"/>
      <c r="U9" s="1014"/>
      <c r="V9" s="1014"/>
      <c r="W9" s="1014"/>
      <c r="X9" s="1014"/>
      <c r="Y9" s="1014"/>
      <c r="Z9" s="1014"/>
    </row>
    <row r="10" spans="1:26" s="136" customFormat="1" ht="16.5" customHeight="1" x14ac:dyDescent="0.15">
      <c r="A10" s="1014"/>
      <c r="B10" s="1014"/>
      <c r="C10" s="1014"/>
      <c r="D10" s="1014"/>
      <c r="E10" s="1014"/>
      <c r="F10" s="1014"/>
      <c r="G10" s="1014"/>
      <c r="H10" s="1014"/>
      <c r="I10" s="1014"/>
      <c r="J10" s="1014"/>
      <c r="K10" s="1014"/>
      <c r="L10" s="1014"/>
      <c r="M10" s="1014"/>
      <c r="N10" s="1014"/>
      <c r="O10" s="1014"/>
      <c r="P10" s="1014"/>
      <c r="Q10" s="1014"/>
      <c r="R10" s="1014"/>
      <c r="S10" s="1014"/>
      <c r="T10" s="1014"/>
      <c r="U10" s="1014"/>
      <c r="V10" s="1014"/>
      <c r="W10" s="1014"/>
      <c r="X10" s="1014"/>
      <c r="Y10" s="1014"/>
      <c r="Z10" s="1014"/>
    </row>
    <row r="11" spans="1:26" s="136" customFormat="1" ht="16.5" customHeight="1" x14ac:dyDescent="0.15">
      <c r="A11" s="1014" t="s">
        <v>456</v>
      </c>
      <c r="B11" s="1014"/>
      <c r="C11" s="1014"/>
      <c r="D11" s="1014"/>
      <c r="E11" s="1014"/>
      <c r="F11" s="1015"/>
      <c r="G11" s="1015"/>
      <c r="H11" s="1015"/>
      <c r="I11" s="1015"/>
      <c r="J11" s="1015"/>
      <c r="K11" s="1015"/>
      <c r="L11" s="1015"/>
      <c r="M11" s="1015"/>
      <c r="N11" s="1014" t="s">
        <v>457</v>
      </c>
      <c r="O11" s="1014"/>
      <c r="P11" s="1014"/>
      <c r="Q11" s="1014"/>
      <c r="R11" s="1014" t="s">
        <v>458</v>
      </c>
      <c r="S11" s="1014"/>
      <c r="T11" s="1014"/>
      <c r="U11" s="1014"/>
      <c r="V11" s="1014"/>
      <c r="W11" s="1014"/>
      <c r="X11" s="1014"/>
      <c r="Y11" s="1014"/>
      <c r="Z11" s="1014"/>
    </row>
    <row r="12" spans="1:26" s="136" customFormat="1" ht="16.5" customHeight="1" x14ac:dyDescent="0.15">
      <c r="A12" s="1014"/>
      <c r="B12" s="1014"/>
      <c r="C12" s="1014"/>
      <c r="D12" s="1014"/>
      <c r="E12" s="1014"/>
      <c r="F12" s="1015"/>
      <c r="G12" s="1015"/>
      <c r="H12" s="1015"/>
      <c r="I12" s="1015"/>
      <c r="J12" s="1015"/>
      <c r="K12" s="1015"/>
      <c r="L12" s="1015"/>
      <c r="M12" s="1015"/>
      <c r="N12" s="1014"/>
      <c r="O12" s="1014"/>
      <c r="P12" s="1014"/>
      <c r="Q12" s="1014"/>
      <c r="R12" s="1014"/>
      <c r="S12" s="1014"/>
      <c r="T12" s="1014"/>
      <c r="U12" s="1014"/>
      <c r="V12" s="1014"/>
      <c r="W12" s="1014"/>
      <c r="X12" s="1014"/>
      <c r="Y12" s="1014"/>
      <c r="Z12" s="1014"/>
    </row>
    <row r="13" spans="1:26" s="136" customFormat="1" ht="16.5" customHeight="1" x14ac:dyDescent="0.15">
      <c r="A13" s="2"/>
      <c r="B13" s="201"/>
      <c r="C13" s="201"/>
      <c r="D13" s="201"/>
      <c r="E13" s="201"/>
      <c r="F13" s="192"/>
      <c r="G13" s="192"/>
      <c r="H13" s="192"/>
      <c r="I13" s="192"/>
      <c r="J13" s="192"/>
      <c r="K13" s="192"/>
      <c r="L13" s="192"/>
      <c r="M13" s="192"/>
      <c r="N13" s="201"/>
      <c r="O13" s="201"/>
      <c r="P13" s="201"/>
      <c r="Q13" s="201"/>
      <c r="R13" s="201"/>
      <c r="S13" s="201"/>
      <c r="T13" s="201"/>
      <c r="U13" s="201"/>
      <c r="V13" s="201"/>
      <c r="W13" s="201"/>
      <c r="X13" s="201"/>
      <c r="Y13" s="201"/>
      <c r="Z13" s="27"/>
    </row>
    <row r="14" spans="1:26" s="136" customFormat="1" ht="16.5" customHeight="1" x14ac:dyDescent="0.15">
      <c r="A14" s="1016" t="s">
        <v>459</v>
      </c>
      <c r="B14" s="1016"/>
      <c r="C14" s="1016"/>
      <c r="D14" s="1016"/>
      <c r="E14" s="1016"/>
      <c r="F14" s="1016"/>
      <c r="G14" s="1016"/>
      <c r="H14" s="1016"/>
      <c r="I14" s="1016"/>
      <c r="J14" s="1016"/>
      <c r="K14" s="1016"/>
      <c r="L14" s="1016"/>
      <c r="M14" s="1016"/>
      <c r="N14" s="1016"/>
      <c r="O14" s="1016"/>
      <c r="P14" s="1016"/>
      <c r="Q14" s="1016"/>
      <c r="R14" s="1016"/>
      <c r="S14" s="1016"/>
      <c r="T14" s="1016"/>
      <c r="U14" s="1016"/>
      <c r="V14" s="1016"/>
      <c r="W14" s="1016"/>
      <c r="X14" s="1016"/>
      <c r="Y14" s="1016"/>
      <c r="Z14" s="1016"/>
    </row>
    <row r="15" spans="1:26" s="136" customFormat="1" ht="16.5" customHeight="1" x14ac:dyDescent="0.15">
      <c r="A15" s="1016"/>
      <c r="B15" s="1016"/>
      <c r="C15" s="1016"/>
      <c r="D15" s="1016"/>
      <c r="E15" s="1016"/>
      <c r="F15" s="1016"/>
      <c r="G15" s="1016"/>
      <c r="H15" s="1016"/>
      <c r="I15" s="1016"/>
      <c r="J15" s="1016"/>
      <c r="K15" s="1016"/>
      <c r="L15" s="1016"/>
      <c r="M15" s="1016"/>
      <c r="N15" s="1016"/>
      <c r="O15" s="1016"/>
      <c r="P15" s="1016"/>
      <c r="Q15" s="1016"/>
      <c r="R15" s="1016"/>
      <c r="S15" s="1016"/>
      <c r="T15" s="1016"/>
      <c r="U15" s="1016"/>
      <c r="V15" s="1016"/>
      <c r="W15" s="1016"/>
      <c r="X15" s="1016"/>
      <c r="Y15" s="1016"/>
      <c r="Z15" s="1016"/>
    </row>
    <row r="16" spans="1:26" s="136" customFormat="1" ht="16.5" customHeight="1" x14ac:dyDescent="0.15">
      <c r="A16" s="202"/>
      <c r="B16" s="203" t="s">
        <v>460</v>
      </c>
      <c r="C16" s="1176" t="s">
        <v>643</v>
      </c>
      <c r="D16" s="1176"/>
      <c r="E16" s="1176"/>
      <c r="F16" s="1176"/>
      <c r="G16" s="1176"/>
      <c r="H16" s="1176"/>
      <c r="I16" s="1176"/>
      <c r="J16" s="1176"/>
      <c r="K16" s="1176"/>
      <c r="L16" s="1176"/>
      <c r="M16" s="1176"/>
      <c r="N16" s="1176"/>
      <c r="O16" s="1176"/>
      <c r="P16" s="1176"/>
      <c r="Q16" s="1176"/>
      <c r="R16" s="1176"/>
      <c r="S16" s="1176"/>
      <c r="T16" s="1176"/>
      <c r="U16" s="1176"/>
      <c r="V16" s="1176"/>
      <c r="W16" s="1176"/>
      <c r="X16" s="1176"/>
      <c r="Y16" s="1176"/>
      <c r="Z16" s="1176"/>
    </row>
    <row r="17" spans="1:26" s="136" customFormat="1" ht="16.5" customHeight="1" x14ac:dyDescent="0.15">
      <c r="A17" s="202"/>
      <c r="B17" s="138"/>
      <c r="C17" s="1176"/>
      <c r="D17" s="1176"/>
      <c r="E17" s="1176"/>
      <c r="F17" s="1176"/>
      <c r="G17" s="1176"/>
      <c r="H17" s="1176"/>
      <c r="I17" s="1176"/>
      <c r="J17" s="1176"/>
      <c r="K17" s="1176"/>
      <c r="L17" s="1176"/>
      <c r="M17" s="1176"/>
      <c r="N17" s="1176"/>
      <c r="O17" s="1176"/>
      <c r="P17" s="1176"/>
      <c r="Q17" s="1176"/>
      <c r="R17" s="1176"/>
      <c r="S17" s="1176"/>
      <c r="T17" s="1176"/>
      <c r="U17" s="1176"/>
      <c r="V17" s="1176"/>
      <c r="W17" s="1176"/>
      <c r="X17" s="1176"/>
      <c r="Y17" s="1176"/>
      <c r="Z17" s="1176"/>
    </row>
    <row r="18" spans="1:26" s="136" customFormat="1" ht="16.5" customHeight="1" x14ac:dyDescent="0.15">
      <c r="A18" s="202"/>
      <c r="B18" s="204" t="s">
        <v>461</v>
      </c>
      <c r="C18" s="1017" t="s">
        <v>641</v>
      </c>
      <c r="D18" s="1017"/>
      <c r="E18" s="1017"/>
      <c r="F18" s="1017"/>
      <c r="G18" s="1017"/>
      <c r="H18" s="1017"/>
      <c r="I18" s="1017"/>
      <c r="J18" s="1017"/>
      <c r="K18" s="1017"/>
      <c r="L18" s="1017"/>
      <c r="M18" s="1017"/>
      <c r="N18" s="1017"/>
      <c r="O18" s="1017"/>
      <c r="P18" s="1017"/>
      <c r="Q18" s="1017"/>
      <c r="R18" s="1017"/>
      <c r="S18" s="1017"/>
      <c r="T18" s="1017"/>
      <c r="U18" s="1017"/>
      <c r="V18" s="1017"/>
      <c r="W18" s="1017"/>
      <c r="X18" s="1017"/>
      <c r="Y18" s="1017"/>
    </row>
    <row r="19" spans="1:26" s="136" customFormat="1" ht="16.5" customHeight="1" x14ac:dyDescent="0.15">
      <c r="A19" s="202"/>
      <c r="B19" s="204" t="s">
        <v>460</v>
      </c>
      <c r="C19" s="1176" t="s">
        <v>642</v>
      </c>
      <c r="D19" s="1177"/>
      <c r="E19" s="1177"/>
      <c r="F19" s="1177"/>
      <c r="G19" s="1177"/>
      <c r="H19" s="1177"/>
      <c r="I19" s="1177"/>
      <c r="J19" s="1177"/>
      <c r="K19" s="1177"/>
      <c r="L19" s="1177"/>
      <c r="M19" s="1177"/>
      <c r="N19" s="1177"/>
      <c r="O19" s="1177"/>
      <c r="P19" s="1177"/>
      <c r="Q19" s="1177"/>
      <c r="R19" s="1177"/>
      <c r="S19" s="1177"/>
      <c r="T19" s="1177"/>
      <c r="U19" s="1177"/>
      <c r="V19" s="1177"/>
      <c r="W19" s="1177"/>
      <c r="X19" s="1177"/>
      <c r="Y19" s="1177"/>
      <c r="Z19" s="1177"/>
    </row>
    <row r="20" spans="1:26" s="136" customFormat="1" ht="16.5" customHeight="1" x14ac:dyDescent="0.15">
      <c r="A20" s="202"/>
      <c r="B20" s="204"/>
      <c r="C20" s="1178"/>
      <c r="D20" s="1178"/>
      <c r="E20" s="1178"/>
      <c r="F20" s="1178"/>
      <c r="G20" s="1178"/>
      <c r="H20" s="1178"/>
      <c r="I20" s="1178"/>
      <c r="J20" s="1178"/>
      <c r="K20" s="1178"/>
      <c r="L20" s="1178"/>
      <c r="M20" s="1178"/>
      <c r="N20" s="1178"/>
      <c r="O20" s="1178"/>
      <c r="P20" s="1178"/>
      <c r="Q20" s="1178"/>
      <c r="R20" s="1178"/>
      <c r="S20" s="1178"/>
      <c r="T20" s="1178"/>
      <c r="U20" s="1178"/>
      <c r="V20" s="1178"/>
      <c r="W20" s="1178"/>
      <c r="X20" s="1178"/>
      <c r="Y20" s="1178"/>
      <c r="Z20" s="1178"/>
    </row>
    <row r="21" spans="1:26" s="136" customFormat="1" ht="16.5" customHeight="1" x14ac:dyDescent="0.15">
      <c r="A21" s="1018" t="s">
        <v>369</v>
      </c>
      <c r="B21" s="1018"/>
      <c r="C21" s="1018"/>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row>
    <row r="22" spans="1:26" s="136" customFormat="1" ht="16.5" customHeight="1" x14ac:dyDescent="0.15">
      <c r="A22" s="1018"/>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row>
    <row r="23" spans="1:26" s="136" customFormat="1" ht="16.5" customHeight="1" x14ac:dyDescent="0.15">
      <c r="A23" s="966" t="s">
        <v>370</v>
      </c>
      <c r="B23" s="967"/>
      <c r="C23" s="967"/>
      <c r="D23" s="968"/>
      <c r="E23" s="1019" t="s">
        <v>462</v>
      </c>
      <c r="F23" s="1020"/>
      <c r="G23" s="1020"/>
      <c r="H23" s="1020"/>
      <c r="I23" s="1020"/>
      <c r="J23" s="1020"/>
      <c r="K23" s="1020"/>
      <c r="L23" s="1020"/>
      <c r="M23" s="1020"/>
      <c r="N23" s="1020"/>
      <c r="O23" s="1020"/>
      <c r="P23" s="1020"/>
      <c r="Q23" s="1020"/>
      <c r="R23" s="1020"/>
      <c r="S23" s="1020"/>
      <c r="T23" s="1020"/>
      <c r="U23" s="1020"/>
      <c r="V23" s="1020"/>
      <c r="W23" s="1020"/>
      <c r="X23" s="1020"/>
      <c r="Y23" s="1020"/>
      <c r="Z23" s="1021"/>
    </row>
    <row r="24" spans="1:26" s="136" customFormat="1" ht="16.5" customHeight="1" x14ac:dyDescent="0.15">
      <c r="A24" s="972"/>
      <c r="B24" s="973"/>
      <c r="C24" s="973"/>
      <c r="D24" s="974"/>
      <c r="E24" s="1022"/>
      <c r="F24" s="1023"/>
      <c r="G24" s="1023"/>
      <c r="H24" s="1023"/>
      <c r="I24" s="1023"/>
      <c r="J24" s="1023"/>
      <c r="K24" s="1023"/>
      <c r="L24" s="1023"/>
      <c r="M24" s="1023"/>
      <c r="N24" s="1023"/>
      <c r="O24" s="1023"/>
      <c r="P24" s="1023"/>
      <c r="Q24" s="1023"/>
      <c r="R24" s="1023"/>
      <c r="S24" s="1023"/>
      <c r="T24" s="1023"/>
      <c r="U24" s="1023"/>
      <c r="V24" s="1023"/>
      <c r="W24" s="1023"/>
      <c r="X24" s="1023"/>
      <c r="Y24" s="1023"/>
      <c r="Z24" s="1024"/>
    </row>
    <row r="25" spans="1:26" s="136" customFormat="1" ht="16.5" customHeight="1" x14ac:dyDescent="0.15">
      <c r="A25" s="966" t="s">
        <v>463</v>
      </c>
      <c r="B25" s="967"/>
      <c r="C25" s="967"/>
      <c r="D25" s="968"/>
      <c r="E25" s="966" t="s">
        <v>464</v>
      </c>
      <c r="F25" s="967"/>
      <c r="G25" s="967"/>
      <c r="H25" s="967"/>
      <c r="I25" s="967"/>
      <c r="J25" s="967"/>
      <c r="K25" s="967"/>
      <c r="L25" s="967"/>
      <c r="M25" s="967"/>
      <c r="N25" s="967"/>
      <c r="O25" s="967"/>
      <c r="P25" s="967"/>
      <c r="Q25" s="967"/>
      <c r="R25" s="967"/>
      <c r="S25" s="967"/>
      <c r="T25" s="967"/>
      <c r="U25" s="967"/>
      <c r="V25" s="967"/>
      <c r="W25" s="967"/>
      <c r="X25" s="967"/>
      <c r="Y25" s="967"/>
      <c r="Z25" s="968"/>
    </row>
    <row r="26" spans="1:26" s="136" customFormat="1" ht="16.5" customHeight="1" x14ac:dyDescent="0.15">
      <c r="A26" s="972"/>
      <c r="B26" s="973"/>
      <c r="C26" s="973"/>
      <c r="D26" s="974"/>
      <c r="E26" s="972"/>
      <c r="F26" s="973"/>
      <c r="G26" s="973"/>
      <c r="H26" s="973"/>
      <c r="I26" s="973"/>
      <c r="J26" s="973"/>
      <c r="K26" s="973"/>
      <c r="L26" s="973"/>
      <c r="M26" s="973"/>
      <c r="N26" s="973"/>
      <c r="O26" s="973"/>
      <c r="P26" s="973"/>
      <c r="Q26" s="973"/>
      <c r="R26" s="973"/>
      <c r="S26" s="973"/>
      <c r="T26" s="973"/>
      <c r="U26" s="973"/>
      <c r="V26" s="973"/>
      <c r="W26" s="973"/>
      <c r="X26" s="973"/>
      <c r="Y26" s="973"/>
      <c r="Z26" s="974"/>
    </row>
    <row r="27" spans="1:26" s="136" customFormat="1" ht="16.5" customHeight="1" x14ac:dyDescent="0.15">
      <c r="A27" s="966" t="s">
        <v>465</v>
      </c>
      <c r="B27" s="967"/>
      <c r="C27" s="967"/>
      <c r="D27" s="968"/>
      <c r="E27" s="975" t="s">
        <v>466</v>
      </c>
      <c r="F27" s="975"/>
      <c r="G27" s="975"/>
      <c r="H27" s="975"/>
      <c r="I27" s="975"/>
      <c r="J27" s="975"/>
      <c r="K27" s="975"/>
      <c r="L27" s="975"/>
      <c r="M27" s="975"/>
      <c r="N27" s="975"/>
      <c r="O27" s="975"/>
      <c r="P27" s="975"/>
      <c r="Q27" s="975"/>
      <c r="R27" s="975"/>
      <c r="S27" s="975"/>
      <c r="T27" s="975"/>
      <c r="U27" s="975"/>
      <c r="V27" s="975"/>
      <c r="W27" s="975"/>
      <c r="X27" s="975"/>
      <c r="Y27" s="975"/>
      <c r="Z27" s="975"/>
    </row>
    <row r="28" spans="1:26" s="136" customFormat="1" ht="16.5" customHeight="1" x14ac:dyDescent="0.15">
      <c r="A28" s="969"/>
      <c r="B28" s="970"/>
      <c r="C28" s="970"/>
      <c r="D28" s="971"/>
      <c r="E28" s="975"/>
      <c r="F28" s="975"/>
      <c r="G28" s="975"/>
      <c r="H28" s="975"/>
      <c r="I28" s="975"/>
      <c r="J28" s="975"/>
      <c r="K28" s="975"/>
      <c r="L28" s="975"/>
      <c r="M28" s="975"/>
      <c r="N28" s="975"/>
      <c r="O28" s="975"/>
      <c r="P28" s="975"/>
      <c r="Q28" s="975"/>
      <c r="R28" s="975"/>
      <c r="S28" s="975"/>
      <c r="T28" s="975"/>
      <c r="U28" s="975"/>
      <c r="V28" s="975"/>
      <c r="W28" s="975"/>
      <c r="X28" s="975"/>
      <c r="Y28" s="975"/>
      <c r="Z28" s="975"/>
    </row>
    <row r="29" spans="1:26" s="136" customFormat="1" ht="16.5" customHeight="1" x14ac:dyDescent="0.15">
      <c r="A29" s="972"/>
      <c r="B29" s="973"/>
      <c r="C29" s="973"/>
      <c r="D29" s="974"/>
      <c r="E29" s="975"/>
      <c r="F29" s="975"/>
      <c r="G29" s="975"/>
      <c r="H29" s="975"/>
      <c r="I29" s="975"/>
      <c r="J29" s="975"/>
      <c r="K29" s="975"/>
      <c r="L29" s="975"/>
      <c r="M29" s="975"/>
      <c r="N29" s="975"/>
      <c r="O29" s="975"/>
      <c r="P29" s="975"/>
      <c r="Q29" s="975"/>
      <c r="R29" s="975"/>
      <c r="S29" s="975"/>
      <c r="T29" s="975"/>
      <c r="U29" s="975"/>
      <c r="V29" s="975"/>
      <c r="W29" s="975"/>
      <c r="X29" s="975"/>
      <c r="Y29" s="975"/>
      <c r="Z29" s="975"/>
    </row>
    <row r="30" spans="1:26" s="136" customFormat="1" ht="16.5" customHeight="1" x14ac:dyDescent="0.15">
      <c r="A30" s="966" t="s">
        <v>467</v>
      </c>
      <c r="B30" s="967"/>
      <c r="C30" s="967"/>
      <c r="D30" s="968"/>
      <c r="E30" s="975" t="s">
        <v>468</v>
      </c>
      <c r="F30" s="975"/>
      <c r="G30" s="975"/>
      <c r="H30" s="975"/>
      <c r="I30" s="975"/>
      <c r="J30" s="975"/>
      <c r="K30" s="975"/>
      <c r="L30" s="975"/>
      <c r="M30" s="975"/>
      <c r="N30" s="975"/>
      <c r="O30" s="975"/>
      <c r="P30" s="975"/>
      <c r="Q30" s="975"/>
      <c r="R30" s="975"/>
      <c r="S30" s="975"/>
      <c r="T30" s="975"/>
      <c r="U30" s="975"/>
      <c r="V30" s="975"/>
      <c r="W30" s="975"/>
      <c r="X30" s="975"/>
      <c r="Y30" s="975"/>
      <c r="Z30" s="975"/>
    </row>
    <row r="31" spans="1:26" s="136" customFormat="1" ht="16.5" customHeight="1" x14ac:dyDescent="0.15">
      <c r="A31" s="969"/>
      <c r="B31" s="970"/>
      <c r="C31" s="970"/>
      <c r="D31" s="971"/>
      <c r="E31" s="975"/>
      <c r="F31" s="975"/>
      <c r="G31" s="975"/>
      <c r="H31" s="975"/>
      <c r="I31" s="975"/>
      <c r="J31" s="975"/>
      <c r="K31" s="975"/>
      <c r="L31" s="975"/>
      <c r="M31" s="975"/>
      <c r="N31" s="975"/>
      <c r="O31" s="975"/>
      <c r="P31" s="975"/>
      <c r="Q31" s="975"/>
      <c r="R31" s="975"/>
      <c r="S31" s="975"/>
      <c r="T31" s="975"/>
      <c r="U31" s="975"/>
      <c r="V31" s="975"/>
      <c r="W31" s="975"/>
      <c r="X31" s="975"/>
      <c r="Y31" s="975"/>
      <c r="Z31" s="975"/>
    </row>
    <row r="32" spans="1:26" s="136" customFormat="1" ht="16.5" customHeight="1" x14ac:dyDescent="0.15">
      <c r="A32" s="972"/>
      <c r="B32" s="973"/>
      <c r="C32" s="973"/>
      <c r="D32" s="974"/>
      <c r="E32" s="975"/>
      <c r="F32" s="975"/>
      <c r="G32" s="975"/>
      <c r="H32" s="975"/>
      <c r="I32" s="975"/>
      <c r="J32" s="975"/>
      <c r="K32" s="975"/>
      <c r="L32" s="975"/>
      <c r="M32" s="975"/>
      <c r="N32" s="975"/>
      <c r="O32" s="975"/>
      <c r="P32" s="975"/>
      <c r="Q32" s="975"/>
      <c r="R32" s="975"/>
      <c r="S32" s="975"/>
      <c r="T32" s="975"/>
      <c r="U32" s="975"/>
      <c r="V32" s="975"/>
      <c r="W32" s="975"/>
      <c r="X32" s="975"/>
      <c r="Y32" s="975"/>
      <c r="Z32" s="975"/>
    </row>
    <row r="33" spans="1:26" s="136" customFormat="1" ht="16.5" customHeight="1" x14ac:dyDescent="0.15">
      <c r="A33" s="966" t="s">
        <v>469</v>
      </c>
      <c r="B33" s="967"/>
      <c r="C33" s="967"/>
      <c r="D33" s="968"/>
      <c r="E33" s="975" t="s">
        <v>470</v>
      </c>
      <c r="F33" s="975"/>
      <c r="G33" s="975"/>
      <c r="H33" s="975"/>
      <c r="I33" s="975"/>
      <c r="J33" s="975"/>
      <c r="K33" s="975"/>
      <c r="L33" s="975"/>
      <c r="M33" s="975"/>
      <c r="N33" s="975"/>
      <c r="O33" s="975"/>
      <c r="P33" s="975"/>
      <c r="Q33" s="975"/>
      <c r="R33" s="975"/>
      <c r="S33" s="975"/>
      <c r="T33" s="975"/>
      <c r="U33" s="975"/>
      <c r="V33" s="975"/>
      <c r="W33" s="975"/>
      <c r="X33" s="975"/>
      <c r="Y33" s="975"/>
      <c r="Z33" s="975"/>
    </row>
    <row r="34" spans="1:26" s="136" customFormat="1" ht="16.5" customHeight="1" x14ac:dyDescent="0.15">
      <c r="A34" s="969"/>
      <c r="B34" s="970"/>
      <c r="C34" s="970"/>
      <c r="D34" s="971"/>
      <c r="E34" s="975"/>
      <c r="F34" s="975"/>
      <c r="G34" s="975"/>
      <c r="H34" s="975"/>
      <c r="I34" s="975"/>
      <c r="J34" s="975"/>
      <c r="K34" s="975"/>
      <c r="L34" s="975"/>
      <c r="M34" s="975"/>
      <c r="N34" s="975"/>
      <c r="O34" s="975"/>
      <c r="P34" s="975"/>
      <c r="Q34" s="975"/>
      <c r="R34" s="975"/>
      <c r="S34" s="975"/>
      <c r="T34" s="975"/>
      <c r="U34" s="975"/>
      <c r="V34" s="975"/>
      <c r="W34" s="975"/>
      <c r="X34" s="975"/>
      <c r="Y34" s="975"/>
      <c r="Z34" s="975"/>
    </row>
    <row r="35" spans="1:26" s="136" customFormat="1" ht="16.5" customHeight="1" x14ac:dyDescent="0.15">
      <c r="A35" s="972"/>
      <c r="B35" s="973"/>
      <c r="C35" s="973"/>
      <c r="D35" s="974"/>
      <c r="E35" s="975"/>
      <c r="F35" s="975"/>
      <c r="G35" s="975"/>
      <c r="H35" s="975"/>
      <c r="I35" s="975"/>
      <c r="J35" s="975"/>
      <c r="K35" s="975"/>
      <c r="L35" s="975"/>
      <c r="M35" s="975"/>
      <c r="N35" s="975"/>
      <c r="O35" s="975"/>
      <c r="P35" s="975"/>
      <c r="Q35" s="975"/>
      <c r="R35" s="975"/>
      <c r="S35" s="975"/>
      <c r="T35" s="975"/>
      <c r="U35" s="975"/>
      <c r="V35" s="975"/>
      <c r="W35" s="975"/>
      <c r="X35" s="975"/>
      <c r="Y35" s="975"/>
      <c r="Z35" s="975"/>
    </row>
    <row r="36" spans="1:26" s="136" customFormat="1" ht="16.5" customHeight="1" x14ac:dyDescent="0.15">
      <c r="A36" s="976" t="s">
        <v>471</v>
      </c>
      <c r="B36" s="977"/>
      <c r="C36" s="977"/>
      <c r="D36" s="978"/>
      <c r="E36" s="976" t="s">
        <v>472</v>
      </c>
      <c r="F36" s="977"/>
      <c r="G36" s="977"/>
      <c r="H36" s="977"/>
      <c r="I36" s="977"/>
      <c r="J36" s="977"/>
      <c r="K36" s="977"/>
      <c r="L36" s="977"/>
      <c r="M36" s="977"/>
      <c r="N36" s="977"/>
      <c r="O36" s="977"/>
      <c r="P36" s="977"/>
      <c r="Q36" s="977"/>
      <c r="R36" s="977"/>
      <c r="S36" s="977"/>
      <c r="T36" s="977"/>
      <c r="U36" s="977"/>
      <c r="V36" s="977"/>
      <c r="W36" s="977"/>
      <c r="X36" s="977"/>
      <c r="Y36" s="977"/>
      <c r="Z36" s="978"/>
    </row>
    <row r="37" spans="1:26" s="136" customFormat="1" ht="16.5" customHeight="1" x14ac:dyDescent="0.15">
      <c r="A37" s="979"/>
      <c r="B37" s="980"/>
      <c r="C37" s="980"/>
      <c r="D37" s="981"/>
      <c r="E37" s="979"/>
      <c r="F37" s="980"/>
      <c r="G37" s="980"/>
      <c r="H37" s="980"/>
      <c r="I37" s="980"/>
      <c r="J37" s="980"/>
      <c r="K37" s="980"/>
      <c r="L37" s="980"/>
      <c r="M37" s="980"/>
      <c r="N37" s="980"/>
      <c r="O37" s="980"/>
      <c r="P37" s="980"/>
      <c r="Q37" s="980"/>
      <c r="R37" s="980"/>
      <c r="S37" s="980"/>
      <c r="T37" s="980"/>
      <c r="U37" s="980"/>
      <c r="V37" s="980"/>
      <c r="W37" s="980"/>
      <c r="X37" s="980"/>
      <c r="Y37" s="980"/>
      <c r="Z37" s="981"/>
    </row>
    <row r="38" spans="1:26" s="136" customFormat="1" ht="16.5" customHeight="1" x14ac:dyDescent="0.15">
      <c r="A38" s="966" t="s">
        <v>473</v>
      </c>
      <c r="B38" s="967"/>
      <c r="C38" s="967"/>
      <c r="D38" s="968"/>
      <c r="E38" s="975" t="s">
        <v>474</v>
      </c>
      <c r="F38" s="975"/>
      <c r="G38" s="975"/>
      <c r="H38" s="975"/>
      <c r="I38" s="975"/>
      <c r="J38" s="975"/>
      <c r="K38" s="975"/>
      <c r="L38" s="975"/>
      <c r="M38" s="975"/>
      <c r="N38" s="975"/>
      <c r="O38" s="975"/>
      <c r="P38" s="975"/>
      <c r="Q38" s="975"/>
      <c r="R38" s="975"/>
      <c r="S38" s="975"/>
      <c r="T38" s="975"/>
      <c r="U38" s="975"/>
      <c r="V38" s="975"/>
      <c r="W38" s="975"/>
      <c r="X38" s="975"/>
      <c r="Y38" s="975"/>
      <c r="Z38" s="975"/>
    </row>
    <row r="39" spans="1:26" s="136" customFormat="1" ht="16.5" customHeight="1" x14ac:dyDescent="0.15">
      <c r="A39" s="969"/>
      <c r="B39" s="970"/>
      <c r="C39" s="970"/>
      <c r="D39" s="971"/>
      <c r="E39" s="975"/>
      <c r="F39" s="975"/>
      <c r="G39" s="975"/>
      <c r="H39" s="975"/>
      <c r="I39" s="975"/>
      <c r="J39" s="975"/>
      <c r="K39" s="975"/>
      <c r="L39" s="975"/>
      <c r="M39" s="975"/>
      <c r="N39" s="975"/>
      <c r="O39" s="975"/>
      <c r="P39" s="975"/>
      <c r="Q39" s="975"/>
      <c r="R39" s="975"/>
      <c r="S39" s="975"/>
      <c r="T39" s="975"/>
      <c r="U39" s="975"/>
      <c r="V39" s="975"/>
      <c r="W39" s="975"/>
      <c r="X39" s="975"/>
      <c r="Y39" s="975"/>
      <c r="Z39" s="975"/>
    </row>
    <row r="40" spans="1:26" s="136" customFormat="1" ht="16.5" customHeight="1" x14ac:dyDescent="0.15">
      <c r="A40" s="969"/>
      <c r="B40" s="970"/>
      <c r="C40" s="970"/>
      <c r="D40" s="971"/>
      <c r="E40" s="975"/>
      <c r="F40" s="975"/>
      <c r="G40" s="975"/>
      <c r="H40" s="975"/>
      <c r="I40" s="975"/>
      <c r="J40" s="975"/>
      <c r="K40" s="975"/>
      <c r="L40" s="975"/>
      <c r="M40" s="975"/>
      <c r="N40" s="975"/>
      <c r="O40" s="975"/>
      <c r="P40" s="975"/>
      <c r="Q40" s="975"/>
      <c r="R40" s="975"/>
      <c r="S40" s="975"/>
      <c r="T40" s="975"/>
      <c r="U40" s="975"/>
      <c r="V40" s="975"/>
      <c r="W40" s="975"/>
      <c r="X40" s="975"/>
      <c r="Y40" s="975"/>
      <c r="Z40" s="975"/>
    </row>
    <row r="41" spans="1:26" s="136" customFormat="1" ht="16.5" customHeight="1" x14ac:dyDescent="0.15">
      <c r="A41" s="972"/>
      <c r="B41" s="973"/>
      <c r="C41" s="973"/>
      <c r="D41" s="974"/>
      <c r="E41" s="975"/>
      <c r="F41" s="975"/>
      <c r="G41" s="975"/>
      <c r="H41" s="975"/>
      <c r="I41" s="975"/>
      <c r="J41" s="975"/>
      <c r="K41" s="975"/>
      <c r="L41" s="975"/>
      <c r="M41" s="975"/>
      <c r="N41" s="975"/>
      <c r="O41" s="975"/>
      <c r="P41" s="975"/>
      <c r="Q41" s="975"/>
      <c r="R41" s="975"/>
      <c r="S41" s="975"/>
      <c r="T41" s="975"/>
      <c r="U41" s="975"/>
      <c r="V41" s="975"/>
      <c r="W41" s="975"/>
      <c r="X41" s="975"/>
      <c r="Y41" s="975"/>
      <c r="Z41" s="975"/>
    </row>
    <row r="42" spans="1:26" s="136" customFormat="1" ht="16.5" customHeight="1" x14ac:dyDescent="0.15">
      <c r="A42" s="205"/>
      <c r="B42" s="205"/>
      <c r="C42" s="205"/>
      <c r="D42" s="205"/>
      <c r="E42" s="139"/>
      <c r="F42" s="139"/>
      <c r="G42" s="139"/>
      <c r="H42" s="139"/>
      <c r="I42" s="139"/>
      <c r="J42" s="139"/>
      <c r="K42" s="139"/>
      <c r="L42" s="139"/>
      <c r="M42" s="139"/>
      <c r="N42" s="139"/>
      <c r="O42" s="139"/>
      <c r="P42" s="139"/>
      <c r="Q42" s="139"/>
      <c r="R42" s="139"/>
      <c r="S42" s="139"/>
      <c r="T42" s="139"/>
      <c r="U42" s="139"/>
      <c r="V42" s="139"/>
      <c r="W42" s="139"/>
      <c r="X42" s="139"/>
      <c r="Y42" s="139"/>
      <c r="Z42" s="139"/>
    </row>
    <row r="43" spans="1:26" s="25" customFormat="1" ht="18" customHeight="1" x14ac:dyDescent="0.15">
      <c r="A43" s="150"/>
      <c r="B43" s="27"/>
      <c r="C43" s="27"/>
      <c r="D43" s="27"/>
      <c r="E43" s="27"/>
      <c r="F43" s="27"/>
      <c r="G43" s="27"/>
      <c r="H43" s="27"/>
      <c r="I43" s="27"/>
      <c r="J43" s="27"/>
      <c r="K43" s="27"/>
      <c r="L43" s="27"/>
      <c r="M43" s="27"/>
      <c r="N43" s="27"/>
      <c r="O43" s="27"/>
      <c r="P43" s="27"/>
      <c r="Q43" s="27"/>
      <c r="R43" s="27"/>
      <c r="S43" s="27"/>
      <c r="T43" s="27"/>
      <c r="U43" s="27"/>
    </row>
    <row r="44" spans="1:26" ht="17.100000000000001" customHeight="1" x14ac:dyDescent="0.15">
      <c r="A44" s="982" t="s">
        <v>274</v>
      </c>
      <c r="B44" s="982"/>
      <c r="C44" s="982"/>
      <c r="D44" s="982"/>
      <c r="E44" s="982"/>
      <c r="F44" s="982"/>
      <c r="G44" s="982"/>
      <c r="H44" s="982"/>
      <c r="I44" s="982"/>
      <c r="J44" s="982"/>
      <c r="K44" s="982"/>
      <c r="L44" s="982"/>
      <c r="M44" s="982"/>
      <c r="N44" s="982"/>
      <c r="O44" s="982"/>
      <c r="P44" s="982"/>
      <c r="Q44" s="982"/>
      <c r="R44" s="982"/>
      <c r="S44" s="982"/>
      <c r="T44" s="982"/>
      <c r="U44" s="982"/>
      <c r="V44" s="982"/>
      <c r="W44" s="982"/>
      <c r="X44" s="982"/>
      <c r="Y44" s="982"/>
      <c r="Z44" s="982"/>
    </row>
    <row r="45" spans="1:26" ht="17.100000000000001" customHeight="1" x14ac:dyDescent="0.15">
      <c r="A45" s="982"/>
      <c r="B45" s="982"/>
      <c r="C45" s="982"/>
      <c r="D45" s="982"/>
      <c r="E45" s="982"/>
      <c r="F45" s="982"/>
      <c r="G45" s="982"/>
      <c r="H45" s="982"/>
      <c r="I45" s="982"/>
      <c r="J45" s="982"/>
      <c r="K45" s="982"/>
      <c r="L45" s="982"/>
      <c r="M45" s="982"/>
      <c r="N45" s="982"/>
      <c r="O45" s="982"/>
      <c r="P45" s="982"/>
      <c r="Q45" s="982"/>
      <c r="R45" s="982"/>
      <c r="S45" s="982"/>
      <c r="T45" s="982"/>
      <c r="U45" s="982"/>
      <c r="V45" s="982"/>
      <c r="W45" s="982"/>
      <c r="X45" s="982"/>
      <c r="Y45" s="982"/>
      <c r="Z45" s="982"/>
    </row>
    <row r="46" spans="1:26" ht="17.100000000000001" customHeight="1" x14ac:dyDescent="0.15">
      <c r="A46" s="890" t="s">
        <v>2</v>
      </c>
      <c r="B46" s="891"/>
      <c r="C46" s="892"/>
      <c r="D46" s="826" t="s">
        <v>7</v>
      </c>
      <c r="E46" s="827"/>
      <c r="F46" s="827"/>
      <c r="G46" s="827"/>
      <c r="H46" s="827"/>
      <c r="I46" s="827"/>
      <c r="J46" s="827"/>
      <c r="K46" s="827"/>
      <c r="L46" s="827"/>
      <c r="M46" s="827"/>
      <c r="N46" s="827"/>
      <c r="O46" s="827"/>
      <c r="P46" s="827"/>
      <c r="Q46" s="827"/>
      <c r="R46" s="827"/>
      <c r="S46" s="827"/>
      <c r="T46" s="828"/>
      <c r="U46" s="890" t="s">
        <v>6</v>
      </c>
      <c r="V46" s="891"/>
      <c r="W46" s="892"/>
      <c r="X46" s="880" t="s">
        <v>3</v>
      </c>
      <c r="Y46" s="880"/>
      <c r="Z46" s="880"/>
    </row>
    <row r="47" spans="1:26" ht="17.100000000000001" customHeight="1" x14ac:dyDescent="0.15">
      <c r="A47" s="893"/>
      <c r="B47" s="894"/>
      <c r="C47" s="895"/>
      <c r="D47" s="829"/>
      <c r="E47" s="830"/>
      <c r="F47" s="830"/>
      <c r="G47" s="830"/>
      <c r="H47" s="830"/>
      <c r="I47" s="830"/>
      <c r="J47" s="830"/>
      <c r="K47" s="830"/>
      <c r="L47" s="830"/>
      <c r="M47" s="830"/>
      <c r="N47" s="830"/>
      <c r="O47" s="830"/>
      <c r="P47" s="830"/>
      <c r="Q47" s="830"/>
      <c r="R47" s="830"/>
      <c r="S47" s="830"/>
      <c r="T47" s="831"/>
      <c r="U47" s="893"/>
      <c r="V47" s="894"/>
      <c r="W47" s="895"/>
      <c r="X47" s="881" t="s">
        <v>84</v>
      </c>
      <c r="Y47" s="881" t="s">
        <v>4</v>
      </c>
      <c r="Z47" s="881" t="s">
        <v>5</v>
      </c>
    </row>
    <row r="48" spans="1:26" ht="17.100000000000001" customHeight="1" x14ac:dyDescent="0.15">
      <c r="A48" s="896"/>
      <c r="B48" s="897"/>
      <c r="C48" s="898"/>
      <c r="D48" s="832"/>
      <c r="E48" s="833"/>
      <c r="F48" s="833"/>
      <c r="G48" s="833"/>
      <c r="H48" s="833"/>
      <c r="I48" s="833"/>
      <c r="J48" s="833"/>
      <c r="K48" s="833"/>
      <c r="L48" s="833"/>
      <c r="M48" s="833"/>
      <c r="N48" s="833"/>
      <c r="O48" s="833"/>
      <c r="P48" s="833"/>
      <c r="Q48" s="833"/>
      <c r="R48" s="833"/>
      <c r="S48" s="833"/>
      <c r="T48" s="834"/>
      <c r="U48" s="896"/>
      <c r="V48" s="897"/>
      <c r="W48" s="898"/>
      <c r="X48" s="882"/>
      <c r="Y48" s="882"/>
      <c r="Z48" s="882"/>
    </row>
    <row r="49" spans="1:26" s="193" customFormat="1" ht="17.100000000000001" customHeight="1" x14ac:dyDescent="0.15">
      <c r="A49" s="1195" t="s">
        <v>453</v>
      </c>
      <c r="B49" s="1196"/>
      <c r="C49" s="1197"/>
      <c r="D49" s="1204" t="s">
        <v>454</v>
      </c>
      <c r="E49" s="1205"/>
      <c r="F49" s="1205"/>
      <c r="G49" s="1205"/>
      <c r="H49" s="1205"/>
      <c r="I49" s="1205"/>
      <c r="J49" s="1205"/>
      <c r="K49" s="1205"/>
      <c r="L49" s="1205"/>
      <c r="M49" s="1205"/>
      <c r="N49" s="1205"/>
      <c r="O49" s="1205"/>
      <c r="P49" s="1205"/>
      <c r="Q49" s="1205"/>
      <c r="R49" s="1205"/>
      <c r="S49" s="1205"/>
      <c r="T49" s="1206"/>
      <c r="U49" s="988" t="s">
        <v>756</v>
      </c>
      <c r="V49" s="989"/>
      <c r="W49" s="990"/>
      <c r="X49" s="904"/>
      <c r="Y49" s="904"/>
      <c r="Z49" s="904"/>
    </row>
    <row r="50" spans="1:26" s="193" customFormat="1" ht="17.100000000000001" customHeight="1" x14ac:dyDescent="0.15">
      <c r="A50" s="1198"/>
      <c r="B50" s="1199"/>
      <c r="C50" s="1200"/>
      <c r="D50" s="1207"/>
      <c r="E50" s="1208"/>
      <c r="F50" s="1208"/>
      <c r="G50" s="1208"/>
      <c r="H50" s="1208"/>
      <c r="I50" s="1208"/>
      <c r="J50" s="1208"/>
      <c r="K50" s="1208"/>
      <c r="L50" s="1208"/>
      <c r="M50" s="1208"/>
      <c r="N50" s="1208"/>
      <c r="O50" s="1208"/>
      <c r="P50" s="1208"/>
      <c r="Q50" s="1208"/>
      <c r="R50" s="1208"/>
      <c r="S50" s="1208"/>
      <c r="T50" s="1209"/>
      <c r="U50" s="991"/>
      <c r="V50" s="992"/>
      <c r="W50" s="993"/>
      <c r="X50" s="905"/>
      <c r="Y50" s="905"/>
      <c r="Z50" s="905"/>
    </row>
    <row r="51" spans="1:26" s="193" customFormat="1" ht="17.100000000000001" customHeight="1" x14ac:dyDescent="0.15">
      <c r="A51" s="1198"/>
      <c r="B51" s="1199"/>
      <c r="C51" s="1200"/>
      <c r="D51" s="194"/>
      <c r="E51" s="1181" t="s">
        <v>455</v>
      </c>
      <c r="F51" s="1182"/>
      <c r="G51" s="1182"/>
      <c r="H51" s="1182"/>
      <c r="I51" s="1182"/>
      <c r="J51" s="1182"/>
      <c r="K51" s="1182"/>
      <c r="L51" s="1182"/>
      <c r="M51" s="1182"/>
      <c r="N51" s="1182"/>
      <c r="O51" s="1182"/>
      <c r="P51" s="1182"/>
      <c r="Q51" s="1182"/>
      <c r="R51" s="1182"/>
      <c r="S51" s="1183"/>
      <c r="T51" s="195"/>
      <c r="U51" s="991"/>
      <c r="V51" s="992"/>
      <c r="W51" s="993"/>
      <c r="X51" s="1190"/>
      <c r="Y51" s="1190"/>
      <c r="Z51" s="1190"/>
    </row>
    <row r="52" spans="1:26" s="193" customFormat="1" ht="17.100000000000001" customHeight="1" x14ac:dyDescent="0.15">
      <c r="A52" s="1198"/>
      <c r="B52" s="1199"/>
      <c r="C52" s="1200"/>
      <c r="D52" s="194"/>
      <c r="E52" s="1184"/>
      <c r="F52" s="1185"/>
      <c r="G52" s="1185"/>
      <c r="H52" s="1185"/>
      <c r="I52" s="1185"/>
      <c r="J52" s="1185"/>
      <c r="K52" s="1185"/>
      <c r="L52" s="1185"/>
      <c r="M52" s="1185"/>
      <c r="N52" s="1185"/>
      <c r="O52" s="1185"/>
      <c r="P52" s="1185"/>
      <c r="Q52" s="1185"/>
      <c r="R52" s="1185"/>
      <c r="S52" s="1186"/>
      <c r="T52" s="195"/>
      <c r="U52" s="991"/>
      <c r="V52" s="992"/>
      <c r="W52" s="993"/>
      <c r="X52" s="1190"/>
      <c r="Y52" s="1190"/>
      <c r="Z52" s="1190"/>
    </row>
    <row r="53" spans="1:26" s="193" customFormat="1" ht="17.100000000000001" customHeight="1" x14ac:dyDescent="0.15">
      <c r="A53" s="1198"/>
      <c r="B53" s="1199"/>
      <c r="C53" s="1200"/>
      <c r="D53" s="194"/>
      <c r="E53" s="1184"/>
      <c r="F53" s="1185"/>
      <c r="G53" s="1185"/>
      <c r="H53" s="1185"/>
      <c r="I53" s="1185"/>
      <c r="J53" s="1185"/>
      <c r="K53" s="1185"/>
      <c r="L53" s="1185"/>
      <c r="M53" s="1185"/>
      <c r="N53" s="1185"/>
      <c r="O53" s="1185"/>
      <c r="P53" s="1185"/>
      <c r="Q53" s="1185"/>
      <c r="R53" s="1185"/>
      <c r="S53" s="1186"/>
      <c r="T53" s="195"/>
      <c r="U53" s="991"/>
      <c r="V53" s="992"/>
      <c r="W53" s="993"/>
      <c r="X53" s="1190"/>
      <c r="Y53" s="1190"/>
      <c r="Z53" s="1190"/>
    </row>
    <row r="54" spans="1:26" s="193" customFormat="1" ht="17.100000000000001" customHeight="1" x14ac:dyDescent="0.15">
      <c r="A54" s="1198"/>
      <c r="B54" s="1199"/>
      <c r="C54" s="1200"/>
      <c r="D54" s="194"/>
      <c r="E54" s="1184"/>
      <c r="F54" s="1185"/>
      <c r="G54" s="1185"/>
      <c r="H54" s="1185"/>
      <c r="I54" s="1185"/>
      <c r="J54" s="1185"/>
      <c r="K54" s="1185"/>
      <c r="L54" s="1185"/>
      <c r="M54" s="1185"/>
      <c r="N54" s="1185"/>
      <c r="O54" s="1185"/>
      <c r="P54" s="1185"/>
      <c r="Q54" s="1185"/>
      <c r="R54" s="1185"/>
      <c r="S54" s="1186"/>
      <c r="T54" s="195"/>
      <c r="U54" s="991"/>
      <c r="V54" s="992"/>
      <c r="W54" s="993"/>
      <c r="X54" s="1190"/>
      <c r="Y54" s="1190"/>
      <c r="Z54" s="1190"/>
    </row>
    <row r="55" spans="1:26" customFormat="1" ht="17.100000000000001" customHeight="1" x14ac:dyDescent="0.15">
      <c r="A55" s="1198"/>
      <c r="B55" s="1199"/>
      <c r="C55" s="1200"/>
      <c r="D55" s="194"/>
      <c r="E55" s="1184"/>
      <c r="F55" s="1185"/>
      <c r="G55" s="1185"/>
      <c r="H55" s="1185"/>
      <c r="I55" s="1185"/>
      <c r="J55" s="1185"/>
      <c r="K55" s="1185"/>
      <c r="L55" s="1185"/>
      <c r="M55" s="1185"/>
      <c r="N55" s="1185"/>
      <c r="O55" s="1185"/>
      <c r="P55" s="1185"/>
      <c r="Q55" s="1185"/>
      <c r="R55" s="1185"/>
      <c r="S55" s="1186"/>
      <c r="T55" s="195"/>
      <c r="U55" s="991"/>
      <c r="V55" s="992"/>
      <c r="W55" s="993"/>
      <c r="X55" s="1190"/>
      <c r="Y55" s="1190"/>
      <c r="Z55" s="1190"/>
    </row>
    <row r="56" spans="1:26" customFormat="1" ht="17.100000000000001" customHeight="1" x14ac:dyDescent="0.15">
      <c r="A56" s="1198"/>
      <c r="B56" s="1199"/>
      <c r="C56" s="1200"/>
      <c r="D56" s="194"/>
      <c r="E56" s="1184"/>
      <c r="F56" s="1185"/>
      <c r="G56" s="1185"/>
      <c r="H56" s="1185"/>
      <c r="I56" s="1185"/>
      <c r="J56" s="1185"/>
      <c r="K56" s="1185"/>
      <c r="L56" s="1185"/>
      <c r="M56" s="1185"/>
      <c r="N56" s="1185"/>
      <c r="O56" s="1185"/>
      <c r="P56" s="1185"/>
      <c r="Q56" s="1185"/>
      <c r="R56" s="1185"/>
      <c r="S56" s="1186"/>
      <c r="T56" s="195"/>
      <c r="U56" s="991"/>
      <c r="V56" s="992"/>
      <c r="W56" s="993"/>
      <c r="X56" s="1190"/>
      <c r="Y56" s="1190"/>
      <c r="Z56" s="1190"/>
    </row>
    <row r="57" spans="1:26" customFormat="1" ht="17.100000000000001" customHeight="1" x14ac:dyDescent="0.15">
      <c r="A57" s="1198"/>
      <c r="B57" s="1199"/>
      <c r="C57" s="1200"/>
      <c r="D57" s="194"/>
      <c r="E57" s="1184"/>
      <c r="F57" s="1185"/>
      <c r="G57" s="1185"/>
      <c r="H57" s="1185"/>
      <c r="I57" s="1185"/>
      <c r="J57" s="1185"/>
      <c r="K57" s="1185"/>
      <c r="L57" s="1185"/>
      <c r="M57" s="1185"/>
      <c r="N57" s="1185"/>
      <c r="O57" s="1185"/>
      <c r="P57" s="1185"/>
      <c r="Q57" s="1185"/>
      <c r="R57" s="1185"/>
      <c r="S57" s="1186"/>
      <c r="T57" s="195"/>
      <c r="U57" s="991"/>
      <c r="V57" s="992"/>
      <c r="W57" s="993"/>
      <c r="X57" s="1190"/>
      <c r="Y57" s="1190"/>
      <c r="Z57" s="1190"/>
    </row>
    <row r="58" spans="1:26" customFormat="1" ht="17.100000000000001" customHeight="1" x14ac:dyDescent="0.15">
      <c r="A58" s="1198"/>
      <c r="B58" s="1199"/>
      <c r="C58" s="1200"/>
      <c r="D58" s="194"/>
      <c r="E58" s="1187"/>
      <c r="F58" s="1188"/>
      <c r="G58" s="1188"/>
      <c r="H58" s="1188"/>
      <c r="I58" s="1188"/>
      <c r="J58" s="1188"/>
      <c r="K58" s="1188"/>
      <c r="L58" s="1188"/>
      <c r="M58" s="1188"/>
      <c r="N58" s="1188"/>
      <c r="O58" s="1188"/>
      <c r="P58" s="1188"/>
      <c r="Q58" s="1188"/>
      <c r="R58" s="1188"/>
      <c r="S58" s="1189"/>
      <c r="T58" s="195"/>
      <c r="U58" s="991"/>
      <c r="V58" s="992"/>
      <c r="W58" s="993"/>
      <c r="X58" s="1190"/>
      <c r="Y58" s="1190"/>
      <c r="Z58" s="1190"/>
    </row>
    <row r="59" spans="1:26" customFormat="1" ht="17.100000000000001" customHeight="1" x14ac:dyDescent="0.15">
      <c r="A59" s="1201"/>
      <c r="B59" s="1202"/>
      <c r="C59" s="1203"/>
      <c r="D59" s="196"/>
      <c r="E59" s="197"/>
      <c r="F59" s="197"/>
      <c r="G59" s="197"/>
      <c r="H59" s="197"/>
      <c r="I59" s="197"/>
      <c r="J59" s="197"/>
      <c r="K59" s="197"/>
      <c r="L59" s="197"/>
      <c r="M59" s="197"/>
      <c r="N59" s="197"/>
      <c r="O59" s="197"/>
      <c r="P59" s="197"/>
      <c r="Q59" s="197"/>
      <c r="R59" s="197"/>
      <c r="S59" s="197"/>
      <c r="T59" s="198"/>
      <c r="U59" s="994"/>
      <c r="V59" s="995"/>
      <c r="W59" s="996"/>
      <c r="X59" s="1191"/>
      <c r="Y59" s="1191"/>
      <c r="Z59" s="1191"/>
    </row>
    <row r="60" spans="1:26" ht="17.100000000000001" customHeight="1" x14ac:dyDescent="0.15">
      <c r="A60" s="28"/>
      <c r="B60" s="28"/>
      <c r="C60" s="111"/>
      <c r="D60" s="97"/>
      <c r="E60" s="97"/>
      <c r="F60" s="97"/>
      <c r="G60" s="97"/>
      <c r="H60" s="97"/>
      <c r="I60" s="97"/>
      <c r="J60" s="97"/>
      <c r="K60" s="97"/>
      <c r="L60" s="97"/>
      <c r="M60" s="97"/>
      <c r="N60" s="97"/>
      <c r="O60" s="97"/>
      <c r="P60" s="97"/>
      <c r="Q60" s="97"/>
      <c r="R60" s="97"/>
      <c r="S60" s="97"/>
      <c r="T60" s="97"/>
      <c r="U60" s="112"/>
      <c r="V60" s="29"/>
      <c r="W60" s="112"/>
      <c r="X60" s="113"/>
      <c r="Y60" s="113"/>
      <c r="Z60" s="113"/>
    </row>
    <row r="61" spans="1:26" ht="17.100000000000001" customHeight="1" x14ac:dyDescent="0.15">
      <c r="A61" s="982" t="s">
        <v>275</v>
      </c>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row>
    <row r="62" spans="1:26" ht="17.100000000000001" customHeight="1" x14ac:dyDescent="0.15">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row>
    <row r="63" spans="1:26" ht="17.100000000000001" customHeight="1" x14ac:dyDescent="0.15">
      <c r="A63" s="890" t="s">
        <v>2</v>
      </c>
      <c r="B63" s="891"/>
      <c r="C63" s="892"/>
      <c r="D63" s="826" t="s">
        <v>7</v>
      </c>
      <c r="E63" s="827"/>
      <c r="F63" s="827"/>
      <c r="G63" s="827"/>
      <c r="H63" s="827"/>
      <c r="I63" s="827"/>
      <c r="J63" s="827"/>
      <c r="K63" s="827"/>
      <c r="L63" s="827"/>
      <c r="M63" s="827"/>
      <c r="N63" s="827"/>
      <c r="O63" s="827"/>
      <c r="P63" s="827"/>
      <c r="Q63" s="827"/>
      <c r="R63" s="827"/>
      <c r="S63" s="827"/>
      <c r="T63" s="828"/>
      <c r="U63" s="890" t="s">
        <v>6</v>
      </c>
      <c r="V63" s="891"/>
      <c r="W63" s="892"/>
      <c r="X63" s="880" t="s">
        <v>3</v>
      </c>
      <c r="Y63" s="880"/>
      <c r="Z63" s="880"/>
    </row>
    <row r="64" spans="1:26" ht="17.100000000000001" customHeight="1" x14ac:dyDescent="0.15">
      <c r="A64" s="893"/>
      <c r="B64" s="894"/>
      <c r="C64" s="895"/>
      <c r="D64" s="829"/>
      <c r="E64" s="830"/>
      <c r="F64" s="830"/>
      <c r="G64" s="830"/>
      <c r="H64" s="830"/>
      <c r="I64" s="830"/>
      <c r="J64" s="830"/>
      <c r="K64" s="830"/>
      <c r="L64" s="830"/>
      <c r="M64" s="830"/>
      <c r="N64" s="830"/>
      <c r="O64" s="830"/>
      <c r="P64" s="830"/>
      <c r="Q64" s="830"/>
      <c r="R64" s="830"/>
      <c r="S64" s="830"/>
      <c r="T64" s="831"/>
      <c r="U64" s="893"/>
      <c r="V64" s="894"/>
      <c r="W64" s="895"/>
      <c r="X64" s="881" t="s">
        <v>25</v>
      </c>
      <c r="Y64" s="881" t="s">
        <v>4</v>
      </c>
      <c r="Z64" s="881" t="s">
        <v>5</v>
      </c>
    </row>
    <row r="65" spans="1:26" ht="17.100000000000001" customHeight="1" x14ac:dyDescent="0.15">
      <c r="A65" s="896"/>
      <c r="B65" s="897"/>
      <c r="C65" s="898"/>
      <c r="D65" s="832"/>
      <c r="E65" s="833"/>
      <c r="F65" s="833"/>
      <c r="G65" s="833"/>
      <c r="H65" s="833"/>
      <c r="I65" s="833"/>
      <c r="J65" s="833"/>
      <c r="K65" s="833"/>
      <c r="L65" s="833"/>
      <c r="M65" s="833"/>
      <c r="N65" s="833"/>
      <c r="O65" s="833"/>
      <c r="P65" s="833"/>
      <c r="Q65" s="833"/>
      <c r="R65" s="833"/>
      <c r="S65" s="833"/>
      <c r="T65" s="834"/>
      <c r="U65" s="896"/>
      <c r="V65" s="897"/>
      <c r="W65" s="898"/>
      <c r="X65" s="882"/>
      <c r="Y65" s="882"/>
      <c r="Z65" s="882"/>
    </row>
    <row r="66" spans="1:26" ht="17.100000000000001" customHeight="1" x14ac:dyDescent="0.15">
      <c r="A66" s="915" t="s">
        <v>813</v>
      </c>
      <c r="B66" s="805"/>
      <c r="C66" s="806"/>
      <c r="D66" s="915" t="s">
        <v>85</v>
      </c>
      <c r="E66" s="805"/>
      <c r="F66" s="805"/>
      <c r="G66" s="805"/>
      <c r="H66" s="805"/>
      <c r="I66" s="805"/>
      <c r="J66" s="805"/>
      <c r="K66" s="805"/>
      <c r="L66" s="805"/>
      <c r="M66" s="805"/>
      <c r="N66" s="805"/>
      <c r="O66" s="805"/>
      <c r="P66" s="805"/>
      <c r="Q66" s="805"/>
      <c r="R66" s="805"/>
      <c r="S66" s="805"/>
      <c r="T66" s="806"/>
      <c r="U66" s="772" t="s">
        <v>27</v>
      </c>
      <c r="V66" s="773"/>
      <c r="W66" s="773"/>
      <c r="X66" s="871"/>
      <c r="Y66" s="871"/>
      <c r="Z66" s="908"/>
    </row>
    <row r="67" spans="1:26" ht="17.100000000000001" customHeight="1" x14ac:dyDescent="0.15">
      <c r="A67" s="763"/>
      <c r="B67" s="764"/>
      <c r="C67" s="765"/>
      <c r="D67" s="916"/>
      <c r="E67" s="859"/>
      <c r="F67" s="859"/>
      <c r="G67" s="859"/>
      <c r="H67" s="859"/>
      <c r="I67" s="859"/>
      <c r="J67" s="859"/>
      <c r="K67" s="859"/>
      <c r="L67" s="859"/>
      <c r="M67" s="859"/>
      <c r="N67" s="859"/>
      <c r="O67" s="859"/>
      <c r="P67" s="859"/>
      <c r="Q67" s="859"/>
      <c r="R67" s="859"/>
      <c r="S67" s="859"/>
      <c r="T67" s="860"/>
      <c r="U67" s="775"/>
      <c r="V67" s="776"/>
      <c r="W67" s="776"/>
      <c r="X67" s="869"/>
      <c r="Y67" s="869"/>
      <c r="Z67" s="871"/>
    </row>
    <row r="68" spans="1:26" ht="17.100000000000001" customHeight="1" x14ac:dyDescent="0.15">
      <c r="A68" s="763"/>
      <c r="B68" s="764"/>
      <c r="C68" s="765"/>
      <c r="D68" s="763" t="s">
        <v>659</v>
      </c>
      <c r="E68" s="764"/>
      <c r="F68" s="764"/>
      <c r="G68" s="764"/>
      <c r="H68" s="764"/>
      <c r="I68" s="764"/>
      <c r="J68" s="764"/>
      <c r="K68" s="764"/>
      <c r="L68" s="764"/>
      <c r="M68" s="764"/>
      <c r="N68" s="764"/>
      <c r="O68" s="764"/>
      <c r="P68" s="764"/>
      <c r="Q68" s="764"/>
      <c r="R68" s="764"/>
      <c r="S68" s="764"/>
      <c r="T68" s="765"/>
      <c r="U68" s="775"/>
      <c r="V68" s="776"/>
      <c r="W68" s="776"/>
      <c r="X68" s="901"/>
      <c r="Y68" s="901"/>
      <c r="Z68" s="804"/>
    </row>
    <row r="69" spans="1:26" ht="17.100000000000001" customHeight="1" x14ac:dyDescent="0.15">
      <c r="A69" s="763"/>
      <c r="B69" s="764"/>
      <c r="C69" s="765"/>
      <c r="D69" s="763"/>
      <c r="E69" s="764"/>
      <c r="F69" s="764"/>
      <c r="G69" s="764"/>
      <c r="H69" s="764"/>
      <c r="I69" s="764"/>
      <c r="J69" s="764"/>
      <c r="K69" s="764"/>
      <c r="L69" s="764"/>
      <c r="M69" s="764"/>
      <c r="N69" s="764"/>
      <c r="O69" s="764"/>
      <c r="P69" s="764"/>
      <c r="Q69" s="764"/>
      <c r="R69" s="764"/>
      <c r="S69" s="764"/>
      <c r="T69" s="765"/>
      <c r="U69" s="775"/>
      <c r="V69" s="776"/>
      <c r="W69" s="776"/>
      <c r="X69" s="797"/>
      <c r="Y69" s="797"/>
      <c r="Z69" s="797"/>
    </row>
    <row r="70" spans="1:26" ht="17.100000000000001" customHeight="1" x14ac:dyDescent="0.15">
      <c r="A70" s="763"/>
      <c r="B70" s="764"/>
      <c r="C70" s="765"/>
      <c r="D70" s="763"/>
      <c r="E70" s="764"/>
      <c r="F70" s="764"/>
      <c r="G70" s="764"/>
      <c r="H70" s="764"/>
      <c r="I70" s="764"/>
      <c r="J70" s="764"/>
      <c r="K70" s="764"/>
      <c r="L70" s="764"/>
      <c r="M70" s="764"/>
      <c r="N70" s="764"/>
      <c r="O70" s="764"/>
      <c r="P70" s="764"/>
      <c r="Q70" s="764"/>
      <c r="R70" s="764"/>
      <c r="S70" s="764"/>
      <c r="T70" s="765"/>
      <c r="U70" s="775"/>
      <c r="V70" s="776"/>
      <c r="W70" s="776"/>
      <c r="X70" s="797"/>
      <c r="Y70" s="797"/>
      <c r="Z70" s="797"/>
    </row>
    <row r="71" spans="1:26" ht="17.100000000000001" customHeight="1" x14ac:dyDescent="0.15">
      <c r="A71" s="763"/>
      <c r="B71" s="764"/>
      <c r="C71" s="765"/>
      <c r="D71" s="763"/>
      <c r="E71" s="764"/>
      <c r="F71" s="764"/>
      <c r="G71" s="764"/>
      <c r="H71" s="764"/>
      <c r="I71" s="764"/>
      <c r="J71" s="764"/>
      <c r="K71" s="764"/>
      <c r="L71" s="764"/>
      <c r="M71" s="764"/>
      <c r="N71" s="764"/>
      <c r="O71" s="764"/>
      <c r="P71" s="764"/>
      <c r="Q71" s="764"/>
      <c r="R71" s="764"/>
      <c r="S71" s="764"/>
      <c r="T71" s="765"/>
      <c r="U71" s="775"/>
      <c r="V71" s="776"/>
      <c r="W71" s="776"/>
      <c r="X71" s="797"/>
      <c r="Y71" s="797"/>
      <c r="Z71" s="797"/>
    </row>
    <row r="72" spans="1:26" ht="17.100000000000001" customHeight="1" x14ac:dyDescent="0.15">
      <c r="A72" s="763"/>
      <c r="B72" s="764"/>
      <c r="C72" s="765"/>
      <c r="D72" s="763"/>
      <c r="E72" s="764"/>
      <c r="F72" s="764"/>
      <c r="G72" s="764"/>
      <c r="H72" s="764"/>
      <c r="I72" s="764"/>
      <c r="J72" s="764"/>
      <c r="K72" s="764"/>
      <c r="L72" s="764"/>
      <c r="M72" s="764"/>
      <c r="N72" s="764"/>
      <c r="O72" s="764"/>
      <c r="P72" s="764"/>
      <c r="Q72" s="764"/>
      <c r="R72" s="764"/>
      <c r="S72" s="764"/>
      <c r="T72" s="765"/>
      <c r="U72" s="775"/>
      <c r="V72" s="776"/>
      <c r="W72" s="776"/>
      <c r="X72" s="802"/>
      <c r="Y72" s="802"/>
      <c r="Z72" s="802"/>
    </row>
    <row r="73" spans="1:26" ht="17.100000000000001" customHeight="1" x14ac:dyDescent="0.15">
      <c r="A73" s="763"/>
      <c r="B73" s="764"/>
      <c r="C73" s="765"/>
      <c r="D73" s="853" t="s">
        <v>812</v>
      </c>
      <c r="E73" s="854"/>
      <c r="F73" s="854"/>
      <c r="G73" s="854"/>
      <c r="H73" s="854"/>
      <c r="I73" s="854"/>
      <c r="J73" s="854"/>
      <c r="K73" s="854"/>
      <c r="L73" s="854"/>
      <c r="M73" s="854"/>
      <c r="N73" s="854"/>
      <c r="O73" s="854"/>
      <c r="P73" s="854"/>
      <c r="Q73" s="854"/>
      <c r="R73" s="854"/>
      <c r="S73" s="854"/>
      <c r="T73" s="855"/>
      <c r="U73" s="775"/>
      <c r="V73" s="776"/>
      <c r="W73" s="776"/>
      <c r="X73" s="869"/>
      <c r="Y73" s="869"/>
      <c r="Z73" s="868"/>
    </row>
    <row r="74" spans="1:26" ht="17.100000000000001" customHeight="1" x14ac:dyDescent="0.15">
      <c r="A74" s="763"/>
      <c r="B74" s="764"/>
      <c r="C74" s="765"/>
      <c r="D74" s="872"/>
      <c r="E74" s="873"/>
      <c r="F74" s="873"/>
      <c r="G74" s="873"/>
      <c r="H74" s="873"/>
      <c r="I74" s="873"/>
      <c r="J74" s="873"/>
      <c r="K74" s="873"/>
      <c r="L74" s="873"/>
      <c r="M74" s="873"/>
      <c r="N74" s="873"/>
      <c r="O74" s="873"/>
      <c r="P74" s="873"/>
      <c r="Q74" s="873"/>
      <c r="R74" s="873"/>
      <c r="S74" s="873"/>
      <c r="T74" s="874"/>
      <c r="U74" s="775"/>
      <c r="V74" s="776"/>
      <c r="W74" s="776"/>
      <c r="X74" s="869"/>
      <c r="Y74" s="869"/>
      <c r="Z74" s="871"/>
    </row>
    <row r="75" spans="1:26" ht="17.100000000000001" customHeight="1" x14ac:dyDescent="0.15">
      <c r="A75" s="763"/>
      <c r="B75" s="764"/>
      <c r="C75" s="765"/>
      <c r="D75" s="853" t="s">
        <v>89</v>
      </c>
      <c r="E75" s="854"/>
      <c r="F75" s="854"/>
      <c r="G75" s="854"/>
      <c r="H75" s="854"/>
      <c r="I75" s="854"/>
      <c r="J75" s="854"/>
      <c r="K75" s="854"/>
      <c r="L75" s="854"/>
      <c r="M75" s="854"/>
      <c r="N75" s="854"/>
      <c r="O75" s="854"/>
      <c r="P75" s="854"/>
      <c r="Q75" s="854"/>
      <c r="R75" s="854"/>
      <c r="S75" s="854"/>
      <c r="T75" s="855"/>
      <c r="U75" s="775"/>
      <c r="V75" s="776"/>
      <c r="W75" s="776"/>
      <c r="X75" s="841"/>
      <c r="Y75" s="841"/>
      <c r="Z75" s="868"/>
    </row>
    <row r="76" spans="1:26" ht="17.100000000000001" customHeight="1" x14ac:dyDescent="0.15">
      <c r="A76" s="763"/>
      <c r="B76" s="764"/>
      <c r="C76" s="765"/>
      <c r="D76" s="856"/>
      <c r="E76" s="857"/>
      <c r="F76" s="857"/>
      <c r="G76" s="857"/>
      <c r="H76" s="857"/>
      <c r="I76" s="857"/>
      <c r="J76" s="857"/>
      <c r="K76" s="857"/>
      <c r="L76" s="857"/>
      <c r="M76" s="857"/>
      <c r="N76" s="857"/>
      <c r="O76" s="857"/>
      <c r="P76" s="857"/>
      <c r="Q76" s="857"/>
      <c r="R76" s="857"/>
      <c r="S76" s="857"/>
      <c r="T76" s="858"/>
      <c r="U76" s="775"/>
      <c r="V76" s="776"/>
      <c r="W76" s="776"/>
      <c r="X76" s="842"/>
      <c r="Y76" s="842"/>
      <c r="Z76" s="908"/>
    </row>
    <row r="77" spans="1:26" ht="17.100000000000001" customHeight="1" x14ac:dyDescent="0.15">
      <c r="A77" s="763"/>
      <c r="B77" s="764"/>
      <c r="C77" s="765"/>
      <c r="D77" s="856"/>
      <c r="E77" s="857"/>
      <c r="F77" s="857"/>
      <c r="G77" s="857"/>
      <c r="H77" s="857"/>
      <c r="I77" s="857"/>
      <c r="J77" s="857"/>
      <c r="K77" s="857"/>
      <c r="L77" s="857"/>
      <c r="M77" s="857"/>
      <c r="N77" s="857"/>
      <c r="O77" s="857"/>
      <c r="P77" s="857"/>
      <c r="Q77" s="857"/>
      <c r="R77" s="857"/>
      <c r="S77" s="857"/>
      <c r="T77" s="858"/>
      <c r="U77" s="775"/>
      <c r="V77" s="776"/>
      <c r="W77" s="776"/>
      <c r="X77" s="842"/>
      <c r="Y77" s="842"/>
      <c r="Z77" s="908"/>
    </row>
    <row r="78" spans="1:26" ht="17.100000000000001" customHeight="1" x14ac:dyDescent="0.15">
      <c r="A78" s="763"/>
      <c r="B78" s="764"/>
      <c r="C78" s="765"/>
      <c r="D78" s="856"/>
      <c r="E78" s="857"/>
      <c r="F78" s="857"/>
      <c r="G78" s="857"/>
      <c r="H78" s="857"/>
      <c r="I78" s="857"/>
      <c r="J78" s="857"/>
      <c r="K78" s="857"/>
      <c r="L78" s="857"/>
      <c r="M78" s="857"/>
      <c r="N78" s="857"/>
      <c r="O78" s="857"/>
      <c r="P78" s="857"/>
      <c r="Q78" s="857"/>
      <c r="R78" s="857"/>
      <c r="S78" s="857"/>
      <c r="T78" s="858"/>
      <c r="U78" s="775"/>
      <c r="V78" s="776"/>
      <c r="W78" s="776"/>
      <c r="X78" s="842"/>
      <c r="Y78" s="842"/>
      <c r="Z78" s="850"/>
    </row>
    <row r="79" spans="1:26" ht="17.100000000000001" customHeight="1" x14ac:dyDescent="0.15">
      <c r="A79" s="763"/>
      <c r="B79" s="764"/>
      <c r="C79" s="765"/>
      <c r="D79" s="30" t="s">
        <v>87</v>
      </c>
      <c r="E79" s="764" t="s">
        <v>86</v>
      </c>
      <c r="F79" s="764"/>
      <c r="G79" s="764"/>
      <c r="H79" s="764"/>
      <c r="I79" s="764"/>
      <c r="J79" s="764"/>
      <c r="K79" s="764"/>
      <c r="L79" s="764"/>
      <c r="M79" s="764"/>
      <c r="N79" s="764"/>
      <c r="O79" s="764"/>
      <c r="P79" s="764"/>
      <c r="Q79" s="764"/>
      <c r="R79" s="764"/>
      <c r="S79" s="764"/>
      <c r="T79" s="765"/>
      <c r="U79" s="775"/>
      <c r="V79" s="776"/>
      <c r="W79" s="776"/>
      <c r="X79" s="95"/>
      <c r="Y79" s="95"/>
      <c r="Z79" s="265"/>
    </row>
    <row r="80" spans="1:26" ht="17.100000000000001" customHeight="1" x14ac:dyDescent="0.15">
      <c r="A80" s="763"/>
      <c r="B80" s="764"/>
      <c r="C80" s="765"/>
      <c r="D80" s="372"/>
      <c r="E80" s="764"/>
      <c r="F80" s="764"/>
      <c r="G80" s="764"/>
      <c r="H80" s="764"/>
      <c r="I80" s="764"/>
      <c r="J80" s="764"/>
      <c r="K80" s="764"/>
      <c r="L80" s="764"/>
      <c r="M80" s="764"/>
      <c r="N80" s="764"/>
      <c r="O80" s="764"/>
      <c r="P80" s="764"/>
      <c r="Q80" s="764"/>
      <c r="R80" s="764"/>
      <c r="S80" s="764"/>
      <c r="T80" s="765"/>
      <c r="U80" s="775"/>
      <c r="V80" s="776"/>
      <c r="W80" s="776"/>
      <c r="X80" s="95"/>
      <c r="Y80" s="95"/>
      <c r="Z80" s="265"/>
    </row>
    <row r="81" spans="1:26" ht="17.100000000000001" customHeight="1" x14ac:dyDescent="0.15">
      <c r="A81" s="763"/>
      <c r="B81" s="764"/>
      <c r="C81" s="765"/>
      <c r="D81" s="372"/>
      <c r="E81" s="764"/>
      <c r="F81" s="764"/>
      <c r="G81" s="764"/>
      <c r="H81" s="764"/>
      <c r="I81" s="764"/>
      <c r="J81" s="764"/>
      <c r="K81" s="764"/>
      <c r="L81" s="764"/>
      <c r="M81" s="764"/>
      <c r="N81" s="764"/>
      <c r="O81" s="764"/>
      <c r="P81" s="764"/>
      <c r="Q81" s="764"/>
      <c r="R81" s="764"/>
      <c r="S81" s="764"/>
      <c r="T81" s="765"/>
      <c r="U81" s="775"/>
      <c r="V81" s="776"/>
      <c r="W81" s="776"/>
      <c r="X81" s="95"/>
      <c r="Y81" s="95"/>
      <c r="Z81" s="265"/>
    </row>
    <row r="82" spans="1:26" ht="17.100000000000001" customHeight="1" x14ac:dyDescent="0.15">
      <c r="A82" s="763"/>
      <c r="B82" s="764"/>
      <c r="C82" s="765"/>
      <c r="D82" s="372"/>
      <c r="E82" s="764"/>
      <c r="F82" s="764"/>
      <c r="G82" s="764"/>
      <c r="H82" s="764"/>
      <c r="I82" s="764"/>
      <c r="J82" s="764"/>
      <c r="K82" s="764"/>
      <c r="L82" s="764"/>
      <c r="M82" s="764"/>
      <c r="N82" s="764"/>
      <c r="O82" s="764"/>
      <c r="P82" s="764"/>
      <c r="Q82" s="764"/>
      <c r="R82" s="764"/>
      <c r="S82" s="764"/>
      <c r="T82" s="765"/>
      <c r="U82" s="775"/>
      <c r="V82" s="776"/>
      <c r="W82" s="776"/>
      <c r="X82" s="95"/>
      <c r="Y82" s="95"/>
      <c r="Z82" s="265"/>
    </row>
    <row r="83" spans="1:26" ht="17.100000000000001" customHeight="1" x14ac:dyDescent="0.15">
      <c r="A83" s="763"/>
      <c r="B83" s="764"/>
      <c r="C83" s="765"/>
      <c r="D83" s="372"/>
      <c r="E83" s="764"/>
      <c r="F83" s="764"/>
      <c r="G83" s="764"/>
      <c r="H83" s="764"/>
      <c r="I83" s="764"/>
      <c r="J83" s="764"/>
      <c r="K83" s="764"/>
      <c r="L83" s="764"/>
      <c r="M83" s="764"/>
      <c r="N83" s="764"/>
      <c r="O83" s="764"/>
      <c r="P83" s="764"/>
      <c r="Q83" s="764"/>
      <c r="R83" s="764"/>
      <c r="S83" s="764"/>
      <c r="T83" s="765"/>
      <c r="U83" s="775"/>
      <c r="V83" s="776"/>
      <c r="W83" s="776"/>
      <c r="X83" s="252"/>
      <c r="Y83" s="252"/>
      <c r="Z83" s="265"/>
    </row>
    <row r="84" spans="1:26" ht="17.100000000000001" customHeight="1" x14ac:dyDescent="0.15">
      <c r="A84" s="763"/>
      <c r="B84" s="764"/>
      <c r="C84" s="765"/>
      <c r="D84" s="30" t="s">
        <v>87</v>
      </c>
      <c r="E84" s="764" t="s">
        <v>88</v>
      </c>
      <c r="F84" s="764"/>
      <c r="G84" s="764"/>
      <c r="H84" s="764"/>
      <c r="I84" s="764"/>
      <c r="J84" s="764"/>
      <c r="K84" s="764"/>
      <c r="L84" s="764"/>
      <c r="M84" s="764"/>
      <c r="N84" s="764"/>
      <c r="O84" s="764"/>
      <c r="P84" s="764"/>
      <c r="Q84" s="764"/>
      <c r="R84" s="764"/>
      <c r="S84" s="764"/>
      <c r="T84" s="765"/>
      <c r="U84" s="775"/>
      <c r="V84" s="776"/>
      <c r="W84" s="776"/>
      <c r="X84" s="95"/>
      <c r="Y84" s="95"/>
      <c r="Z84" s="265"/>
    </row>
    <row r="85" spans="1:26" ht="17.100000000000001" customHeight="1" x14ac:dyDescent="0.15">
      <c r="A85" s="763"/>
      <c r="B85" s="764"/>
      <c r="C85" s="765"/>
      <c r="D85" s="101"/>
      <c r="E85" s="764"/>
      <c r="F85" s="764"/>
      <c r="G85" s="764"/>
      <c r="H85" s="764"/>
      <c r="I85" s="764"/>
      <c r="J85" s="764"/>
      <c r="K85" s="764"/>
      <c r="L85" s="764"/>
      <c r="M85" s="764"/>
      <c r="N85" s="764"/>
      <c r="O85" s="764"/>
      <c r="P85" s="764"/>
      <c r="Q85" s="764"/>
      <c r="R85" s="764"/>
      <c r="S85" s="764"/>
      <c r="T85" s="765"/>
      <c r="U85" s="775"/>
      <c r="V85" s="776"/>
      <c r="W85" s="776"/>
      <c r="X85" s="95"/>
      <c r="Y85" s="95"/>
      <c r="Z85" s="265"/>
    </row>
    <row r="86" spans="1:26" ht="17.100000000000001" customHeight="1" x14ac:dyDescent="0.15">
      <c r="A86" s="763"/>
      <c r="B86" s="764"/>
      <c r="C86" s="765"/>
      <c r="D86" s="101"/>
      <c r="E86" s="764"/>
      <c r="F86" s="764"/>
      <c r="G86" s="764"/>
      <c r="H86" s="764"/>
      <c r="I86" s="764"/>
      <c r="J86" s="764"/>
      <c r="K86" s="764"/>
      <c r="L86" s="764"/>
      <c r="M86" s="764"/>
      <c r="N86" s="764"/>
      <c r="O86" s="764"/>
      <c r="P86" s="764"/>
      <c r="Q86" s="764"/>
      <c r="R86" s="764"/>
      <c r="S86" s="764"/>
      <c r="T86" s="765"/>
      <c r="U86" s="775"/>
      <c r="V86" s="776"/>
      <c r="W86" s="776"/>
      <c r="X86" s="95"/>
      <c r="Y86" s="95"/>
      <c r="Z86" s="265"/>
    </row>
    <row r="87" spans="1:26" ht="17.100000000000001" customHeight="1" x14ac:dyDescent="0.15">
      <c r="A87" s="763"/>
      <c r="B87" s="764"/>
      <c r="C87" s="765"/>
      <c r="D87" s="101"/>
      <c r="E87" s="764"/>
      <c r="F87" s="764"/>
      <c r="G87" s="764"/>
      <c r="H87" s="764"/>
      <c r="I87" s="764"/>
      <c r="J87" s="764"/>
      <c r="K87" s="764"/>
      <c r="L87" s="764"/>
      <c r="M87" s="764"/>
      <c r="N87" s="764"/>
      <c r="O87" s="764"/>
      <c r="P87" s="764"/>
      <c r="Q87" s="764"/>
      <c r="R87" s="764"/>
      <c r="S87" s="764"/>
      <c r="T87" s="765"/>
      <c r="U87" s="775"/>
      <c r="V87" s="776"/>
      <c r="W87" s="776"/>
      <c r="X87" s="95"/>
      <c r="Y87" s="95"/>
      <c r="Z87" s="265"/>
    </row>
    <row r="88" spans="1:26" ht="17.100000000000001" customHeight="1" x14ac:dyDescent="0.15">
      <c r="A88" s="763"/>
      <c r="B88" s="764"/>
      <c r="C88" s="765"/>
      <c r="D88" s="101"/>
      <c r="E88" s="859"/>
      <c r="F88" s="859"/>
      <c r="G88" s="859"/>
      <c r="H88" s="859"/>
      <c r="I88" s="859"/>
      <c r="J88" s="859"/>
      <c r="K88" s="859"/>
      <c r="L88" s="859"/>
      <c r="M88" s="859"/>
      <c r="N88" s="859"/>
      <c r="O88" s="859"/>
      <c r="P88" s="859"/>
      <c r="Q88" s="859"/>
      <c r="R88" s="859"/>
      <c r="S88" s="859"/>
      <c r="T88" s="860"/>
      <c r="U88" s="775"/>
      <c r="V88" s="776"/>
      <c r="W88" s="776"/>
      <c r="X88" s="77"/>
      <c r="Y88" s="77"/>
      <c r="Z88" s="265"/>
    </row>
    <row r="89" spans="1:26" ht="17.100000000000001" customHeight="1" x14ac:dyDescent="0.15">
      <c r="A89" s="763"/>
      <c r="B89" s="764"/>
      <c r="C89" s="765"/>
      <c r="D89" s="835" t="s">
        <v>335</v>
      </c>
      <c r="E89" s="836"/>
      <c r="F89" s="836"/>
      <c r="G89" s="836"/>
      <c r="H89" s="836"/>
      <c r="I89" s="836"/>
      <c r="J89" s="836"/>
      <c r="K89" s="836"/>
      <c r="L89" s="836"/>
      <c r="M89" s="836"/>
      <c r="N89" s="836"/>
      <c r="O89" s="836"/>
      <c r="P89" s="836"/>
      <c r="Q89" s="836"/>
      <c r="R89" s="836"/>
      <c r="S89" s="836"/>
      <c r="T89" s="837"/>
      <c r="U89" s="775"/>
      <c r="V89" s="776"/>
      <c r="W89" s="776"/>
      <c r="X89" s="869"/>
      <c r="Y89" s="869"/>
      <c r="Z89" s="869"/>
    </row>
    <row r="90" spans="1:26" ht="17.100000000000001" customHeight="1" x14ac:dyDescent="0.15">
      <c r="A90" s="763"/>
      <c r="B90" s="764"/>
      <c r="C90" s="765"/>
      <c r="D90" s="865"/>
      <c r="E90" s="866"/>
      <c r="F90" s="866"/>
      <c r="G90" s="866"/>
      <c r="H90" s="866"/>
      <c r="I90" s="866"/>
      <c r="J90" s="866"/>
      <c r="K90" s="866"/>
      <c r="L90" s="866"/>
      <c r="M90" s="866"/>
      <c r="N90" s="866"/>
      <c r="O90" s="866"/>
      <c r="P90" s="866"/>
      <c r="Q90" s="866"/>
      <c r="R90" s="866"/>
      <c r="S90" s="866"/>
      <c r="T90" s="867"/>
      <c r="U90" s="775"/>
      <c r="V90" s="776"/>
      <c r="W90" s="776"/>
      <c r="X90" s="869"/>
      <c r="Y90" s="869"/>
      <c r="Z90" s="869"/>
    </row>
    <row r="91" spans="1:26" ht="17.100000000000001" customHeight="1" x14ac:dyDescent="0.15">
      <c r="A91" s="763"/>
      <c r="B91" s="764"/>
      <c r="C91" s="765"/>
      <c r="D91" s="835" t="s">
        <v>336</v>
      </c>
      <c r="E91" s="836"/>
      <c r="F91" s="836"/>
      <c r="G91" s="836"/>
      <c r="H91" s="836"/>
      <c r="I91" s="836"/>
      <c r="J91" s="836"/>
      <c r="K91" s="836"/>
      <c r="L91" s="836"/>
      <c r="M91" s="836"/>
      <c r="N91" s="836"/>
      <c r="O91" s="836"/>
      <c r="P91" s="836"/>
      <c r="Q91" s="836"/>
      <c r="R91" s="836"/>
      <c r="S91" s="836"/>
      <c r="T91" s="837"/>
      <c r="U91" s="775"/>
      <c r="V91" s="776"/>
      <c r="W91" s="776"/>
      <c r="X91" s="869"/>
      <c r="Y91" s="870"/>
      <c r="Z91" s="870"/>
    </row>
    <row r="92" spans="1:26" ht="17.100000000000001" customHeight="1" x14ac:dyDescent="0.15">
      <c r="A92" s="763"/>
      <c r="B92" s="764"/>
      <c r="C92" s="765"/>
      <c r="D92" s="865"/>
      <c r="E92" s="866"/>
      <c r="F92" s="866"/>
      <c r="G92" s="866"/>
      <c r="H92" s="866"/>
      <c r="I92" s="866"/>
      <c r="J92" s="866"/>
      <c r="K92" s="866"/>
      <c r="L92" s="866"/>
      <c r="M92" s="866"/>
      <c r="N92" s="866"/>
      <c r="O92" s="866"/>
      <c r="P92" s="866"/>
      <c r="Q92" s="866"/>
      <c r="R92" s="866"/>
      <c r="S92" s="866"/>
      <c r="T92" s="867"/>
      <c r="U92" s="775"/>
      <c r="V92" s="776"/>
      <c r="W92" s="776"/>
      <c r="X92" s="869"/>
      <c r="Y92" s="870"/>
      <c r="Z92" s="870"/>
    </row>
    <row r="93" spans="1:26" ht="17.100000000000001" customHeight="1" x14ac:dyDescent="0.15">
      <c r="A93" s="763"/>
      <c r="B93" s="764"/>
      <c r="C93" s="765"/>
      <c r="D93" s="835" t="s">
        <v>249</v>
      </c>
      <c r="E93" s="836"/>
      <c r="F93" s="836"/>
      <c r="G93" s="836"/>
      <c r="H93" s="836"/>
      <c r="I93" s="836"/>
      <c r="J93" s="836"/>
      <c r="K93" s="836"/>
      <c r="L93" s="836"/>
      <c r="M93" s="836"/>
      <c r="N93" s="836"/>
      <c r="O93" s="836"/>
      <c r="P93" s="836"/>
      <c r="Q93" s="836"/>
      <c r="R93" s="836"/>
      <c r="S93" s="836"/>
      <c r="T93" s="837"/>
      <c r="U93" s="775"/>
      <c r="V93" s="776"/>
      <c r="W93" s="776"/>
      <c r="X93" s="78"/>
      <c r="Y93" s="113"/>
      <c r="Z93" s="78"/>
    </row>
    <row r="94" spans="1:26" ht="17.100000000000001" customHeight="1" x14ac:dyDescent="0.15">
      <c r="A94" s="763"/>
      <c r="B94" s="764"/>
      <c r="C94" s="765"/>
      <c r="D94" s="838"/>
      <c r="E94" s="839"/>
      <c r="F94" s="839"/>
      <c r="G94" s="839"/>
      <c r="H94" s="839"/>
      <c r="I94" s="839"/>
      <c r="J94" s="839"/>
      <c r="K94" s="839"/>
      <c r="L94" s="839"/>
      <c r="M94" s="839"/>
      <c r="N94" s="839"/>
      <c r="O94" s="839"/>
      <c r="P94" s="839"/>
      <c r="Q94" s="839"/>
      <c r="R94" s="839"/>
      <c r="S94" s="839"/>
      <c r="T94" s="840"/>
      <c r="U94" s="775"/>
      <c r="V94" s="776"/>
      <c r="W94" s="776"/>
      <c r="X94" s="78"/>
      <c r="Y94" s="113"/>
      <c r="Z94" s="78"/>
    </row>
    <row r="95" spans="1:26" ht="17.100000000000001" customHeight="1" x14ac:dyDescent="0.15">
      <c r="A95" s="763"/>
      <c r="B95" s="764"/>
      <c r="C95" s="765"/>
      <c r="D95" s="838"/>
      <c r="E95" s="839"/>
      <c r="F95" s="839"/>
      <c r="G95" s="839"/>
      <c r="H95" s="839"/>
      <c r="I95" s="839"/>
      <c r="J95" s="839"/>
      <c r="K95" s="839"/>
      <c r="L95" s="839"/>
      <c r="M95" s="839"/>
      <c r="N95" s="839"/>
      <c r="O95" s="839"/>
      <c r="P95" s="839"/>
      <c r="Q95" s="839"/>
      <c r="R95" s="839"/>
      <c r="S95" s="839"/>
      <c r="T95" s="840"/>
      <c r="U95" s="775"/>
      <c r="V95" s="776"/>
      <c r="W95" s="776"/>
      <c r="X95" s="78"/>
      <c r="Y95" s="113"/>
      <c r="Z95" s="78"/>
    </row>
    <row r="96" spans="1:26" ht="17.100000000000001" customHeight="1" x14ac:dyDescent="0.15">
      <c r="A96" s="763"/>
      <c r="B96" s="764"/>
      <c r="C96" s="765"/>
      <c r="D96" s="838"/>
      <c r="E96" s="839"/>
      <c r="F96" s="839"/>
      <c r="G96" s="839"/>
      <c r="H96" s="839"/>
      <c r="I96" s="839"/>
      <c r="J96" s="839"/>
      <c r="K96" s="839"/>
      <c r="L96" s="839"/>
      <c r="M96" s="839"/>
      <c r="N96" s="839"/>
      <c r="O96" s="839"/>
      <c r="P96" s="839"/>
      <c r="Q96" s="839"/>
      <c r="R96" s="839"/>
      <c r="S96" s="839"/>
      <c r="T96" s="840"/>
      <c r="U96" s="775"/>
      <c r="V96" s="776"/>
      <c r="W96" s="776"/>
      <c r="X96" s="78"/>
      <c r="Y96" s="113"/>
      <c r="Z96" s="78"/>
    </row>
    <row r="97" spans="1:26" ht="17.100000000000001" customHeight="1" x14ac:dyDescent="0.15">
      <c r="A97" s="763"/>
      <c r="B97" s="764"/>
      <c r="C97" s="765"/>
      <c r="D97" s="838"/>
      <c r="E97" s="839"/>
      <c r="F97" s="839"/>
      <c r="G97" s="839"/>
      <c r="H97" s="839"/>
      <c r="I97" s="839"/>
      <c r="J97" s="839"/>
      <c r="K97" s="839"/>
      <c r="L97" s="839"/>
      <c r="M97" s="839"/>
      <c r="N97" s="839"/>
      <c r="O97" s="839"/>
      <c r="P97" s="839"/>
      <c r="Q97" s="839"/>
      <c r="R97" s="839"/>
      <c r="S97" s="839"/>
      <c r="T97" s="840"/>
      <c r="U97" s="775"/>
      <c r="V97" s="776"/>
      <c r="W97" s="776"/>
      <c r="X97" s="78"/>
      <c r="Y97" s="113"/>
      <c r="Z97" s="78"/>
    </row>
    <row r="98" spans="1:26" ht="17.100000000000001" customHeight="1" x14ac:dyDescent="0.15">
      <c r="A98" s="763"/>
      <c r="B98" s="764"/>
      <c r="C98" s="765"/>
      <c r="D98" s="96"/>
      <c r="E98" s="852" t="s">
        <v>250</v>
      </c>
      <c r="F98" s="852"/>
      <c r="G98" s="852"/>
      <c r="H98" s="852"/>
      <c r="I98" s="852"/>
      <c r="J98" s="852" t="s">
        <v>525</v>
      </c>
      <c r="K98" s="852"/>
      <c r="L98" s="852"/>
      <c r="M98" s="852"/>
      <c r="N98" s="852"/>
      <c r="O98" s="852"/>
      <c r="P98" s="852"/>
      <c r="Q98" s="852"/>
      <c r="R98" s="852" t="s">
        <v>251</v>
      </c>
      <c r="S98" s="852"/>
      <c r="T98" s="88"/>
      <c r="U98" s="775"/>
      <c r="V98" s="776"/>
      <c r="W98" s="776"/>
      <c r="X98" s="78"/>
      <c r="Y98" s="113"/>
      <c r="Z98" s="78"/>
    </row>
    <row r="99" spans="1:26" ht="17.100000000000001" customHeight="1" x14ac:dyDescent="0.15">
      <c r="A99" s="763"/>
      <c r="B99" s="764"/>
      <c r="C99" s="765"/>
      <c r="D99" s="96"/>
      <c r="E99" s="852"/>
      <c r="F99" s="852"/>
      <c r="G99" s="852"/>
      <c r="H99" s="852"/>
      <c r="I99" s="852"/>
      <c r="J99" s="852"/>
      <c r="K99" s="852"/>
      <c r="L99" s="852"/>
      <c r="M99" s="852"/>
      <c r="N99" s="852"/>
      <c r="O99" s="852"/>
      <c r="P99" s="852"/>
      <c r="Q99" s="852"/>
      <c r="R99" s="852"/>
      <c r="S99" s="852"/>
      <c r="T99" s="88"/>
      <c r="U99" s="775"/>
      <c r="V99" s="776"/>
      <c r="W99" s="776"/>
      <c r="X99" s="78"/>
      <c r="Y99" s="113"/>
      <c r="Z99" s="78"/>
    </row>
    <row r="100" spans="1:26" ht="17.100000000000001" customHeight="1" x14ac:dyDescent="0.15">
      <c r="A100" s="763"/>
      <c r="B100" s="764"/>
      <c r="C100" s="765"/>
      <c r="D100" s="96"/>
      <c r="E100" s="852"/>
      <c r="F100" s="852"/>
      <c r="G100" s="852"/>
      <c r="H100" s="852"/>
      <c r="I100" s="852"/>
      <c r="J100" s="852"/>
      <c r="K100" s="852"/>
      <c r="L100" s="852"/>
      <c r="M100" s="852"/>
      <c r="N100" s="852"/>
      <c r="O100" s="852"/>
      <c r="P100" s="852"/>
      <c r="Q100" s="852"/>
      <c r="R100" s="852"/>
      <c r="S100" s="852"/>
      <c r="T100" s="88"/>
      <c r="U100" s="775"/>
      <c r="V100" s="776"/>
      <c r="W100" s="776"/>
      <c r="X100" s="78"/>
      <c r="Y100" s="113"/>
      <c r="Z100" s="78"/>
    </row>
    <row r="101" spans="1:26" ht="17.100000000000001" customHeight="1" x14ac:dyDescent="0.15">
      <c r="A101" s="763"/>
      <c r="B101" s="764"/>
      <c r="C101" s="765"/>
      <c r="D101" s="96"/>
      <c r="E101" s="852"/>
      <c r="F101" s="852"/>
      <c r="G101" s="852"/>
      <c r="H101" s="852"/>
      <c r="I101" s="852"/>
      <c r="J101" s="852"/>
      <c r="K101" s="852"/>
      <c r="L101" s="852"/>
      <c r="M101" s="852"/>
      <c r="N101" s="852"/>
      <c r="O101" s="852"/>
      <c r="P101" s="852"/>
      <c r="Q101" s="852"/>
      <c r="R101" s="852"/>
      <c r="S101" s="852"/>
      <c r="T101" s="88"/>
      <c r="U101" s="775"/>
      <c r="V101" s="776"/>
      <c r="W101" s="776"/>
      <c r="X101" s="78"/>
      <c r="Y101" s="113"/>
      <c r="Z101" s="78"/>
    </row>
    <row r="102" spans="1:26" ht="17.100000000000001" customHeight="1" x14ac:dyDescent="0.15">
      <c r="A102" s="763"/>
      <c r="B102" s="764"/>
      <c r="C102" s="765"/>
      <c r="D102" s="373"/>
      <c r="E102" s="861" t="s">
        <v>252</v>
      </c>
      <c r="F102" s="861"/>
      <c r="G102" s="861"/>
      <c r="H102" s="861"/>
      <c r="I102" s="861"/>
      <c r="J102" s="861" t="s">
        <v>476</v>
      </c>
      <c r="K102" s="861"/>
      <c r="L102" s="861"/>
      <c r="M102" s="861"/>
      <c r="N102" s="861"/>
      <c r="O102" s="861"/>
      <c r="P102" s="861"/>
      <c r="Q102" s="861"/>
      <c r="R102" s="861" t="s">
        <v>253</v>
      </c>
      <c r="S102" s="861"/>
      <c r="T102" s="374"/>
      <c r="U102" s="775"/>
      <c r="V102" s="776"/>
      <c r="W102" s="776"/>
      <c r="X102" s="78"/>
      <c r="Y102" s="113"/>
      <c r="Z102" s="78"/>
    </row>
    <row r="103" spans="1:26" ht="17.100000000000001" customHeight="1" x14ac:dyDescent="0.15">
      <c r="A103" s="763"/>
      <c r="B103" s="764"/>
      <c r="C103" s="765"/>
      <c r="D103" s="373"/>
      <c r="E103" s="862"/>
      <c r="F103" s="862"/>
      <c r="G103" s="862"/>
      <c r="H103" s="862"/>
      <c r="I103" s="862"/>
      <c r="J103" s="862"/>
      <c r="K103" s="862"/>
      <c r="L103" s="862"/>
      <c r="M103" s="862"/>
      <c r="N103" s="862"/>
      <c r="O103" s="862"/>
      <c r="P103" s="862"/>
      <c r="Q103" s="862"/>
      <c r="R103" s="862"/>
      <c r="S103" s="862"/>
      <c r="T103" s="374"/>
      <c r="U103" s="775"/>
      <c r="V103" s="776"/>
      <c r="W103" s="776"/>
      <c r="X103" s="78"/>
      <c r="Y103" s="113"/>
      <c r="Z103" s="78"/>
    </row>
    <row r="104" spans="1:26" ht="17.100000000000001" customHeight="1" x14ac:dyDescent="0.15">
      <c r="A104" s="763"/>
      <c r="B104" s="764"/>
      <c r="C104" s="765"/>
      <c r="D104" s="373"/>
      <c r="E104" s="862"/>
      <c r="F104" s="862"/>
      <c r="G104" s="862"/>
      <c r="H104" s="862"/>
      <c r="I104" s="862"/>
      <c r="J104" s="862"/>
      <c r="K104" s="862"/>
      <c r="L104" s="862"/>
      <c r="M104" s="862"/>
      <c r="N104" s="862"/>
      <c r="O104" s="862"/>
      <c r="P104" s="862"/>
      <c r="Q104" s="862"/>
      <c r="R104" s="862"/>
      <c r="S104" s="862"/>
      <c r="T104" s="374"/>
      <c r="U104" s="775"/>
      <c r="V104" s="776"/>
      <c r="W104" s="776"/>
      <c r="X104" s="78"/>
      <c r="Y104" s="113"/>
      <c r="Z104" s="78"/>
    </row>
    <row r="105" spans="1:26" ht="17.100000000000001" customHeight="1" x14ac:dyDescent="0.15">
      <c r="A105" s="763"/>
      <c r="B105" s="764"/>
      <c r="C105" s="765"/>
      <c r="D105" s="373"/>
      <c r="E105" s="863"/>
      <c r="F105" s="863"/>
      <c r="G105" s="863"/>
      <c r="H105" s="863"/>
      <c r="I105" s="863"/>
      <c r="J105" s="863"/>
      <c r="K105" s="863"/>
      <c r="L105" s="863"/>
      <c r="M105" s="863"/>
      <c r="N105" s="863"/>
      <c r="O105" s="863"/>
      <c r="P105" s="863"/>
      <c r="Q105" s="863"/>
      <c r="R105" s="863"/>
      <c r="S105" s="863"/>
      <c r="T105" s="374"/>
      <c r="U105" s="775"/>
      <c r="V105" s="776"/>
      <c r="W105" s="776"/>
      <c r="X105" s="78"/>
      <c r="Y105" s="113"/>
      <c r="Z105" s="78"/>
    </row>
    <row r="106" spans="1:26" ht="17.100000000000001" customHeight="1" x14ac:dyDescent="0.15">
      <c r="A106" s="763"/>
      <c r="B106" s="764"/>
      <c r="C106" s="765"/>
      <c r="D106" s="398"/>
      <c r="E106" s="410"/>
      <c r="F106" s="410"/>
      <c r="G106" s="410"/>
      <c r="H106" s="410"/>
      <c r="I106" s="410"/>
      <c r="J106" s="410"/>
      <c r="K106" s="410"/>
      <c r="L106" s="410"/>
      <c r="M106" s="410"/>
      <c r="N106" s="410"/>
      <c r="O106" s="410"/>
      <c r="P106" s="410"/>
      <c r="Q106" s="410"/>
      <c r="R106" s="410"/>
      <c r="S106" s="410"/>
      <c r="T106" s="399"/>
      <c r="U106" s="775"/>
      <c r="V106" s="776"/>
      <c r="W106" s="776"/>
      <c r="X106" s="401"/>
      <c r="Y106" s="402"/>
      <c r="Z106" s="401"/>
    </row>
    <row r="107" spans="1:26" ht="17.100000000000001" customHeight="1" x14ac:dyDescent="0.15">
      <c r="A107" s="763"/>
      <c r="B107" s="764"/>
      <c r="C107" s="765"/>
      <c r="D107" s="838" t="s">
        <v>276</v>
      </c>
      <c r="E107" s="839"/>
      <c r="F107" s="839"/>
      <c r="G107" s="839"/>
      <c r="H107" s="839"/>
      <c r="I107" s="839"/>
      <c r="J107" s="839"/>
      <c r="K107" s="839"/>
      <c r="L107" s="839"/>
      <c r="M107" s="839"/>
      <c r="N107" s="839"/>
      <c r="O107" s="839"/>
      <c r="P107" s="839"/>
      <c r="Q107" s="839"/>
      <c r="R107" s="839"/>
      <c r="S107" s="839"/>
      <c r="T107" s="840"/>
      <c r="U107" s="775"/>
      <c r="V107" s="776"/>
      <c r="W107" s="776"/>
      <c r="X107" s="376"/>
      <c r="Y107" s="379"/>
      <c r="Z107" s="376"/>
    </row>
    <row r="108" spans="1:26" ht="17.100000000000001" customHeight="1" x14ac:dyDescent="0.15">
      <c r="A108" s="763"/>
      <c r="B108" s="764"/>
      <c r="C108" s="765"/>
      <c r="D108" s="838"/>
      <c r="E108" s="839"/>
      <c r="F108" s="839"/>
      <c r="G108" s="839"/>
      <c r="H108" s="839"/>
      <c r="I108" s="839"/>
      <c r="J108" s="839"/>
      <c r="K108" s="839"/>
      <c r="L108" s="839"/>
      <c r="M108" s="839"/>
      <c r="N108" s="839"/>
      <c r="O108" s="839"/>
      <c r="P108" s="839"/>
      <c r="Q108" s="839"/>
      <c r="R108" s="839"/>
      <c r="S108" s="839"/>
      <c r="T108" s="840"/>
      <c r="U108" s="775"/>
      <c r="V108" s="776"/>
      <c r="W108" s="776"/>
      <c r="X108" s="842"/>
      <c r="Y108" s="906"/>
      <c r="Z108" s="842"/>
    </row>
    <row r="109" spans="1:26" ht="17.100000000000001" customHeight="1" x14ac:dyDescent="0.15">
      <c r="A109" s="763"/>
      <c r="B109" s="764"/>
      <c r="C109" s="765"/>
      <c r="D109" s="838"/>
      <c r="E109" s="839"/>
      <c r="F109" s="839"/>
      <c r="G109" s="839"/>
      <c r="H109" s="839"/>
      <c r="I109" s="839"/>
      <c r="J109" s="839"/>
      <c r="K109" s="839"/>
      <c r="L109" s="839"/>
      <c r="M109" s="839"/>
      <c r="N109" s="839"/>
      <c r="O109" s="839"/>
      <c r="P109" s="839"/>
      <c r="Q109" s="839"/>
      <c r="R109" s="839"/>
      <c r="S109" s="839"/>
      <c r="T109" s="840"/>
      <c r="U109" s="775"/>
      <c r="V109" s="776"/>
      <c r="W109" s="776"/>
      <c r="X109" s="842"/>
      <c r="Y109" s="906"/>
      <c r="Z109" s="842"/>
    </row>
    <row r="110" spans="1:26" ht="17.100000000000001" customHeight="1" x14ac:dyDescent="0.15">
      <c r="A110" s="763"/>
      <c r="B110" s="764"/>
      <c r="C110" s="765"/>
      <c r="D110" s="838"/>
      <c r="E110" s="839"/>
      <c r="F110" s="839"/>
      <c r="G110" s="839"/>
      <c r="H110" s="839"/>
      <c r="I110" s="839"/>
      <c r="J110" s="839"/>
      <c r="K110" s="839"/>
      <c r="L110" s="839"/>
      <c r="M110" s="839"/>
      <c r="N110" s="839"/>
      <c r="O110" s="839"/>
      <c r="P110" s="839"/>
      <c r="Q110" s="839"/>
      <c r="R110" s="839"/>
      <c r="S110" s="839"/>
      <c r="T110" s="840"/>
      <c r="U110" s="775"/>
      <c r="V110" s="776"/>
      <c r="W110" s="776"/>
      <c r="X110" s="842"/>
      <c r="Y110" s="906"/>
      <c r="Z110" s="842"/>
    </row>
    <row r="111" spans="1:26" ht="17.100000000000001" customHeight="1" x14ac:dyDescent="0.15">
      <c r="A111" s="763"/>
      <c r="B111" s="764"/>
      <c r="C111" s="765"/>
      <c r="D111" s="838"/>
      <c r="E111" s="839"/>
      <c r="F111" s="839"/>
      <c r="G111" s="839"/>
      <c r="H111" s="839"/>
      <c r="I111" s="839"/>
      <c r="J111" s="839"/>
      <c r="K111" s="839"/>
      <c r="L111" s="839"/>
      <c r="M111" s="839"/>
      <c r="N111" s="839"/>
      <c r="O111" s="839"/>
      <c r="P111" s="839"/>
      <c r="Q111" s="839"/>
      <c r="R111" s="839"/>
      <c r="S111" s="839"/>
      <c r="T111" s="840"/>
      <c r="U111" s="775"/>
      <c r="V111" s="776"/>
      <c r="W111" s="776"/>
      <c r="X111" s="842"/>
      <c r="Y111" s="906"/>
      <c r="Z111" s="842"/>
    </row>
    <row r="112" spans="1:26" ht="17.100000000000001" customHeight="1" x14ac:dyDescent="0.15">
      <c r="A112" s="763"/>
      <c r="B112" s="764"/>
      <c r="C112" s="765"/>
      <c r="D112" s="865"/>
      <c r="E112" s="866"/>
      <c r="F112" s="866"/>
      <c r="G112" s="866"/>
      <c r="H112" s="866"/>
      <c r="I112" s="866"/>
      <c r="J112" s="866"/>
      <c r="K112" s="866"/>
      <c r="L112" s="866"/>
      <c r="M112" s="866"/>
      <c r="N112" s="866"/>
      <c r="O112" s="866"/>
      <c r="P112" s="866"/>
      <c r="Q112" s="866"/>
      <c r="R112" s="866"/>
      <c r="S112" s="866"/>
      <c r="T112" s="867"/>
      <c r="U112" s="775"/>
      <c r="V112" s="776"/>
      <c r="W112" s="776"/>
      <c r="X112" s="851"/>
      <c r="Y112" s="907"/>
      <c r="Z112" s="851"/>
    </row>
    <row r="113" spans="1:26" ht="17.100000000000001" customHeight="1" x14ac:dyDescent="0.15">
      <c r="A113" s="763"/>
      <c r="B113" s="764"/>
      <c r="C113" s="765"/>
      <c r="D113" s="835" t="s">
        <v>654</v>
      </c>
      <c r="E113" s="836"/>
      <c r="F113" s="836"/>
      <c r="G113" s="836"/>
      <c r="H113" s="836"/>
      <c r="I113" s="836"/>
      <c r="J113" s="836"/>
      <c r="K113" s="836"/>
      <c r="L113" s="836"/>
      <c r="M113" s="836"/>
      <c r="N113" s="836"/>
      <c r="O113" s="836"/>
      <c r="P113" s="836"/>
      <c r="Q113" s="836"/>
      <c r="R113" s="836"/>
      <c r="S113" s="836"/>
      <c r="T113" s="837"/>
      <c r="U113" s="775"/>
      <c r="V113" s="776"/>
      <c r="W113" s="776"/>
      <c r="X113" s="864"/>
      <c r="Y113" s="889"/>
      <c r="Z113" s="889"/>
    </row>
    <row r="114" spans="1:26" ht="17.100000000000001" customHeight="1" x14ac:dyDescent="0.15">
      <c r="A114" s="763"/>
      <c r="B114" s="764"/>
      <c r="C114" s="765"/>
      <c r="D114" s="838"/>
      <c r="E114" s="839"/>
      <c r="F114" s="839"/>
      <c r="G114" s="839"/>
      <c r="H114" s="839"/>
      <c r="I114" s="839"/>
      <c r="J114" s="839"/>
      <c r="K114" s="839"/>
      <c r="L114" s="839"/>
      <c r="M114" s="839"/>
      <c r="N114" s="839"/>
      <c r="O114" s="839"/>
      <c r="P114" s="839"/>
      <c r="Q114" s="839"/>
      <c r="R114" s="839"/>
      <c r="S114" s="839"/>
      <c r="T114" s="840"/>
      <c r="U114" s="775"/>
      <c r="V114" s="776"/>
      <c r="W114" s="776"/>
      <c r="X114" s="864"/>
      <c r="Y114" s="864"/>
      <c r="Z114" s="864"/>
    </row>
    <row r="115" spans="1:26" ht="17.100000000000001" customHeight="1" x14ac:dyDescent="0.15">
      <c r="A115" s="763"/>
      <c r="B115" s="764"/>
      <c r="C115" s="765"/>
      <c r="D115" s="838"/>
      <c r="E115" s="839"/>
      <c r="F115" s="839"/>
      <c r="G115" s="839"/>
      <c r="H115" s="839"/>
      <c r="I115" s="839"/>
      <c r="J115" s="839"/>
      <c r="K115" s="839"/>
      <c r="L115" s="839"/>
      <c r="M115" s="839"/>
      <c r="N115" s="839"/>
      <c r="O115" s="839"/>
      <c r="P115" s="839"/>
      <c r="Q115" s="839"/>
      <c r="R115" s="839"/>
      <c r="S115" s="839"/>
      <c r="T115" s="840"/>
      <c r="U115" s="775"/>
      <c r="V115" s="776"/>
      <c r="W115" s="776"/>
      <c r="X115" s="864"/>
      <c r="Y115" s="864"/>
      <c r="Z115" s="864"/>
    </row>
    <row r="116" spans="1:26" ht="17.100000000000001" customHeight="1" x14ac:dyDescent="0.15">
      <c r="A116" s="763"/>
      <c r="B116" s="764"/>
      <c r="C116" s="765"/>
      <c r="D116" s="11" t="s">
        <v>87</v>
      </c>
      <c r="E116" s="764" t="s">
        <v>528</v>
      </c>
      <c r="F116" s="764"/>
      <c r="G116" s="764"/>
      <c r="H116" s="764"/>
      <c r="I116" s="764"/>
      <c r="J116" s="764"/>
      <c r="K116" s="764"/>
      <c r="L116" s="764"/>
      <c r="M116" s="764"/>
      <c r="N116" s="764"/>
      <c r="O116" s="764"/>
      <c r="P116" s="764"/>
      <c r="Q116" s="764"/>
      <c r="R116" s="764"/>
      <c r="S116" s="764"/>
      <c r="T116" s="765"/>
      <c r="U116" s="775"/>
      <c r="V116" s="776"/>
      <c r="W116" s="776"/>
      <c r="X116" s="864"/>
      <c r="Y116" s="864"/>
      <c r="Z116" s="864"/>
    </row>
    <row r="117" spans="1:26" ht="17.100000000000001" customHeight="1" x14ac:dyDescent="0.15">
      <c r="A117" s="763"/>
      <c r="B117" s="764"/>
      <c r="C117" s="765"/>
      <c r="D117" s="30"/>
      <c r="E117" s="764"/>
      <c r="F117" s="764"/>
      <c r="G117" s="764"/>
      <c r="H117" s="764"/>
      <c r="I117" s="764"/>
      <c r="J117" s="764"/>
      <c r="K117" s="764"/>
      <c r="L117" s="764"/>
      <c r="M117" s="764"/>
      <c r="N117" s="764"/>
      <c r="O117" s="764"/>
      <c r="P117" s="764"/>
      <c r="Q117" s="764"/>
      <c r="R117" s="764"/>
      <c r="S117" s="764"/>
      <c r="T117" s="765"/>
      <c r="U117" s="775"/>
      <c r="V117" s="776"/>
      <c r="W117" s="776"/>
      <c r="X117" s="864"/>
      <c r="Y117" s="864"/>
      <c r="Z117" s="864"/>
    </row>
    <row r="118" spans="1:26" ht="17.100000000000001" customHeight="1" x14ac:dyDescent="0.15">
      <c r="A118" s="763"/>
      <c r="B118" s="764"/>
      <c r="C118" s="765"/>
      <c r="D118" s="372"/>
      <c r="E118" s="764"/>
      <c r="F118" s="764"/>
      <c r="G118" s="764"/>
      <c r="H118" s="764"/>
      <c r="I118" s="764"/>
      <c r="J118" s="764"/>
      <c r="K118" s="764"/>
      <c r="L118" s="764"/>
      <c r="M118" s="764"/>
      <c r="N118" s="764"/>
      <c r="O118" s="764"/>
      <c r="P118" s="764"/>
      <c r="Q118" s="764"/>
      <c r="R118" s="764"/>
      <c r="S118" s="764"/>
      <c r="T118" s="765"/>
      <c r="U118" s="775"/>
      <c r="V118" s="776"/>
      <c r="W118" s="776"/>
      <c r="X118" s="864"/>
      <c r="Y118" s="864"/>
      <c r="Z118" s="864"/>
    </row>
    <row r="119" spans="1:26" ht="17.100000000000001" customHeight="1" x14ac:dyDescent="0.15">
      <c r="A119" s="763"/>
      <c r="B119" s="764"/>
      <c r="C119" s="765"/>
      <c r="D119" s="835" t="s">
        <v>92</v>
      </c>
      <c r="E119" s="836"/>
      <c r="F119" s="836"/>
      <c r="G119" s="836"/>
      <c r="H119" s="836"/>
      <c r="I119" s="836"/>
      <c r="J119" s="836"/>
      <c r="K119" s="836"/>
      <c r="L119" s="836"/>
      <c r="M119" s="836"/>
      <c r="N119" s="836"/>
      <c r="O119" s="836"/>
      <c r="P119" s="836"/>
      <c r="Q119" s="836"/>
      <c r="R119" s="836"/>
      <c r="S119" s="836"/>
      <c r="T119" s="837"/>
      <c r="U119" s="775"/>
      <c r="V119" s="776"/>
      <c r="W119" s="776"/>
      <c r="X119" s="809"/>
      <c r="Y119" s="809"/>
      <c r="Z119" s="809"/>
    </row>
    <row r="120" spans="1:26" ht="17.100000000000001" customHeight="1" x14ac:dyDescent="0.15">
      <c r="A120" s="763"/>
      <c r="B120" s="764"/>
      <c r="C120" s="765"/>
      <c r="D120" s="838"/>
      <c r="E120" s="839"/>
      <c r="F120" s="839"/>
      <c r="G120" s="839"/>
      <c r="H120" s="839"/>
      <c r="I120" s="839"/>
      <c r="J120" s="839"/>
      <c r="K120" s="839"/>
      <c r="L120" s="839"/>
      <c r="M120" s="839"/>
      <c r="N120" s="839"/>
      <c r="O120" s="839"/>
      <c r="P120" s="839"/>
      <c r="Q120" s="839"/>
      <c r="R120" s="839"/>
      <c r="S120" s="839"/>
      <c r="T120" s="840"/>
      <c r="U120" s="775"/>
      <c r="V120" s="776"/>
      <c r="W120" s="776"/>
      <c r="X120" s="795"/>
      <c r="Y120" s="795"/>
      <c r="Z120" s="795"/>
    </row>
    <row r="121" spans="1:26" ht="17.100000000000001" customHeight="1" x14ac:dyDescent="0.15">
      <c r="A121" s="763"/>
      <c r="B121" s="764"/>
      <c r="C121" s="765"/>
      <c r="D121" s="1025"/>
      <c r="E121" s="1026"/>
      <c r="F121" s="1026"/>
      <c r="G121" s="1026"/>
      <c r="H121" s="1026"/>
      <c r="I121" s="1026"/>
      <c r="J121" s="1026"/>
      <c r="K121" s="1026"/>
      <c r="L121" s="1026"/>
      <c r="M121" s="1026"/>
      <c r="N121" s="1026"/>
      <c r="O121" s="1026"/>
      <c r="P121" s="1026"/>
      <c r="Q121" s="1026"/>
      <c r="R121" s="1026"/>
      <c r="S121" s="1026"/>
      <c r="T121" s="1027"/>
      <c r="U121" s="801"/>
      <c r="V121" s="778"/>
      <c r="W121" s="778"/>
      <c r="X121" s="888"/>
      <c r="Y121" s="888"/>
      <c r="Z121" s="888"/>
    </row>
    <row r="122" spans="1:26" ht="17.100000000000001" customHeight="1" x14ac:dyDescent="0.15">
      <c r="A122" s="915" t="s">
        <v>28</v>
      </c>
      <c r="B122" s="805"/>
      <c r="C122" s="806"/>
      <c r="D122" s="931" t="s">
        <v>372</v>
      </c>
      <c r="E122" s="932"/>
      <c r="F122" s="932"/>
      <c r="G122" s="932"/>
      <c r="H122" s="932"/>
      <c r="I122" s="932"/>
      <c r="J122" s="932"/>
      <c r="K122" s="932"/>
      <c r="L122" s="932"/>
      <c r="M122" s="932"/>
      <c r="N122" s="932"/>
      <c r="O122" s="932"/>
      <c r="P122" s="932"/>
      <c r="Q122" s="932"/>
      <c r="R122" s="932"/>
      <c r="S122" s="932"/>
      <c r="T122" s="933"/>
      <c r="U122" s="920" t="s">
        <v>29</v>
      </c>
      <c r="V122" s="921"/>
      <c r="W122" s="922"/>
      <c r="X122" s="850"/>
      <c r="Y122" s="850"/>
      <c r="Z122" s="850"/>
    </row>
    <row r="123" spans="1:26" ht="17.100000000000001" customHeight="1" x14ac:dyDescent="0.15">
      <c r="A123" s="763"/>
      <c r="B123" s="764"/>
      <c r="C123" s="765"/>
      <c r="D123" s="934"/>
      <c r="E123" s="935"/>
      <c r="F123" s="935"/>
      <c r="G123" s="935"/>
      <c r="H123" s="935"/>
      <c r="I123" s="935"/>
      <c r="J123" s="935"/>
      <c r="K123" s="935"/>
      <c r="L123" s="935"/>
      <c r="M123" s="935"/>
      <c r="N123" s="935"/>
      <c r="O123" s="935"/>
      <c r="P123" s="935"/>
      <c r="Q123" s="935"/>
      <c r="R123" s="935"/>
      <c r="S123" s="935"/>
      <c r="T123" s="936"/>
      <c r="U123" s="923"/>
      <c r="V123" s="924"/>
      <c r="W123" s="925"/>
      <c r="X123" s="851"/>
      <c r="Y123" s="851"/>
      <c r="Z123" s="851"/>
    </row>
    <row r="124" spans="1:26" ht="17.100000000000001" customHeight="1" x14ac:dyDescent="0.15">
      <c r="A124" s="763"/>
      <c r="B124" s="764"/>
      <c r="C124" s="765"/>
      <c r="D124" s="1145" t="s">
        <v>631</v>
      </c>
      <c r="E124" s="1146"/>
      <c r="F124" s="1146"/>
      <c r="G124" s="1146"/>
      <c r="H124" s="1146"/>
      <c r="I124" s="1146"/>
      <c r="J124" s="1146"/>
      <c r="K124" s="1146"/>
      <c r="L124" s="1146"/>
      <c r="M124" s="1146"/>
      <c r="N124" s="1146"/>
      <c r="O124" s="1146"/>
      <c r="P124" s="1146"/>
      <c r="Q124" s="1146"/>
      <c r="R124" s="1146"/>
      <c r="S124" s="1146"/>
      <c r="T124" s="1147"/>
      <c r="U124" s="923"/>
      <c r="V124" s="924"/>
      <c r="W124" s="925"/>
      <c r="X124" s="847"/>
      <c r="Y124" s="847"/>
      <c r="Z124" s="847"/>
    </row>
    <row r="125" spans="1:26" ht="17.100000000000001" customHeight="1" x14ac:dyDescent="0.15">
      <c r="A125" s="763"/>
      <c r="B125" s="764"/>
      <c r="C125" s="765"/>
      <c r="D125" s="1148"/>
      <c r="E125" s="1149"/>
      <c r="F125" s="1149"/>
      <c r="G125" s="1149"/>
      <c r="H125" s="1149"/>
      <c r="I125" s="1149"/>
      <c r="J125" s="1149"/>
      <c r="K125" s="1149"/>
      <c r="L125" s="1149"/>
      <c r="M125" s="1149"/>
      <c r="N125" s="1149"/>
      <c r="O125" s="1149"/>
      <c r="P125" s="1149"/>
      <c r="Q125" s="1149"/>
      <c r="R125" s="1149"/>
      <c r="S125" s="1149"/>
      <c r="T125" s="1150"/>
      <c r="U125" s="923"/>
      <c r="V125" s="924"/>
      <c r="W125" s="925"/>
      <c r="X125" s="848"/>
      <c r="Y125" s="848"/>
      <c r="Z125" s="848"/>
    </row>
    <row r="126" spans="1:26" ht="17.100000000000001" customHeight="1" x14ac:dyDescent="0.15">
      <c r="A126" s="763"/>
      <c r="B126" s="764"/>
      <c r="C126" s="765"/>
      <c r="D126" s="1"/>
      <c r="E126" s="190"/>
      <c r="F126" s="929" t="s">
        <v>447</v>
      </c>
      <c r="G126" s="929"/>
      <c r="H126" s="929"/>
      <c r="I126" s="929"/>
      <c r="J126" s="929"/>
      <c r="K126" s="929"/>
      <c r="L126" s="929"/>
      <c r="M126" s="929"/>
      <c r="N126" s="929"/>
      <c r="O126" s="929"/>
      <c r="P126" s="929"/>
      <c r="Q126" s="929"/>
      <c r="R126" s="929"/>
      <c r="S126" s="929"/>
      <c r="T126" s="984"/>
      <c r="U126" s="923"/>
      <c r="V126" s="924"/>
      <c r="W126" s="925"/>
      <c r="X126" s="848"/>
      <c r="Y126" s="848"/>
      <c r="Z126" s="848"/>
    </row>
    <row r="127" spans="1:26" ht="17.100000000000001" customHeight="1" x14ac:dyDescent="0.15">
      <c r="A127" s="763"/>
      <c r="B127" s="764"/>
      <c r="C127" s="765"/>
      <c r="D127" s="1"/>
      <c r="E127" s="190"/>
      <c r="F127" s="929" t="s">
        <v>632</v>
      </c>
      <c r="G127" s="929"/>
      <c r="H127" s="929"/>
      <c r="I127" s="929"/>
      <c r="J127" s="929"/>
      <c r="K127" s="929"/>
      <c r="L127" s="929"/>
      <c r="M127" s="929"/>
      <c r="N127" s="929"/>
      <c r="O127" s="929"/>
      <c r="P127" s="929"/>
      <c r="Q127" s="929"/>
      <c r="R127" s="929"/>
      <c r="S127" s="929"/>
      <c r="T127" s="984"/>
      <c r="U127" s="923"/>
      <c r="V127" s="924"/>
      <c r="W127" s="925"/>
      <c r="X127" s="848"/>
      <c r="Y127" s="848"/>
      <c r="Z127" s="848"/>
    </row>
    <row r="128" spans="1:26" ht="17.100000000000001" customHeight="1" x14ac:dyDescent="0.15">
      <c r="A128" s="763"/>
      <c r="B128" s="764"/>
      <c r="C128" s="765"/>
      <c r="D128" s="1"/>
      <c r="E128" s="929" t="s">
        <v>448</v>
      </c>
      <c r="F128" s="929"/>
      <c r="G128" s="929"/>
      <c r="H128" s="929"/>
      <c r="I128" s="929"/>
      <c r="J128" s="929"/>
      <c r="K128" s="929"/>
      <c r="L128" s="929"/>
      <c r="M128" s="929"/>
      <c r="N128" s="929"/>
      <c r="O128" s="929"/>
      <c r="P128" s="929"/>
      <c r="Q128" s="929"/>
      <c r="R128" s="929"/>
      <c r="S128" s="929"/>
      <c r="T128" s="929"/>
      <c r="U128" s="923"/>
      <c r="V128" s="924"/>
      <c r="W128" s="925"/>
      <c r="X128" s="848"/>
      <c r="Y128" s="848"/>
      <c r="Z128" s="848"/>
    </row>
    <row r="129" spans="1:26" ht="17.100000000000001" customHeight="1" x14ac:dyDescent="0.15">
      <c r="A129" s="763"/>
      <c r="B129" s="764"/>
      <c r="C129" s="765"/>
      <c r="D129" s="1"/>
      <c r="E129" s="2"/>
      <c r="F129" s="2" t="s">
        <v>91</v>
      </c>
      <c r="G129" s="2"/>
      <c r="H129" s="2"/>
      <c r="I129" s="985" t="s">
        <v>90</v>
      </c>
      <c r="J129" s="985"/>
      <c r="K129" s="985"/>
      <c r="L129" s="985"/>
      <c r="M129" s="985"/>
      <c r="N129" s="985"/>
      <c r="O129" s="985"/>
      <c r="P129" s="985"/>
      <c r="Q129" s="985"/>
      <c r="R129" s="985"/>
      <c r="S129" s="985"/>
      <c r="T129" s="986"/>
      <c r="U129" s="923"/>
      <c r="V129" s="924"/>
      <c r="W129" s="925"/>
      <c r="X129" s="848"/>
      <c r="Y129" s="848"/>
      <c r="Z129" s="848"/>
    </row>
    <row r="130" spans="1:26" ht="17.100000000000001" customHeight="1" x14ac:dyDescent="0.15">
      <c r="A130" s="763"/>
      <c r="B130" s="764"/>
      <c r="C130" s="765"/>
      <c r="D130" s="1"/>
      <c r="E130" s="2"/>
      <c r="F130" s="2" t="s">
        <v>449</v>
      </c>
      <c r="G130" s="2"/>
      <c r="H130" s="2"/>
      <c r="I130" s="985" t="s">
        <v>450</v>
      </c>
      <c r="J130" s="985"/>
      <c r="K130" s="985"/>
      <c r="L130" s="985"/>
      <c r="M130" s="985"/>
      <c r="N130" s="985"/>
      <c r="O130" s="985"/>
      <c r="P130" s="985"/>
      <c r="Q130" s="985"/>
      <c r="R130" s="985"/>
      <c r="S130" s="985"/>
      <c r="T130" s="986"/>
      <c r="U130" s="923"/>
      <c r="V130" s="924"/>
      <c r="W130" s="925"/>
      <c r="X130" s="848"/>
      <c r="Y130" s="848"/>
      <c r="Z130" s="848"/>
    </row>
    <row r="131" spans="1:26" ht="17.100000000000001" customHeight="1" x14ac:dyDescent="0.15">
      <c r="A131" s="763"/>
      <c r="B131" s="764"/>
      <c r="C131" s="765"/>
      <c r="D131" s="3"/>
      <c r="E131" s="4"/>
      <c r="F131" s="4" t="s">
        <v>451</v>
      </c>
      <c r="G131" s="4"/>
      <c r="H131" s="4"/>
      <c r="I131" s="987" t="s">
        <v>90</v>
      </c>
      <c r="J131" s="987"/>
      <c r="K131" s="987"/>
      <c r="L131" s="987"/>
      <c r="M131" s="987"/>
      <c r="N131" s="987"/>
      <c r="O131" s="4" t="s">
        <v>452</v>
      </c>
      <c r="P131" s="4"/>
      <c r="Q131" s="4"/>
      <c r="R131" s="4"/>
      <c r="S131" s="4"/>
      <c r="T131" s="191"/>
      <c r="U131" s="923"/>
      <c r="V131" s="924"/>
      <c r="W131" s="925"/>
      <c r="X131" s="849"/>
      <c r="Y131" s="849"/>
      <c r="Z131" s="849"/>
    </row>
    <row r="132" spans="1:26" ht="17.100000000000001" customHeight="1" x14ac:dyDescent="0.15">
      <c r="A132" s="763"/>
      <c r="B132" s="764"/>
      <c r="C132" s="765"/>
      <c r="D132" s="853" t="s">
        <v>371</v>
      </c>
      <c r="E132" s="854"/>
      <c r="F132" s="854"/>
      <c r="G132" s="854"/>
      <c r="H132" s="854"/>
      <c r="I132" s="854"/>
      <c r="J132" s="854"/>
      <c r="K132" s="854"/>
      <c r="L132" s="854"/>
      <c r="M132" s="854"/>
      <c r="N132" s="854"/>
      <c r="O132" s="854"/>
      <c r="P132" s="854"/>
      <c r="Q132" s="854"/>
      <c r="R132" s="854"/>
      <c r="S132" s="854"/>
      <c r="T132" s="855"/>
      <c r="U132" s="923"/>
      <c r="V132" s="924"/>
      <c r="W132" s="925"/>
      <c r="X132" s="851"/>
      <c r="Y132" s="918"/>
      <c r="Z132" s="869"/>
    </row>
    <row r="133" spans="1:26" ht="17.100000000000001" customHeight="1" x14ac:dyDescent="0.15">
      <c r="A133" s="763"/>
      <c r="B133" s="764"/>
      <c r="C133" s="765"/>
      <c r="D133" s="856"/>
      <c r="E133" s="857"/>
      <c r="F133" s="857"/>
      <c r="G133" s="857"/>
      <c r="H133" s="857"/>
      <c r="I133" s="857"/>
      <c r="J133" s="857"/>
      <c r="K133" s="857"/>
      <c r="L133" s="857"/>
      <c r="M133" s="857"/>
      <c r="N133" s="857"/>
      <c r="O133" s="857"/>
      <c r="P133" s="857"/>
      <c r="Q133" s="857"/>
      <c r="R133" s="857"/>
      <c r="S133" s="857"/>
      <c r="T133" s="858"/>
      <c r="U133" s="923"/>
      <c r="V133" s="924"/>
      <c r="W133" s="925"/>
      <c r="X133" s="869"/>
      <c r="Y133" s="917"/>
      <c r="Z133" s="869"/>
    </row>
    <row r="134" spans="1:26" ht="17.100000000000001" customHeight="1" x14ac:dyDescent="0.15">
      <c r="A134" s="763"/>
      <c r="B134" s="764"/>
      <c r="C134" s="765"/>
      <c r="D134" s="856"/>
      <c r="E134" s="857"/>
      <c r="F134" s="857"/>
      <c r="G134" s="857"/>
      <c r="H134" s="857"/>
      <c r="I134" s="857"/>
      <c r="J134" s="857"/>
      <c r="K134" s="857"/>
      <c r="L134" s="857"/>
      <c r="M134" s="857"/>
      <c r="N134" s="857"/>
      <c r="O134" s="857"/>
      <c r="P134" s="857"/>
      <c r="Q134" s="857"/>
      <c r="R134" s="857"/>
      <c r="S134" s="857"/>
      <c r="T134" s="858"/>
      <c r="U134" s="923"/>
      <c r="V134" s="924"/>
      <c r="W134" s="925"/>
      <c r="X134" s="869"/>
      <c r="Y134" s="917"/>
      <c r="Z134" s="869"/>
    </row>
    <row r="135" spans="1:26" ht="17.100000000000001" customHeight="1" x14ac:dyDescent="0.15">
      <c r="A135" s="763"/>
      <c r="B135" s="764"/>
      <c r="C135" s="765"/>
      <c r="D135" s="872"/>
      <c r="E135" s="873"/>
      <c r="F135" s="873"/>
      <c r="G135" s="873"/>
      <c r="H135" s="873"/>
      <c r="I135" s="873"/>
      <c r="J135" s="873"/>
      <c r="K135" s="873"/>
      <c r="L135" s="873"/>
      <c r="M135" s="873"/>
      <c r="N135" s="873"/>
      <c r="O135" s="873"/>
      <c r="P135" s="873"/>
      <c r="Q135" s="873"/>
      <c r="R135" s="873"/>
      <c r="S135" s="873"/>
      <c r="T135" s="874"/>
      <c r="U135" s="923"/>
      <c r="V135" s="924"/>
      <c r="W135" s="925"/>
      <c r="X135" s="869"/>
      <c r="Y135" s="917"/>
      <c r="Z135" s="869"/>
    </row>
    <row r="136" spans="1:26" ht="17.100000000000001" customHeight="1" x14ac:dyDescent="0.15">
      <c r="A136" s="763"/>
      <c r="B136" s="764"/>
      <c r="C136" s="765"/>
      <c r="D136" s="835" t="s">
        <v>477</v>
      </c>
      <c r="E136" s="836"/>
      <c r="F136" s="836"/>
      <c r="G136" s="836"/>
      <c r="H136" s="836"/>
      <c r="I136" s="836"/>
      <c r="J136" s="836"/>
      <c r="K136" s="836"/>
      <c r="L136" s="836"/>
      <c r="M136" s="836"/>
      <c r="N136" s="836"/>
      <c r="O136" s="836"/>
      <c r="P136" s="836"/>
      <c r="Q136" s="836"/>
      <c r="R136" s="836"/>
      <c r="S136" s="836"/>
      <c r="T136" s="837"/>
      <c r="U136" s="923"/>
      <c r="V136" s="924"/>
      <c r="W136" s="925"/>
      <c r="X136" s="869"/>
      <c r="Y136" s="917"/>
      <c r="Z136" s="869"/>
    </row>
    <row r="137" spans="1:26" ht="17.100000000000001" customHeight="1" x14ac:dyDescent="0.15">
      <c r="A137" s="763"/>
      <c r="B137" s="764"/>
      <c r="C137" s="765"/>
      <c r="D137" s="838"/>
      <c r="E137" s="839"/>
      <c r="F137" s="839"/>
      <c r="G137" s="839"/>
      <c r="H137" s="839"/>
      <c r="I137" s="839"/>
      <c r="J137" s="839"/>
      <c r="K137" s="839"/>
      <c r="L137" s="839"/>
      <c r="M137" s="839"/>
      <c r="N137" s="839"/>
      <c r="O137" s="839"/>
      <c r="P137" s="839"/>
      <c r="Q137" s="839"/>
      <c r="R137" s="839"/>
      <c r="S137" s="839"/>
      <c r="T137" s="840"/>
      <c r="U137" s="923"/>
      <c r="V137" s="924"/>
      <c r="W137" s="925"/>
      <c r="X137" s="851"/>
      <c r="Y137" s="918"/>
      <c r="Z137" s="851"/>
    </row>
    <row r="138" spans="1:26" ht="17.100000000000001" customHeight="1" x14ac:dyDescent="0.15">
      <c r="A138" s="763"/>
      <c r="B138" s="764"/>
      <c r="C138" s="765"/>
      <c r="D138" s="838"/>
      <c r="E138" s="839"/>
      <c r="F138" s="839"/>
      <c r="G138" s="839"/>
      <c r="H138" s="839"/>
      <c r="I138" s="839"/>
      <c r="J138" s="839"/>
      <c r="K138" s="839"/>
      <c r="L138" s="839"/>
      <c r="M138" s="839"/>
      <c r="N138" s="839"/>
      <c r="O138" s="839"/>
      <c r="P138" s="839"/>
      <c r="Q138" s="839"/>
      <c r="R138" s="839"/>
      <c r="S138" s="839"/>
      <c r="T138" s="840"/>
      <c r="U138" s="923"/>
      <c r="V138" s="924"/>
      <c r="W138" s="925"/>
      <c r="X138" s="851"/>
      <c r="Y138" s="918"/>
      <c r="Z138" s="851"/>
    </row>
    <row r="139" spans="1:26" ht="17.100000000000001" customHeight="1" x14ac:dyDescent="0.15">
      <c r="A139" s="783"/>
      <c r="B139" s="784"/>
      <c r="C139" s="785"/>
      <c r="D139" s="937"/>
      <c r="E139" s="938"/>
      <c r="F139" s="938"/>
      <c r="G139" s="938"/>
      <c r="H139" s="938"/>
      <c r="I139" s="938"/>
      <c r="J139" s="938"/>
      <c r="K139" s="938"/>
      <c r="L139" s="938"/>
      <c r="M139" s="938"/>
      <c r="N139" s="938"/>
      <c r="O139" s="938"/>
      <c r="P139" s="938"/>
      <c r="Q139" s="938"/>
      <c r="R139" s="938"/>
      <c r="S139" s="938"/>
      <c r="T139" s="939"/>
      <c r="U139" s="926"/>
      <c r="V139" s="927"/>
      <c r="W139" s="928"/>
      <c r="X139" s="868"/>
      <c r="Y139" s="919"/>
      <c r="Z139" s="868"/>
    </row>
    <row r="140" spans="1:26" ht="17.100000000000001" customHeight="1" x14ac:dyDescent="0.15">
      <c r="A140" s="915" t="s">
        <v>31</v>
      </c>
      <c r="B140" s="805"/>
      <c r="C140" s="806"/>
      <c r="D140" s="998" t="s">
        <v>373</v>
      </c>
      <c r="E140" s="999"/>
      <c r="F140" s="999"/>
      <c r="G140" s="999"/>
      <c r="H140" s="999"/>
      <c r="I140" s="999"/>
      <c r="J140" s="999"/>
      <c r="K140" s="999"/>
      <c r="L140" s="999"/>
      <c r="M140" s="999"/>
      <c r="N140" s="999"/>
      <c r="O140" s="999"/>
      <c r="P140" s="999"/>
      <c r="Q140" s="999"/>
      <c r="R140" s="999"/>
      <c r="S140" s="999"/>
      <c r="T140" s="1000"/>
      <c r="U140" s="772" t="s">
        <v>30</v>
      </c>
      <c r="V140" s="773"/>
      <c r="W140" s="774"/>
      <c r="X140" s="871"/>
      <c r="Y140" s="871"/>
      <c r="Z140" s="871"/>
    </row>
    <row r="141" spans="1:26" ht="17.100000000000001" customHeight="1" x14ac:dyDescent="0.15">
      <c r="A141" s="763"/>
      <c r="B141" s="764"/>
      <c r="C141" s="765"/>
      <c r="D141" s="940"/>
      <c r="E141" s="941"/>
      <c r="F141" s="941"/>
      <c r="G141" s="941"/>
      <c r="H141" s="941"/>
      <c r="I141" s="941"/>
      <c r="J141" s="941"/>
      <c r="K141" s="941"/>
      <c r="L141" s="941"/>
      <c r="M141" s="941"/>
      <c r="N141" s="941"/>
      <c r="O141" s="941"/>
      <c r="P141" s="941"/>
      <c r="Q141" s="941"/>
      <c r="R141" s="941"/>
      <c r="S141" s="941"/>
      <c r="T141" s="942"/>
      <c r="U141" s="775"/>
      <c r="V141" s="776"/>
      <c r="W141" s="777"/>
      <c r="X141" s="869"/>
      <c r="Y141" s="869"/>
      <c r="Z141" s="869"/>
    </row>
    <row r="142" spans="1:26" ht="17.100000000000001" customHeight="1" x14ac:dyDescent="0.15">
      <c r="A142" s="763"/>
      <c r="B142" s="764"/>
      <c r="C142" s="765"/>
      <c r="D142" s="940"/>
      <c r="E142" s="941"/>
      <c r="F142" s="941"/>
      <c r="G142" s="941"/>
      <c r="H142" s="941"/>
      <c r="I142" s="941"/>
      <c r="J142" s="941"/>
      <c r="K142" s="941"/>
      <c r="L142" s="941"/>
      <c r="M142" s="941"/>
      <c r="N142" s="941"/>
      <c r="O142" s="941"/>
      <c r="P142" s="941"/>
      <c r="Q142" s="941"/>
      <c r="R142" s="941"/>
      <c r="S142" s="941"/>
      <c r="T142" s="942"/>
      <c r="U142" s="775"/>
      <c r="V142" s="776"/>
      <c r="W142" s="777"/>
      <c r="X142" s="869"/>
      <c r="Y142" s="869"/>
      <c r="Z142" s="869"/>
    </row>
    <row r="143" spans="1:26" ht="17.100000000000001" customHeight="1" x14ac:dyDescent="0.15">
      <c r="A143" s="763"/>
      <c r="B143" s="764"/>
      <c r="C143" s="765"/>
      <c r="D143" s="940"/>
      <c r="E143" s="941"/>
      <c r="F143" s="941"/>
      <c r="G143" s="941"/>
      <c r="H143" s="941"/>
      <c r="I143" s="941"/>
      <c r="J143" s="941"/>
      <c r="K143" s="941"/>
      <c r="L143" s="941"/>
      <c r="M143" s="941"/>
      <c r="N143" s="941"/>
      <c r="O143" s="941"/>
      <c r="P143" s="941"/>
      <c r="Q143" s="941"/>
      <c r="R143" s="941"/>
      <c r="S143" s="941"/>
      <c r="T143" s="942"/>
      <c r="U143" s="775"/>
      <c r="V143" s="776"/>
      <c r="W143" s="777"/>
      <c r="X143" s="869"/>
      <c r="Y143" s="869"/>
      <c r="Z143" s="869"/>
    </row>
    <row r="144" spans="1:26" ht="17.100000000000001" customHeight="1" x14ac:dyDescent="0.15">
      <c r="A144" s="763"/>
      <c r="B144" s="764"/>
      <c r="C144" s="765"/>
      <c r="D144" s="943"/>
      <c r="E144" s="944"/>
      <c r="F144" s="944"/>
      <c r="G144" s="944"/>
      <c r="H144" s="944"/>
      <c r="I144" s="944"/>
      <c r="J144" s="944"/>
      <c r="K144" s="944"/>
      <c r="L144" s="944"/>
      <c r="M144" s="944"/>
      <c r="N144" s="944"/>
      <c r="O144" s="944"/>
      <c r="P144" s="944"/>
      <c r="Q144" s="944"/>
      <c r="R144" s="944"/>
      <c r="S144" s="944"/>
      <c r="T144" s="945"/>
      <c r="U144" s="775"/>
      <c r="V144" s="776"/>
      <c r="W144" s="777"/>
      <c r="X144" s="869"/>
      <c r="Y144" s="869"/>
      <c r="Z144" s="869"/>
    </row>
    <row r="145" spans="1:26" ht="17.100000000000001" customHeight="1" x14ac:dyDescent="0.15">
      <c r="A145" s="763"/>
      <c r="B145" s="764"/>
      <c r="C145" s="765"/>
      <c r="D145" s="780" t="s">
        <v>374</v>
      </c>
      <c r="E145" s="781"/>
      <c r="F145" s="781"/>
      <c r="G145" s="781"/>
      <c r="H145" s="781"/>
      <c r="I145" s="781"/>
      <c r="J145" s="781"/>
      <c r="K145" s="781"/>
      <c r="L145" s="781"/>
      <c r="M145" s="781"/>
      <c r="N145" s="781"/>
      <c r="O145" s="781"/>
      <c r="P145" s="781"/>
      <c r="Q145" s="781"/>
      <c r="R145" s="781"/>
      <c r="S145" s="781"/>
      <c r="T145" s="782"/>
      <c r="U145" s="775"/>
      <c r="V145" s="776"/>
      <c r="W145" s="777"/>
      <c r="X145" s="851"/>
      <c r="Y145" s="851"/>
      <c r="Z145" s="851"/>
    </row>
    <row r="146" spans="1:26" ht="17.100000000000001" customHeight="1" x14ac:dyDescent="0.15">
      <c r="A146" s="763"/>
      <c r="B146" s="764"/>
      <c r="C146" s="765"/>
      <c r="D146" s="763"/>
      <c r="E146" s="764"/>
      <c r="F146" s="764"/>
      <c r="G146" s="764"/>
      <c r="H146" s="764"/>
      <c r="I146" s="764"/>
      <c r="J146" s="764"/>
      <c r="K146" s="764"/>
      <c r="L146" s="764"/>
      <c r="M146" s="764"/>
      <c r="N146" s="764"/>
      <c r="O146" s="764"/>
      <c r="P146" s="764"/>
      <c r="Q146" s="764"/>
      <c r="R146" s="764"/>
      <c r="S146" s="764"/>
      <c r="T146" s="765"/>
      <c r="U146" s="775"/>
      <c r="V146" s="776"/>
      <c r="W146" s="777"/>
      <c r="X146" s="851"/>
      <c r="Y146" s="851"/>
      <c r="Z146" s="851"/>
    </row>
    <row r="147" spans="1:26" ht="17.100000000000001" customHeight="1" x14ac:dyDescent="0.15">
      <c r="A147" s="763"/>
      <c r="B147" s="764"/>
      <c r="C147" s="765"/>
      <c r="D147" s="763"/>
      <c r="E147" s="764"/>
      <c r="F147" s="764"/>
      <c r="G147" s="764"/>
      <c r="H147" s="764"/>
      <c r="I147" s="764"/>
      <c r="J147" s="764"/>
      <c r="K147" s="764"/>
      <c r="L147" s="764"/>
      <c r="M147" s="764"/>
      <c r="N147" s="764"/>
      <c r="O147" s="764"/>
      <c r="P147" s="764"/>
      <c r="Q147" s="764"/>
      <c r="R147" s="764"/>
      <c r="S147" s="764"/>
      <c r="T147" s="765"/>
      <c r="U147" s="775"/>
      <c r="V147" s="776"/>
      <c r="W147" s="777"/>
      <c r="X147" s="851"/>
      <c r="Y147" s="851"/>
      <c r="Z147" s="851"/>
    </row>
    <row r="148" spans="1:26" ht="17.100000000000001" customHeight="1" x14ac:dyDescent="0.15">
      <c r="A148" s="783"/>
      <c r="B148" s="784"/>
      <c r="C148" s="785"/>
      <c r="D148" s="783"/>
      <c r="E148" s="784"/>
      <c r="F148" s="784"/>
      <c r="G148" s="784"/>
      <c r="H148" s="784"/>
      <c r="I148" s="784"/>
      <c r="J148" s="784"/>
      <c r="K148" s="784"/>
      <c r="L148" s="784"/>
      <c r="M148" s="784"/>
      <c r="N148" s="784"/>
      <c r="O148" s="784"/>
      <c r="P148" s="784"/>
      <c r="Q148" s="784"/>
      <c r="R148" s="784"/>
      <c r="S148" s="784"/>
      <c r="T148" s="785"/>
      <c r="U148" s="801"/>
      <c r="V148" s="778"/>
      <c r="W148" s="779"/>
      <c r="X148" s="868"/>
      <c r="Y148" s="868"/>
      <c r="Z148" s="868"/>
    </row>
    <row r="149" spans="1:26" ht="17.100000000000001" customHeight="1" x14ac:dyDescent="0.15">
      <c r="A149" s="83"/>
      <c r="B149" s="83"/>
      <c r="C149" s="83"/>
      <c r="D149" s="16"/>
      <c r="E149" s="16"/>
      <c r="F149" s="16"/>
      <c r="G149" s="16"/>
      <c r="H149" s="16"/>
      <c r="I149" s="16"/>
      <c r="J149" s="16"/>
      <c r="K149" s="16"/>
      <c r="L149" s="16"/>
      <c r="M149" s="16"/>
      <c r="N149" s="16"/>
      <c r="O149" s="16"/>
      <c r="P149" s="16"/>
      <c r="Q149" s="16"/>
      <c r="R149" s="16"/>
      <c r="S149" s="16"/>
      <c r="T149" s="16"/>
      <c r="U149" s="94"/>
      <c r="V149" s="94"/>
      <c r="W149" s="94"/>
      <c r="X149" s="110"/>
      <c r="Y149" s="110"/>
      <c r="Z149" s="110"/>
    </row>
    <row r="150" spans="1:26" s="31" customFormat="1" ht="17.100000000000001" customHeight="1" x14ac:dyDescent="0.15">
      <c r="A150" s="1151" t="s">
        <v>254</v>
      </c>
      <c r="B150" s="1151"/>
      <c r="C150" s="1151"/>
      <c r="D150" s="1151"/>
      <c r="E150" s="1151"/>
      <c r="F150" s="1151"/>
      <c r="G150" s="1151"/>
      <c r="H150" s="1151"/>
      <c r="I150" s="1151"/>
      <c r="J150" s="1151"/>
      <c r="K150" s="1151"/>
      <c r="L150" s="1151"/>
      <c r="M150" s="1151"/>
      <c r="N150" s="1151"/>
      <c r="O150" s="1151"/>
      <c r="P150" s="1151"/>
      <c r="Q150" s="1151"/>
      <c r="R150" s="1151"/>
      <c r="S150" s="1151"/>
      <c r="T150" s="1151"/>
      <c r="U150" s="1151"/>
      <c r="V150" s="1151"/>
      <c r="W150" s="1151"/>
      <c r="X150" s="1151"/>
      <c r="Y150" s="1151"/>
      <c r="Z150" s="1151"/>
    </row>
    <row r="151" spans="1:26" s="31" customFormat="1" ht="17.100000000000001" customHeight="1" x14ac:dyDescent="0.15">
      <c r="A151" s="1152"/>
      <c r="B151" s="1152"/>
      <c r="C151" s="1152"/>
      <c r="D151" s="1152"/>
      <c r="E151" s="1152"/>
      <c r="F151" s="1152"/>
      <c r="G151" s="1152"/>
      <c r="H151" s="1152"/>
      <c r="I151" s="1152"/>
      <c r="J151" s="1152"/>
      <c r="K151" s="1152"/>
      <c r="L151" s="1152"/>
      <c r="M151" s="1152"/>
      <c r="N151" s="1152"/>
      <c r="O151" s="1152"/>
      <c r="P151" s="1152"/>
      <c r="Q151" s="1152"/>
      <c r="R151" s="1152"/>
      <c r="S151" s="1152"/>
      <c r="T151" s="1152"/>
      <c r="U151" s="1152"/>
      <c r="V151" s="1152"/>
      <c r="W151" s="1152"/>
      <c r="X151" s="1152"/>
      <c r="Y151" s="1152"/>
      <c r="Z151" s="1152"/>
    </row>
    <row r="152" spans="1:26" s="31" customFormat="1" ht="17.100000000000001" customHeight="1" x14ac:dyDescent="0.15">
      <c r="A152" s="915" t="s">
        <v>93</v>
      </c>
      <c r="B152" s="805"/>
      <c r="C152" s="806"/>
      <c r="D152" s="1192" t="s">
        <v>94</v>
      </c>
      <c r="E152" s="1193"/>
      <c r="F152" s="1193"/>
      <c r="G152" s="1193"/>
      <c r="H152" s="1193"/>
      <c r="I152" s="1193"/>
      <c r="J152" s="1193"/>
      <c r="K152" s="1193"/>
      <c r="L152" s="1193"/>
      <c r="M152" s="1193"/>
      <c r="N152" s="1193"/>
      <c r="O152" s="1193"/>
      <c r="P152" s="1193"/>
      <c r="Q152" s="1193"/>
      <c r="R152" s="1193"/>
      <c r="S152" s="1193"/>
      <c r="T152" s="1194"/>
      <c r="U152" s="772" t="s">
        <v>33</v>
      </c>
      <c r="V152" s="773"/>
      <c r="W152" s="774"/>
      <c r="X152" s="850"/>
      <c r="Y152" s="850"/>
      <c r="Z152" s="850"/>
    </row>
    <row r="153" spans="1:26" s="31" customFormat="1" ht="17.100000000000001" customHeight="1" x14ac:dyDescent="0.15">
      <c r="A153" s="763"/>
      <c r="B153" s="764"/>
      <c r="C153" s="765"/>
      <c r="D153" s="865"/>
      <c r="E153" s="866"/>
      <c r="F153" s="866"/>
      <c r="G153" s="866"/>
      <c r="H153" s="866"/>
      <c r="I153" s="866"/>
      <c r="J153" s="866"/>
      <c r="K153" s="866"/>
      <c r="L153" s="866"/>
      <c r="M153" s="866"/>
      <c r="N153" s="866"/>
      <c r="O153" s="866"/>
      <c r="P153" s="866"/>
      <c r="Q153" s="866"/>
      <c r="R153" s="866"/>
      <c r="S153" s="866"/>
      <c r="T153" s="867"/>
      <c r="U153" s="775"/>
      <c r="V153" s="776"/>
      <c r="W153" s="777"/>
      <c r="X153" s="851"/>
      <c r="Y153" s="851"/>
      <c r="Z153" s="851"/>
    </row>
    <row r="154" spans="1:26" s="31" customFormat="1" ht="17.100000000000001" customHeight="1" x14ac:dyDescent="0.15">
      <c r="A154" s="763"/>
      <c r="B154" s="764"/>
      <c r="C154" s="765"/>
      <c r="D154" s="835" t="s">
        <v>95</v>
      </c>
      <c r="E154" s="836"/>
      <c r="F154" s="836"/>
      <c r="G154" s="836"/>
      <c r="H154" s="836"/>
      <c r="I154" s="836"/>
      <c r="J154" s="836"/>
      <c r="K154" s="836"/>
      <c r="L154" s="836"/>
      <c r="M154" s="836"/>
      <c r="N154" s="836"/>
      <c r="O154" s="836"/>
      <c r="P154" s="836"/>
      <c r="Q154" s="836"/>
      <c r="R154" s="836"/>
      <c r="S154" s="836"/>
      <c r="T154" s="837"/>
      <c r="U154" s="775"/>
      <c r="V154" s="776"/>
      <c r="W154" s="777"/>
      <c r="X154" s="841"/>
      <c r="Y154" s="841"/>
      <c r="Z154" s="841"/>
    </row>
    <row r="155" spans="1:26" s="31" customFormat="1" ht="17.100000000000001" customHeight="1" x14ac:dyDescent="0.15">
      <c r="A155" s="763"/>
      <c r="B155" s="764"/>
      <c r="C155" s="765"/>
      <c r="D155" s="838"/>
      <c r="E155" s="839"/>
      <c r="F155" s="839"/>
      <c r="G155" s="839"/>
      <c r="H155" s="839"/>
      <c r="I155" s="839"/>
      <c r="J155" s="839"/>
      <c r="K155" s="839"/>
      <c r="L155" s="839"/>
      <c r="M155" s="839"/>
      <c r="N155" s="839"/>
      <c r="O155" s="839"/>
      <c r="P155" s="839"/>
      <c r="Q155" s="839"/>
      <c r="R155" s="839"/>
      <c r="S155" s="839"/>
      <c r="T155" s="840"/>
      <c r="U155" s="775"/>
      <c r="V155" s="776"/>
      <c r="W155" s="777"/>
      <c r="X155" s="842"/>
      <c r="Y155" s="842"/>
      <c r="Z155" s="842"/>
    </row>
    <row r="156" spans="1:26" s="31" customFormat="1" ht="17.100000000000001" customHeight="1" x14ac:dyDescent="0.15">
      <c r="A156" s="763"/>
      <c r="B156" s="764"/>
      <c r="C156" s="765"/>
      <c r="D156" s="30" t="s">
        <v>96</v>
      </c>
      <c r="E156" s="16" t="s">
        <v>97</v>
      </c>
      <c r="F156" s="97"/>
      <c r="G156" s="97"/>
      <c r="H156" s="97"/>
      <c r="I156" s="97"/>
      <c r="J156" s="97"/>
      <c r="K156" s="97"/>
      <c r="L156" s="97"/>
      <c r="M156" s="97"/>
      <c r="N156" s="97"/>
      <c r="O156" s="97"/>
      <c r="P156" s="97"/>
      <c r="Q156" s="97"/>
      <c r="R156" s="97"/>
      <c r="S156" s="97"/>
      <c r="T156" s="98"/>
      <c r="U156" s="775"/>
      <c r="V156" s="776"/>
      <c r="W156" s="777"/>
      <c r="X156" s="842"/>
      <c r="Y156" s="842"/>
      <c r="Z156" s="842"/>
    </row>
    <row r="157" spans="1:26" s="31" customFormat="1" ht="17.100000000000001" customHeight="1" x14ac:dyDescent="0.15">
      <c r="A157" s="763"/>
      <c r="B157" s="764"/>
      <c r="C157" s="765"/>
      <c r="D157" s="101"/>
      <c r="E157" s="839" t="s">
        <v>98</v>
      </c>
      <c r="F157" s="839"/>
      <c r="G157" s="839"/>
      <c r="H157" s="839"/>
      <c r="I157" s="839"/>
      <c r="J157" s="839"/>
      <c r="K157" s="839"/>
      <c r="L157" s="839"/>
      <c r="M157" s="839"/>
      <c r="N157" s="839"/>
      <c r="O157" s="839"/>
      <c r="P157" s="839"/>
      <c r="Q157" s="839"/>
      <c r="R157" s="839"/>
      <c r="S157" s="839"/>
      <c r="T157" s="840"/>
      <c r="U157" s="775"/>
      <c r="V157" s="776"/>
      <c r="W157" s="777"/>
      <c r="X157" s="842"/>
      <c r="Y157" s="842"/>
      <c r="Z157" s="842"/>
    </row>
    <row r="158" spans="1:26" s="31" customFormat="1" ht="17.100000000000001" customHeight="1" x14ac:dyDescent="0.15">
      <c r="A158" s="763"/>
      <c r="B158" s="764"/>
      <c r="C158" s="765"/>
      <c r="D158" s="101"/>
      <c r="E158" s="839"/>
      <c r="F158" s="839"/>
      <c r="G158" s="839"/>
      <c r="H158" s="839"/>
      <c r="I158" s="839"/>
      <c r="J158" s="839"/>
      <c r="K158" s="839"/>
      <c r="L158" s="839"/>
      <c r="M158" s="839"/>
      <c r="N158" s="839"/>
      <c r="O158" s="839"/>
      <c r="P158" s="839"/>
      <c r="Q158" s="839"/>
      <c r="R158" s="839"/>
      <c r="S158" s="839"/>
      <c r="T158" s="840"/>
      <c r="U158" s="775"/>
      <c r="V158" s="776"/>
      <c r="W158" s="777"/>
      <c r="X158" s="842"/>
      <c r="Y158" s="842"/>
      <c r="Z158" s="842"/>
    </row>
    <row r="159" spans="1:26" s="31" customFormat="1" ht="17.100000000000001" customHeight="1" x14ac:dyDescent="0.15">
      <c r="A159" s="763"/>
      <c r="B159" s="764"/>
      <c r="C159" s="765"/>
      <c r="D159" s="101"/>
      <c r="E159" s="839"/>
      <c r="F159" s="839"/>
      <c r="G159" s="839"/>
      <c r="H159" s="839"/>
      <c r="I159" s="839"/>
      <c r="J159" s="839"/>
      <c r="K159" s="839"/>
      <c r="L159" s="839"/>
      <c r="M159" s="839"/>
      <c r="N159" s="839"/>
      <c r="O159" s="839"/>
      <c r="P159" s="839"/>
      <c r="Q159" s="839"/>
      <c r="R159" s="839"/>
      <c r="S159" s="839"/>
      <c r="T159" s="840"/>
      <c r="U159" s="775"/>
      <c r="V159" s="776"/>
      <c r="W159" s="777"/>
      <c r="X159" s="842"/>
      <c r="Y159" s="842"/>
      <c r="Z159" s="842"/>
    </row>
    <row r="160" spans="1:26" s="31" customFormat="1" ht="17.100000000000001" customHeight="1" x14ac:dyDescent="0.15">
      <c r="A160" s="763"/>
      <c r="B160" s="764"/>
      <c r="C160" s="765"/>
      <c r="D160" s="101"/>
      <c r="E160" s="97"/>
      <c r="F160" s="844" t="s">
        <v>99</v>
      </c>
      <c r="G160" s="845"/>
      <c r="H160" s="845"/>
      <c r="I160" s="846"/>
      <c r="J160" s="844" t="s">
        <v>106</v>
      </c>
      <c r="K160" s="845"/>
      <c r="L160" s="845"/>
      <c r="M160" s="846"/>
      <c r="N160" s="97"/>
      <c r="O160" s="97"/>
      <c r="P160" s="97"/>
      <c r="Q160" s="97"/>
      <c r="R160" s="97"/>
      <c r="S160" s="97"/>
      <c r="T160" s="98"/>
      <c r="U160" s="775"/>
      <c r="V160" s="776"/>
      <c r="W160" s="777"/>
      <c r="X160" s="842"/>
      <c r="Y160" s="842"/>
      <c r="Z160" s="842"/>
    </row>
    <row r="161" spans="1:26" s="31" customFormat="1" ht="17.100000000000001" customHeight="1" x14ac:dyDescent="0.15">
      <c r="A161" s="763"/>
      <c r="B161" s="764"/>
      <c r="C161" s="765"/>
      <c r="D161" s="101"/>
      <c r="E161" s="97"/>
      <c r="F161" s="844" t="s">
        <v>100</v>
      </c>
      <c r="G161" s="845"/>
      <c r="H161" s="845"/>
      <c r="I161" s="846"/>
      <c r="J161" s="844" t="s">
        <v>101</v>
      </c>
      <c r="K161" s="845"/>
      <c r="L161" s="845"/>
      <c r="M161" s="846"/>
      <c r="N161" s="97"/>
      <c r="O161" s="97"/>
      <c r="P161" s="97"/>
      <c r="Q161" s="97"/>
      <c r="R161" s="97"/>
      <c r="S161" s="97"/>
      <c r="T161" s="98"/>
      <c r="U161" s="775"/>
      <c r="V161" s="776"/>
      <c r="W161" s="777"/>
      <c r="X161" s="842"/>
      <c r="Y161" s="842"/>
      <c r="Z161" s="842"/>
    </row>
    <row r="162" spans="1:26" s="31" customFormat="1" ht="17.100000000000001" customHeight="1" x14ac:dyDescent="0.15">
      <c r="A162" s="763"/>
      <c r="B162" s="764"/>
      <c r="C162" s="765"/>
      <c r="D162" s="101"/>
      <c r="E162" s="97"/>
      <c r="F162" s="844" t="s">
        <v>102</v>
      </c>
      <c r="G162" s="845"/>
      <c r="H162" s="845"/>
      <c r="I162" s="846"/>
      <c r="J162" s="844" t="s">
        <v>103</v>
      </c>
      <c r="K162" s="845"/>
      <c r="L162" s="845"/>
      <c r="M162" s="846"/>
      <c r="N162" s="97"/>
      <c r="O162" s="97"/>
      <c r="P162" s="97"/>
      <c r="Q162" s="97"/>
      <c r="R162" s="97"/>
      <c r="S162" s="97"/>
      <c r="T162" s="98"/>
      <c r="U162" s="775"/>
      <c r="V162" s="776"/>
      <c r="W162" s="777"/>
      <c r="X162" s="842"/>
      <c r="Y162" s="842"/>
      <c r="Z162" s="842"/>
    </row>
    <row r="163" spans="1:26" s="31" customFormat="1" ht="17.100000000000001" customHeight="1" x14ac:dyDescent="0.15">
      <c r="A163" s="763"/>
      <c r="B163" s="764"/>
      <c r="C163" s="765"/>
      <c r="D163" s="101"/>
      <c r="E163" s="97"/>
      <c r="F163" s="844" t="s">
        <v>104</v>
      </c>
      <c r="G163" s="845"/>
      <c r="H163" s="845"/>
      <c r="I163" s="846"/>
      <c r="J163" s="844" t="s">
        <v>105</v>
      </c>
      <c r="K163" s="845"/>
      <c r="L163" s="845"/>
      <c r="M163" s="846"/>
      <c r="N163" s="97"/>
      <c r="O163" s="97"/>
      <c r="P163" s="97"/>
      <c r="Q163" s="97"/>
      <c r="R163" s="97"/>
      <c r="S163" s="97"/>
      <c r="T163" s="98"/>
      <c r="U163" s="775"/>
      <c r="V163" s="776"/>
      <c r="W163" s="777"/>
      <c r="X163" s="842"/>
      <c r="Y163" s="842"/>
      <c r="Z163" s="842"/>
    </row>
    <row r="164" spans="1:26" s="31" customFormat="1" ht="17.100000000000001" customHeight="1" x14ac:dyDescent="0.15">
      <c r="A164" s="763"/>
      <c r="B164" s="764"/>
      <c r="C164" s="765"/>
      <c r="D164" s="30" t="s">
        <v>108</v>
      </c>
      <c r="E164" s="386" t="s">
        <v>107</v>
      </c>
      <c r="F164" s="97"/>
      <c r="G164" s="97"/>
      <c r="H164" s="97"/>
      <c r="I164" s="97"/>
      <c r="J164" s="97"/>
      <c r="K164" s="97"/>
      <c r="L164" s="97"/>
      <c r="M164" s="97"/>
      <c r="N164" s="97"/>
      <c r="O164" s="97"/>
      <c r="P164" s="97"/>
      <c r="Q164" s="97"/>
      <c r="R164" s="97"/>
      <c r="S164" s="97"/>
      <c r="T164" s="98"/>
      <c r="U164" s="775"/>
      <c r="V164" s="776"/>
      <c r="W164" s="777"/>
      <c r="X164" s="842"/>
      <c r="Y164" s="842"/>
      <c r="Z164" s="842"/>
    </row>
    <row r="165" spans="1:26" s="31" customFormat="1" ht="17.100000000000001" customHeight="1" x14ac:dyDescent="0.15">
      <c r="A165" s="763"/>
      <c r="B165" s="764"/>
      <c r="C165" s="765"/>
      <c r="D165" s="101"/>
      <c r="E165" s="16" t="s">
        <v>109</v>
      </c>
      <c r="F165" s="97"/>
      <c r="G165" s="97"/>
      <c r="H165" s="97"/>
      <c r="I165" s="97"/>
      <c r="J165" s="97"/>
      <c r="K165" s="97"/>
      <c r="L165" s="97"/>
      <c r="M165" s="97"/>
      <c r="N165" s="97"/>
      <c r="O165" s="97"/>
      <c r="P165" s="97"/>
      <c r="Q165" s="97"/>
      <c r="R165" s="97"/>
      <c r="S165" s="97"/>
      <c r="T165" s="98"/>
      <c r="U165" s="775"/>
      <c r="V165" s="776"/>
      <c r="W165" s="777"/>
      <c r="X165" s="842"/>
      <c r="Y165" s="842"/>
      <c r="Z165" s="842"/>
    </row>
    <row r="166" spans="1:26" s="31" customFormat="1" ht="17.100000000000001" customHeight="1" x14ac:dyDescent="0.15">
      <c r="A166" s="763"/>
      <c r="B166" s="764"/>
      <c r="C166" s="765"/>
      <c r="D166" s="30" t="s">
        <v>111</v>
      </c>
      <c r="E166" s="764" t="s">
        <v>110</v>
      </c>
      <c r="F166" s="764"/>
      <c r="G166" s="764"/>
      <c r="H166" s="764"/>
      <c r="I166" s="764"/>
      <c r="J166" s="764"/>
      <c r="K166" s="764"/>
      <c r="L166" s="764"/>
      <c r="M166" s="764"/>
      <c r="N166" s="764"/>
      <c r="O166" s="764"/>
      <c r="P166" s="764"/>
      <c r="Q166" s="764"/>
      <c r="R166" s="764"/>
      <c r="S166" s="764"/>
      <c r="T166" s="765"/>
      <c r="U166" s="775"/>
      <c r="V166" s="776"/>
      <c r="W166" s="777"/>
      <c r="X166" s="842"/>
      <c r="Y166" s="842"/>
      <c r="Z166" s="842"/>
    </row>
    <row r="167" spans="1:26" s="31" customFormat="1" ht="17.100000000000001" customHeight="1" x14ac:dyDescent="0.15">
      <c r="A167" s="763"/>
      <c r="B167" s="764"/>
      <c r="C167" s="765"/>
      <c r="D167" s="211"/>
      <c r="E167" s="764"/>
      <c r="F167" s="764"/>
      <c r="G167" s="764"/>
      <c r="H167" s="764"/>
      <c r="I167" s="764"/>
      <c r="J167" s="764"/>
      <c r="K167" s="764"/>
      <c r="L167" s="764"/>
      <c r="M167" s="764"/>
      <c r="N167" s="764"/>
      <c r="O167" s="764"/>
      <c r="P167" s="764"/>
      <c r="Q167" s="764"/>
      <c r="R167" s="764"/>
      <c r="S167" s="764"/>
      <c r="T167" s="765"/>
      <c r="U167" s="775"/>
      <c r="V167" s="776"/>
      <c r="W167" s="777"/>
      <c r="X167" s="842"/>
      <c r="Y167" s="842"/>
      <c r="Z167" s="842"/>
    </row>
    <row r="168" spans="1:26" s="31" customFormat="1" ht="17.100000000000001" customHeight="1" x14ac:dyDescent="0.15">
      <c r="A168" s="763"/>
      <c r="B168" s="764"/>
      <c r="C168" s="765"/>
      <c r="D168" s="211"/>
      <c r="E168" s="764"/>
      <c r="F168" s="764"/>
      <c r="G168" s="764"/>
      <c r="H168" s="764"/>
      <c r="I168" s="764"/>
      <c r="J168" s="764"/>
      <c r="K168" s="764"/>
      <c r="L168" s="764"/>
      <c r="M168" s="764"/>
      <c r="N168" s="764"/>
      <c r="O168" s="764"/>
      <c r="P168" s="764"/>
      <c r="Q168" s="764"/>
      <c r="R168" s="764"/>
      <c r="S168" s="764"/>
      <c r="T168" s="765"/>
      <c r="U168" s="775"/>
      <c r="V168" s="776"/>
      <c r="W168" s="777"/>
      <c r="X168" s="842"/>
      <c r="Y168" s="842"/>
      <c r="Z168" s="842"/>
    </row>
    <row r="169" spans="1:26" s="31" customFormat="1" ht="17.100000000000001" customHeight="1" x14ac:dyDescent="0.15">
      <c r="A169" s="783"/>
      <c r="B169" s="784"/>
      <c r="C169" s="785"/>
      <c r="D169" s="33"/>
      <c r="E169" s="784"/>
      <c r="F169" s="784"/>
      <c r="G169" s="784"/>
      <c r="H169" s="784"/>
      <c r="I169" s="784"/>
      <c r="J169" s="784"/>
      <c r="K169" s="784"/>
      <c r="L169" s="784"/>
      <c r="M169" s="784"/>
      <c r="N169" s="784"/>
      <c r="O169" s="784"/>
      <c r="P169" s="784"/>
      <c r="Q169" s="784"/>
      <c r="R169" s="784"/>
      <c r="S169" s="784"/>
      <c r="T169" s="785"/>
      <c r="U169" s="801"/>
      <c r="V169" s="778"/>
      <c r="W169" s="779"/>
      <c r="X169" s="843"/>
      <c r="Y169" s="843"/>
      <c r="Z169" s="843"/>
    </row>
    <row r="170" spans="1:26" s="31" customFormat="1" ht="17.100000000000001" customHeight="1" x14ac:dyDescent="0.15">
      <c r="A170" s="915" t="s">
        <v>32</v>
      </c>
      <c r="B170" s="805"/>
      <c r="C170" s="806"/>
      <c r="D170" s="915" t="s">
        <v>126</v>
      </c>
      <c r="E170" s="805"/>
      <c r="F170" s="805"/>
      <c r="G170" s="805"/>
      <c r="H170" s="805"/>
      <c r="I170" s="805"/>
      <c r="J170" s="805"/>
      <c r="K170" s="805"/>
      <c r="L170" s="805"/>
      <c r="M170" s="805"/>
      <c r="N170" s="805"/>
      <c r="O170" s="805"/>
      <c r="P170" s="805"/>
      <c r="Q170" s="805"/>
      <c r="R170" s="805"/>
      <c r="S170" s="805"/>
      <c r="T170" s="806"/>
      <c r="U170" s="772" t="s">
        <v>129</v>
      </c>
      <c r="V170" s="773"/>
      <c r="W170" s="774"/>
      <c r="X170" s="901"/>
      <c r="Y170" s="901"/>
      <c r="Z170" s="901"/>
    </row>
    <row r="171" spans="1:26" s="31" customFormat="1" ht="17.100000000000001" customHeight="1" x14ac:dyDescent="0.15">
      <c r="A171" s="763"/>
      <c r="B171" s="764"/>
      <c r="C171" s="765"/>
      <c r="D171" s="763"/>
      <c r="E171" s="764"/>
      <c r="F171" s="764"/>
      <c r="G171" s="764"/>
      <c r="H171" s="764"/>
      <c r="I171" s="764"/>
      <c r="J171" s="764"/>
      <c r="K171" s="764"/>
      <c r="L171" s="764"/>
      <c r="M171" s="764"/>
      <c r="N171" s="764"/>
      <c r="O171" s="764"/>
      <c r="P171" s="764"/>
      <c r="Q171" s="764"/>
      <c r="R171" s="764"/>
      <c r="S171" s="764"/>
      <c r="T171" s="765"/>
      <c r="U171" s="775"/>
      <c r="V171" s="776"/>
      <c r="W171" s="777"/>
      <c r="X171" s="797"/>
      <c r="Y171" s="797"/>
      <c r="Z171" s="797"/>
    </row>
    <row r="172" spans="1:26" s="31" customFormat="1" ht="17.100000000000001" customHeight="1" x14ac:dyDescent="0.15">
      <c r="A172" s="763"/>
      <c r="B172" s="764"/>
      <c r="C172" s="765"/>
      <c r="D172" s="763"/>
      <c r="E172" s="764"/>
      <c r="F172" s="764"/>
      <c r="G172" s="764"/>
      <c r="H172" s="764"/>
      <c r="I172" s="764"/>
      <c r="J172" s="764"/>
      <c r="K172" s="764"/>
      <c r="L172" s="764"/>
      <c r="M172" s="764"/>
      <c r="N172" s="764"/>
      <c r="O172" s="764"/>
      <c r="P172" s="764"/>
      <c r="Q172" s="764"/>
      <c r="R172" s="764"/>
      <c r="S172" s="764"/>
      <c r="T172" s="765"/>
      <c r="U172" s="775"/>
      <c r="V172" s="776"/>
      <c r="W172" s="777"/>
      <c r="X172" s="797"/>
      <c r="Y172" s="797"/>
      <c r="Z172" s="797"/>
    </row>
    <row r="173" spans="1:26" s="31" customFormat="1" ht="17.100000000000001" customHeight="1" x14ac:dyDescent="0.15">
      <c r="A173" s="763"/>
      <c r="B173" s="764"/>
      <c r="C173" s="765"/>
      <c r="D173" s="11" t="s">
        <v>9</v>
      </c>
      <c r="E173" s="764" t="s">
        <v>124</v>
      </c>
      <c r="F173" s="764"/>
      <c r="G173" s="764"/>
      <c r="H173" s="764"/>
      <c r="I173" s="764"/>
      <c r="J173" s="764"/>
      <c r="K173" s="764"/>
      <c r="L173" s="764"/>
      <c r="M173" s="764"/>
      <c r="N173" s="764"/>
      <c r="O173" s="764"/>
      <c r="P173" s="764"/>
      <c r="Q173" s="764"/>
      <c r="R173" s="764"/>
      <c r="S173" s="764"/>
      <c r="T173" s="765"/>
      <c r="U173" s="775"/>
      <c r="V173" s="776"/>
      <c r="W173" s="777"/>
      <c r="X173" s="797"/>
      <c r="Y173" s="797"/>
      <c r="Z173" s="797"/>
    </row>
    <row r="174" spans="1:26" s="31" customFormat="1" ht="17.100000000000001" customHeight="1" x14ac:dyDescent="0.15">
      <c r="A174" s="763"/>
      <c r="B174" s="764"/>
      <c r="C174" s="765"/>
      <c r="D174" s="87"/>
      <c r="E174" s="764"/>
      <c r="F174" s="764"/>
      <c r="G174" s="764"/>
      <c r="H174" s="764"/>
      <c r="I174" s="764"/>
      <c r="J174" s="764"/>
      <c r="K174" s="764"/>
      <c r="L174" s="764"/>
      <c r="M174" s="764"/>
      <c r="N174" s="764"/>
      <c r="O174" s="764"/>
      <c r="P174" s="764"/>
      <c r="Q174" s="764"/>
      <c r="R174" s="764"/>
      <c r="S174" s="764"/>
      <c r="T174" s="765"/>
      <c r="U174" s="775"/>
      <c r="V174" s="776"/>
      <c r="W174" s="777"/>
      <c r="X174" s="797"/>
      <c r="Y174" s="797"/>
      <c r="Z174" s="797"/>
    </row>
    <row r="175" spans="1:26" s="31" customFormat="1" ht="17.100000000000001" customHeight="1" x14ac:dyDescent="0.15">
      <c r="A175" s="763"/>
      <c r="B175" s="764"/>
      <c r="C175" s="765"/>
      <c r="D175" s="89"/>
      <c r="E175" s="859"/>
      <c r="F175" s="859"/>
      <c r="G175" s="859"/>
      <c r="H175" s="859"/>
      <c r="I175" s="859"/>
      <c r="J175" s="859"/>
      <c r="K175" s="859"/>
      <c r="L175" s="859"/>
      <c r="M175" s="859"/>
      <c r="N175" s="859"/>
      <c r="O175" s="859"/>
      <c r="P175" s="859"/>
      <c r="Q175" s="859"/>
      <c r="R175" s="859"/>
      <c r="S175" s="859"/>
      <c r="T175" s="860"/>
      <c r="U175" s="775"/>
      <c r="V175" s="776"/>
      <c r="W175" s="777"/>
      <c r="X175" s="886"/>
      <c r="Y175" s="886"/>
      <c r="Z175" s="886"/>
    </row>
    <row r="176" spans="1:26" s="31" customFormat="1" ht="17.100000000000001" customHeight="1" x14ac:dyDescent="0.15">
      <c r="A176" s="763"/>
      <c r="B176" s="764"/>
      <c r="C176" s="765"/>
      <c r="D176" s="835" t="s">
        <v>613</v>
      </c>
      <c r="E176" s="836"/>
      <c r="F176" s="836"/>
      <c r="G176" s="836"/>
      <c r="H176" s="836"/>
      <c r="I176" s="836"/>
      <c r="J176" s="836"/>
      <c r="K176" s="836"/>
      <c r="L176" s="836"/>
      <c r="M176" s="836"/>
      <c r="N176" s="836"/>
      <c r="O176" s="836"/>
      <c r="P176" s="836"/>
      <c r="Q176" s="836"/>
      <c r="R176" s="836"/>
      <c r="S176" s="836"/>
      <c r="T176" s="837"/>
      <c r="U176" s="775"/>
      <c r="V176" s="776"/>
      <c r="W176" s="777"/>
      <c r="X176" s="809"/>
      <c r="Y176" s="809"/>
      <c r="Z176" s="809"/>
    </row>
    <row r="177" spans="1:26" s="31" customFormat="1" ht="17.100000000000001" customHeight="1" x14ac:dyDescent="0.15">
      <c r="A177" s="763"/>
      <c r="B177" s="764"/>
      <c r="C177" s="765"/>
      <c r="D177" s="838"/>
      <c r="E177" s="839"/>
      <c r="F177" s="839"/>
      <c r="G177" s="839"/>
      <c r="H177" s="839"/>
      <c r="I177" s="839"/>
      <c r="J177" s="839"/>
      <c r="K177" s="839"/>
      <c r="L177" s="839"/>
      <c r="M177" s="839"/>
      <c r="N177" s="839"/>
      <c r="O177" s="839"/>
      <c r="P177" s="839"/>
      <c r="Q177" s="839"/>
      <c r="R177" s="839"/>
      <c r="S177" s="839"/>
      <c r="T177" s="840"/>
      <c r="U177" s="775"/>
      <c r="V177" s="776"/>
      <c r="W177" s="777"/>
      <c r="X177" s="795"/>
      <c r="Y177" s="795"/>
      <c r="Z177" s="795"/>
    </row>
    <row r="178" spans="1:26" s="31" customFormat="1" ht="17.100000000000001" customHeight="1" x14ac:dyDescent="0.15">
      <c r="A178" s="763"/>
      <c r="B178" s="764"/>
      <c r="C178" s="765"/>
      <c r="D178" s="865"/>
      <c r="E178" s="866"/>
      <c r="F178" s="866"/>
      <c r="G178" s="866"/>
      <c r="H178" s="866"/>
      <c r="I178" s="866"/>
      <c r="J178" s="866"/>
      <c r="K178" s="866"/>
      <c r="L178" s="866"/>
      <c r="M178" s="866"/>
      <c r="N178" s="866"/>
      <c r="O178" s="866"/>
      <c r="P178" s="866"/>
      <c r="Q178" s="866"/>
      <c r="R178" s="866"/>
      <c r="S178" s="866"/>
      <c r="T178" s="867"/>
      <c r="U178" s="775"/>
      <c r="V178" s="776"/>
      <c r="W178" s="777"/>
      <c r="X178" s="796"/>
      <c r="Y178" s="796"/>
      <c r="Z178" s="796"/>
    </row>
    <row r="179" spans="1:26" s="31" customFormat="1" ht="17.100000000000001" customHeight="1" x14ac:dyDescent="0.15">
      <c r="A179" s="763"/>
      <c r="B179" s="764"/>
      <c r="C179" s="765"/>
      <c r="D179" s="1155" t="s">
        <v>127</v>
      </c>
      <c r="E179" s="1156"/>
      <c r="F179" s="1156"/>
      <c r="G179" s="1156"/>
      <c r="H179" s="1156"/>
      <c r="I179" s="1156"/>
      <c r="J179" s="1156"/>
      <c r="K179" s="1156"/>
      <c r="L179" s="1156"/>
      <c r="M179" s="1156"/>
      <c r="N179" s="1156"/>
      <c r="O179" s="1156"/>
      <c r="P179" s="1156"/>
      <c r="Q179" s="1156"/>
      <c r="R179" s="1156"/>
      <c r="S179" s="1156"/>
      <c r="T179" s="1157"/>
      <c r="U179" s="775"/>
      <c r="V179" s="776"/>
      <c r="W179" s="777"/>
      <c r="X179" s="887"/>
      <c r="Y179" s="791"/>
      <c r="Z179" s="791"/>
    </row>
    <row r="180" spans="1:26" s="31" customFormat="1" ht="17.100000000000001" customHeight="1" x14ac:dyDescent="0.15">
      <c r="A180" s="763"/>
      <c r="B180" s="764"/>
      <c r="C180" s="765"/>
      <c r="D180" s="1155"/>
      <c r="E180" s="1156"/>
      <c r="F180" s="1156"/>
      <c r="G180" s="1156"/>
      <c r="H180" s="1156"/>
      <c r="I180" s="1156"/>
      <c r="J180" s="1156"/>
      <c r="K180" s="1156"/>
      <c r="L180" s="1156"/>
      <c r="M180" s="1156"/>
      <c r="N180" s="1156"/>
      <c r="O180" s="1156"/>
      <c r="P180" s="1156"/>
      <c r="Q180" s="1156"/>
      <c r="R180" s="1156"/>
      <c r="S180" s="1156"/>
      <c r="T180" s="1157"/>
      <c r="U180" s="775"/>
      <c r="V180" s="776"/>
      <c r="W180" s="777"/>
      <c r="X180" s="887"/>
      <c r="Y180" s="791"/>
      <c r="Z180" s="791"/>
    </row>
    <row r="181" spans="1:26" s="31" customFormat="1" ht="17.100000000000001" customHeight="1" x14ac:dyDescent="0.15">
      <c r="A181" s="763"/>
      <c r="B181" s="764"/>
      <c r="C181" s="765"/>
      <c r="D181" s="835" t="s">
        <v>128</v>
      </c>
      <c r="E181" s="836"/>
      <c r="F181" s="836"/>
      <c r="G181" s="836"/>
      <c r="H181" s="836"/>
      <c r="I181" s="836"/>
      <c r="J181" s="836"/>
      <c r="K181" s="836"/>
      <c r="L181" s="836"/>
      <c r="M181" s="836"/>
      <c r="N181" s="836"/>
      <c r="O181" s="836"/>
      <c r="P181" s="836"/>
      <c r="Q181" s="836"/>
      <c r="R181" s="836"/>
      <c r="S181" s="836"/>
      <c r="T181" s="837"/>
      <c r="U181" s="775"/>
      <c r="V181" s="776"/>
      <c r="W181" s="777"/>
      <c r="X181" s="887"/>
      <c r="Y181" s="887"/>
      <c r="Z181" s="887"/>
    </row>
    <row r="182" spans="1:26" s="31" customFormat="1" ht="17.100000000000001" customHeight="1" x14ac:dyDescent="0.15">
      <c r="A182" s="763"/>
      <c r="B182" s="764"/>
      <c r="C182" s="765"/>
      <c r="D182" s="395" t="s">
        <v>112</v>
      </c>
      <c r="E182" s="396"/>
      <c r="F182" s="396"/>
      <c r="G182" s="396"/>
      <c r="H182" s="396"/>
      <c r="I182" s="396"/>
      <c r="J182" s="396"/>
      <c r="K182" s="396"/>
      <c r="L182" s="396"/>
      <c r="M182" s="396"/>
      <c r="N182" s="396"/>
      <c r="O182" s="396"/>
      <c r="P182" s="396"/>
      <c r="Q182" s="396"/>
      <c r="R182" s="396"/>
      <c r="S182" s="396"/>
      <c r="T182" s="397"/>
      <c r="U182" s="775"/>
      <c r="V182" s="776"/>
      <c r="W182" s="777"/>
      <c r="X182" s="887"/>
      <c r="Y182" s="887"/>
      <c r="Z182" s="887"/>
    </row>
    <row r="183" spans="1:26" s="31" customFormat="1" ht="17.100000000000001" customHeight="1" x14ac:dyDescent="0.15">
      <c r="A183" s="763"/>
      <c r="B183" s="764"/>
      <c r="C183" s="765"/>
      <c r="D183" s="835" t="s">
        <v>529</v>
      </c>
      <c r="E183" s="836"/>
      <c r="F183" s="836"/>
      <c r="G183" s="836"/>
      <c r="H183" s="836"/>
      <c r="I183" s="836"/>
      <c r="J183" s="836"/>
      <c r="K183" s="836"/>
      <c r="L183" s="836"/>
      <c r="M183" s="836"/>
      <c r="N183" s="836"/>
      <c r="O183" s="836"/>
      <c r="P183" s="836"/>
      <c r="Q183" s="836"/>
      <c r="R183" s="836"/>
      <c r="S183" s="836"/>
      <c r="T183" s="837"/>
      <c r="U183" s="775"/>
      <c r="V183" s="776"/>
      <c r="W183" s="777"/>
      <c r="X183" s="887"/>
      <c r="Y183" s="887"/>
      <c r="Z183" s="887"/>
    </row>
    <row r="184" spans="1:26" s="31" customFormat="1" ht="17.100000000000001" customHeight="1" x14ac:dyDescent="0.15">
      <c r="A184" s="763"/>
      <c r="B184" s="764"/>
      <c r="C184" s="765"/>
      <c r="D184" s="838"/>
      <c r="E184" s="839"/>
      <c r="F184" s="839"/>
      <c r="G184" s="839"/>
      <c r="H184" s="839"/>
      <c r="I184" s="839"/>
      <c r="J184" s="839"/>
      <c r="K184" s="839"/>
      <c r="L184" s="839"/>
      <c r="M184" s="839"/>
      <c r="N184" s="839"/>
      <c r="O184" s="839"/>
      <c r="P184" s="839"/>
      <c r="Q184" s="839"/>
      <c r="R184" s="839"/>
      <c r="S184" s="839"/>
      <c r="T184" s="840"/>
      <c r="U184" s="775"/>
      <c r="V184" s="776"/>
      <c r="W184" s="777"/>
      <c r="X184" s="887"/>
      <c r="Y184" s="887"/>
      <c r="Z184" s="887"/>
    </row>
    <row r="185" spans="1:26" s="31" customFormat="1" ht="17.100000000000001" customHeight="1" x14ac:dyDescent="0.15">
      <c r="A185" s="763"/>
      <c r="B185" s="764"/>
      <c r="C185" s="765"/>
      <c r="D185" s="838"/>
      <c r="E185" s="839"/>
      <c r="F185" s="839"/>
      <c r="G185" s="839"/>
      <c r="H185" s="839"/>
      <c r="I185" s="839"/>
      <c r="J185" s="839"/>
      <c r="K185" s="839"/>
      <c r="L185" s="839"/>
      <c r="M185" s="839"/>
      <c r="N185" s="839"/>
      <c r="O185" s="839"/>
      <c r="P185" s="839"/>
      <c r="Q185" s="839"/>
      <c r="R185" s="839"/>
      <c r="S185" s="839"/>
      <c r="T185" s="840"/>
      <c r="U185" s="775"/>
      <c r="V185" s="776"/>
      <c r="W185" s="777"/>
      <c r="X185" s="887"/>
      <c r="Y185" s="887"/>
      <c r="Z185" s="887"/>
    </row>
    <row r="186" spans="1:26" s="31" customFormat="1" ht="17.100000000000001" customHeight="1" x14ac:dyDescent="0.15">
      <c r="A186" s="763"/>
      <c r="B186" s="764"/>
      <c r="C186" s="765"/>
      <c r="D186" s="838"/>
      <c r="E186" s="839"/>
      <c r="F186" s="839"/>
      <c r="G186" s="839"/>
      <c r="H186" s="839"/>
      <c r="I186" s="839"/>
      <c r="J186" s="839"/>
      <c r="K186" s="839"/>
      <c r="L186" s="839"/>
      <c r="M186" s="839"/>
      <c r="N186" s="839"/>
      <c r="O186" s="839"/>
      <c r="P186" s="839"/>
      <c r="Q186" s="839"/>
      <c r="R186" s="839"/>
      <c r="S186" s="839"/>
      <c r="T186" s="840"/>
      <c r="U186" s="775"/>
      <c r="V186" s="776"/>
      <c r="W186" s="777"/>
      <c r="X186" s="887"/>
      <c r="Y186" s="887"/>
      <c r="Z186" s="887"/>
    </row>
    <row r="187" spans="1:26" s="31" customFormat="1" ht="17.100000000000001" customHeight="1" x14ac:dyDescent="0.15">
      <c r="A187" s="763"/>
      <c r="B187" s="764"/>
      <c r="C187" s="765"/>
      <c r="D187" s="838" t="s">
        <v>125</v>
      </c>
      <c r="E187" s="839"/>
      <c r="F187" s="839"/>
      <c r="G187" s="839"/>
      <c r="H187" s="839"/>
      <c r="I187" s="839"/>
      <c r="J187" s="839"/>
      <c r="K187" s="839"/>
      <c r="L187" s="839"/>
      <c r="M187" s="839"/>
      <c r="N187" s="839"/>
      <c r="O187" s="839"/>
      <c r="P187" s="839"/>
      <c r="Q187" s="839"/>
      <c r="R187" s="839"/>
      <c r="S187" s="839"/>
      <c r="T187" s="840"/>
      <c r="U187" s="775"/>
      <c r="V187" s="776"/>
      <c r="W187" s="777"/>
      <c r="X187" s="887"/>
      <c r="Y187" s="887"/>
      <c r="Z187" s="887"/>
    </row>
    <row r="188" spans="1:26" s="31" customFormat="1" ht="17.100000000000001" customHeight="1" x14ac:dyDescent="0.15">
      <c r="A188" s="763"/>
      <c r="B188" s="764"/>
      <c r="C188" s="765"/>
      <c r="D188" s="838"/>
      <c r="E188" s="839"/>
      <c r="F188" s="839"/>
      <c r="G188" s="839"/>
      <c r="H188" s="839"/>
      <c r="I188" s="839"/>
      <c r="J188" s="839"/>
      <c r="K188" s="839"/>
      <c r="L188" s="839"/>
      <c r="M188" s="839"/>
      <c r="N188" s="839"/>
      <c r="O188" s="839"/>
      <c r="P188" s="839"/>
      <c r="Q188" s="839"/>
      <c r="R188" s="839"/>
      <c r="S188" s="839"/>
      <c r="T188" s="840"/>
      <c r="U188" s="775"/>
      <c r="V188" s="776"/>
      <c r="W188" s="777"/>
      <c r="X188" s="887"/>
      <c r="Y188" s="887"/>
      <c r="Z188" s="887"/>
    </row>
    <row r="189" spans="1:26" s="31" customFormat="1" ht="17.100000000000001" customHeight="1" x14ac:dyDescent="0.15">
      <c r="A189" s="763"/>
      <c r="B189" s="764"/>
      <c r="C189" s="765"/>
      <c r="D189" s="838"/>
      <c r="E189" s="839"/>
      <c r="F189" s="839"/>
      <c r="G189" s="839"/>
      <c r="H189" s="839"/>
      <c r="I189" s="839"/>
      <c r="J189" s="839"/>
      <c r="K189" s="839"/>
      <c r="L189" s="839"/>
      <c r="M189" s="839"/>
      <c r="N189" s="839"/>
      <c r="O189" s="839"/>
      <c r="P189" s="839"/>
      <c r="Q189" s="839"/>
      <c r="R189" s="839"/>
      <c r="S189" s="839"/>
      <c r="T189" s="840"/>
      <c r="U189" s="775"/>
      <c r="V189" s="776"/>
      <c r="W189" s="777"/>
      <c r="X189" s="887"/>
      <c r="Y189" s="887"/>
      <c r="Z189" s="887"/>
    </row>
    <row r="190" spans="1:26" s="31" customFormat="1" ht="17.100000000000001" customHeight="1" x14ac:dyDescent="0.15">
      <c r="A190" s="763"/>
      <c r="B190" s="764"/>
      <c r="C190" s="765"/>
      <c r="D190" s="1025"/>
      <c r="E190" s="1026"/>
      <c r="F190" s="1026"/>
      <c r="G190" s="1026"/>
      <c r="H190" s="1026"/>
      <c r="I190" s="1026"/>
      <c r="J190" s="1026"/>
      <c r="K190" s="1026"/>
      <c r="L190" s="1026"/>
      <c r="M190" s="1026"/>
      <c r="N190" s="1026"/>
      <c r="O190" s="1026"/>
      <c r="P190" s="1026"/>
      <c r="Q190" s="1026"/>
      <c r="R190" s="1026"/>
      <c r="S190" s="1026"/>
      <c r="T190" s="1027"/>
      <c r="U190" s="775"/>
      <c r="V190" s="776"/>
      <c r="W190" s="777"/>
      <c r="X190" s="901"/>
      <c r="Y190" s="901"/>
      <c r="Z190" s="901"/>
    </row>
    <row r="191" spans="1:26" s="31" customFormat="1" ht="17.100000000000001" customHeight="1" x14ac:dyDescent="0.15">
      <c r="A191" s="763"/>
      <c r="B191" s="764"/>
      <c r="C191" s="765"/>
      <c r="D191" s="37" t="s">
        <v>113</v>
      </c>
      <c r="E191" s="34"/>
      <c r="F191" s="34"/>
      <c r="G191" s="34"/>
      <c r="H191" s="34"/>
      <c r="I191" s="34"/>
      <c r="J191" s="34"/>
      <c r="K191" s="34"/>
      <c r="L191" s="34"/>
      <c r="M191" s="34"/>
      <c r="N191" s="34"/>
      <c r="O191" s="34"/>
      <c r="P191" s="34"/>
      <c r="Q191" s="34"/>
      <c r="R191" s="34"/>
      <c r="S191" s="34"/>
      <c r="T191" s="38"/>
      <c r="U191" s="775"/>
      <c r="V191" s="776"/>
      <c r="W191" s="777"/>
      <c r="X191" s="850"/>
      <c r="Y191" s="850"/>
      <c r="Z191" s="850"/>
    </row>
    <row r="192" spans="1:26" s="31" customFormat="1" ht="17.100000000000001" customHeight="1" x14ac:dyDescent="0.15">
      <c r="A192" s="763"/>
      <c r="B192" s="764"/>
      <c r="C192" s="765"/>
      <c r="D192" s="14" t="s">
        <v>118</v>
      </c>
      <c r="E192" s="764" t="s">
        <v>114</v>
      </c>
      <c r="F192" s="764"/>
      <c r="G192" s="764"/>
      <c r="H192" s="764"/>
      <c r="I192" s="764"/>
      <c r="J192" s="764"/>
      <c r="K192" s="764"/>
      <c r="L192" s="764"/>
      <c r="M192" s="764"/>
      <c r="N192" s="764"/>
      <c r="O192" s="764"/>
      <c r="P192" s="764"/>
      <c r="Q192" s="764"/>
      <c r="R192" s="764"/>
      <c r="S192" s="764"/>
      <c r="T192" s="765"/>
      <c r="U192" s="775"/>
      <c r="V192" s="776"/>
      <c r="W192" s="777"/>
      <c r="X192" s="842"/>
      <c r="Y192" s="842"/>
      <c r="Z192" s="842"/>
    </row>
    <row r="193" spans="1:26" s="31" customFormat="1" ht="17.100000000000001" customHeight="1" x14ac:dyDescent="0.15">
      <c r="A193" s="763"/>
      <c r="B193" s="764"/>
      <c r="C193" s="765"/>
      <c r="D193" s="14"/>
      <c r="E193" s="764"/>
      <c r="F193" s="764"/>
      <c r="G193" s="764"/>
      <c r="H193" s="764"/>
      <c r="I193" s="764"/>
      <c r="J193" s="764"/>
      <c r="K193" s="764"/>
      <c r="L193" s="764"/>
      <c r="M193" s="764"/>
      <c r="N193" s="764"/>
      <c r="O193" s="764"/>
      <c r="P193" s="764"/>
      <c r="Q193" s="764"/>
      <c r="R193" s="764"/>
      <c r="S193" s="764"/>
      <c r="T193" s="765"/>
      <c r="U193" s="775"/>
      <c r="V193" s="776"/>
      <c r="W193" s="777"/>
      <c r="X193" s="842"/>
      <c r="Y193" s="842"/>
      <c r="Z193" s="842"/>
    </row>
    <row r="194" spans="1:26" s="31" customFormat="1" ht="17.100000000000001" customHeight="1" x14ac:dyDescent="0.15">
      <c r="A194" s="763"/>
      <c r="B194" s="764"/>
      <c r="C194" s="765"/>
      <c r="D194" s="14" t="s">
        <v>119</v>
      </c>
      <c r="E194" s="764" t="s">
        <v>115</v>
      </c>
      <c r="F194" s="764"/>
      <c r="G194" s="764"/>
      <c r="H194" s="764"/>
      <c r="I194" s="764"/>
      <c r="J194" s="764"/>
      <c r="K194" s="764"/>
      <c r="L194" s="764"/>
      <c r="M194" s="764"/>
      <c r="N194" s="764"/>
      <c r="O194" s="764"/>
      <c r="P194" s="764"/>
      <c r="Q194" s="764"/>
      <c r="R194" s="764"/>
      <c r="S194" s="764"/>
      <c r="T194" s="765"/>
      <c r="U194" s="775"/>
      <c r="V194" s="776"/>
      <c r="W194" s="777"/>
      <c r="X194" s="842"/>
      <c r="Y194" s="842"/>
      <c r="Z194" s="842"/>
    </row>
    <row r="195" spans="1:26" s="31" customFormat="1" ht="17.100000000000001" customHeight="1" x14ac:dyDescent="0.15">
      <c r="A195" s="763"/>
      <c r="B195" s="764"/>
      <c r="C195" s="765"/>
      <c r="D195" s="14"/>
      <c r="E195" s="764"/>
      <c r="F195" s="764"/>
      <c r="G195" s="764"/>
      <c r="H195" s="764"/>
      <c r="I195" s="764"/>
      <c r="J195" s="764"/>
      <c r="K195" s="764"/>
      <c r="L195" s="764"/>
      <c r="M195" s="764"/>
      <c r="N195" s="764"/>
      <c r="O195" s="764"/>
      <c r="P195" s="764"/>
      <c r="Q195" s="764"/>
      <c r="R195" s="764"/>
      <c r="S195" s="764"/>
      <c r="T195" s="765"/>
      <c r="U195" s="775"/>
      <c r="V195" s="776"/>
      <c r="W195" s="777"/>
      <c r="X195" s="842"/>
      <c r="Y195" s="842"/>
      <c r="Z195" s="842"/>
    </row>
    <row r="196" spans="1:26" s="31" customFormat="1" ht="17.100000000000001" customHeight="1" x14ac:dyDescent="0.15">
      <c r="A196" s="763"/>
      <c r="B196" s="764"/>
      <c r="C196" s="765"/>
      <c r="D196" s="14" t="s">
        <v>120</v>
      </c>
      <c r="E196" s="764" t="s">
        <v>116</v>
      </c>
      <c r="F196" s="764"/>
      <c r="G196" s="764"/>
      <c r="H196" s="764"/>
      <c r="I196" s="764"/>
      <c r="J196" s="764"/>
      <c r="K196" s="764"/>
      <c r="L196" s="764"/>
      <c r="M196" s="764"/>
      <c r="N196" s="764"/>
      <c r="O196" s="764"/>
      <c r="P196" s="764"/>
      <c r="Q196" s="764"/>
      <c r="R196" s="764"/>
      <c r="S196" s="764"/>
      <c r="T196" s="765"/>
      <c r="U196" s="775"/>
      <c r="V196" s="776"/>
      <c r="W196" s="777"/>
      <c r="X196" s="842"/>
      <c r="Y196" s="842"/>
      <c r="Z196" s="842"/>
    </row>
    <row r="197" spans="1:26" s="31" customFormat="1" ht="17.100000000000001" customHeight="1" x14ac:dyDescent="0.15">
      <c r="A197" s="763"/>
      <c r="B197" s="764"/>
      <c r="C197" s="765"/>
      <c r="D197" s="14"/>
      <c r="E197" s="764"/>
      <c r="F197" s="764"/>
      <c r="G197" s="764"/>
      <c r="H197" s="764"/>
      <c r="I197" s="764"/>
      <c r="J197" s="764"/>
      <c r="K197" s="764"/>
      <c r="L197" s="764"/>
      <c r="M197" s="764"/>
      <c r="N197" s="764"/>
      <c r="O197" s="764"/>
      <c r="P197" s="764"/>
      <c r="Q197" s="764"/>
      <c r="R197" s="764"/>
      <c r="S197" s="764"/>
      <c r="T197" s="765"/>
      <c r="U197" s="775"/>
      <c r="V197" s="776"/>
      <c r="W197" s="777"/>
      <c r="X197" s="842"/>
      <c r="Y197" s="842"/>
      <c r="Z197" s="842"/>
    </row>
    <row r="198" spans="1:26" s="31" customFormat="1" ht="17.100000000000001" customHeight="1" x14ac:dyDescent="0.15">
      <c r="A198" s="763"/>
      <c r="B198" s="764"/>
      <c r="C198" s="765"/>
      <c r="D198" s="14"/>
      <c r="E198" s="764"/>
      <c r="F198" s="764"/>
      <c r="G198" s="764"/>
      <c r="H198" s="764"/>
      <c r="I198" s="764"/>
      <c r="J198" s="764"/>
      <c r="K198" s="764"/>
      <c r="L198" s="764"/>
      <c r="M198" s="764"/>
      <c r="N198" s="764"/>
      <c r="O198" s="764"/>
      <c r="P198" s="764"/>
      <c r="Q198" s="764"/>
      <c r="R198" s="764"/>
      <c r="S198" s="764"/>
      <c r="T198" s="765"/>
      <c r="U198" s="775"/>
      <c r="V198" s="776"/>
      <c r="W198" s="777"/>
      <c r="X198" s="842"/>
      <c r="Y198" s="842"/>
      <c r="Z198" s="842"/>
    </row>
    <row r="199" spans="1:26" s="31" customFormat="1" ht="17.100000000000001" customHeight="1" x14ac:dyDescent="0.15">
      <c r="A199" s="763"/>
      <c r="B199" s="764"/>
      <c r="C199" s="765"/>
      <c r="D199" s="14"/>
      <c r="E199" s="764"/>
      <c r="F199" s="764"/>
      <c r="G199" s="764"/>
      <c r="H199" s="764"/>
      <c r="I199" s="764"/>
      <c r="J199" s="764"/>
      <c r="K199" s="764"/>
      <c r="L199" s="764"/>
      <c r="M199" s="764"/>
      <c r="N199" s="764"/>
      <c r="O199" s="764"/>
      <c r="P199" s="764"/>
      <c r="Q199" s="764"/>
      <c r="R199" s="764"/>
      <c r="S199" s="764"/>
      <c r="T199" s="765"/>
      <c r="U199" s="775"/>
      <c r="V199" s="776"/>
      <c r="W199" s="777"/>
      <c r="X199" s="842"/>
      <c r="Y199" s="842"/>
      <c r="Z199" s="842"/>
    </row>
    <row r="200" spans="1:26" s="31" customFormat="1" ht="17.100000000000001" customHeight="1" x14ac:dyDescent="0.15">
      <c r="A200" s="763"/>
      <c r="B200" s="764"/>
      <c r="C200" s="765"/>
      <c r="D200" s="14"/>
      <c r="E200" s="764"/>
      <c r="F200" s="764"/>
      <c r="G200" s="764"/>
      <c r="H200" s="764"/>
      <c r="I200" s="764"/>
      <c r="J200" s="764"/>
      <c r="K200" s="764"/>
      <c r="L200" s="764"/>
      <c r="M200" s="764"/>
      <c r="N200" s="764"/>
      <c r="O200" s="764"/>
      <c r="P200" s="764"/>
      <c r="Q200" s="764"/>
      <c r="R200" s="764"/>
      <c r="S200" s="764"/>
      <c r="T200" s="765"/>
      <c r="U200" s="775"/>
      <c r="V200" s="776"/>
      <c r="W200" s="777"/>
      <c r="X200" s="842"/>
      <c r="Y200" s="842"/>
      <c r="Z200" s="842"/>
    </row>
    <row r="201" spans="1:26" s="31" customFormat="1" ht="17.100000000000001" customHeight="1" x14ac:dyDescent="0.15">
      <c r="A201" s="763"/>
      <c r="B201" s="764"/>
      <c r="C201" s="765"/>
      <c r="D201" s="14" t="s">
        <v>121</v>
      </c>
      <c r="E201" s="764" t="s">
        <v>117</v>
      </c>
      <c r="F201" s="764"/>
      <c r="G201" s="764"/>
      <c r="H201" s="764"/>
      <c r="I201" s="764"/>
      <c r="J201" s="764"/>
      <c r="K201" s="764"/>
      <c r="L201" s="764"/>
      <c r="M201" s="764"/>
      <c r="N201" s="764"/>
      <c r="O201" s="764"/>
      <c r="P201" s="764"/>
      <c r="Q201" s="764"/>
      <c r="R201" s="764"/>
      <c r="S201" s="764"/>
      <c r="T201" s="765"/>
      <c r="U201" s="775"/>
      <c r="V201" s="776"/>
      <c r="W201" s="777"/>
      <c r="X201" s="842"/>
      <c r="Y201" s="842"/>
      <c r="Z201" s="842"/>
    </row>
    <row r="202" spans="1:26" s="31" customFormat="1" ht="17.100000000000001" customHeight="1" x14ac:dyDescent="0.15">
      <c r="A202" s="763"/>
      <c r="B202" s="764"/>
      <c r="C202" s="765"/>
      <c r="D202" s="90"/>
      <c r="E202" s="764"/>
      <c r="F202" s="764"/>
      <c r="G202" s="764"/>
      <c r="H202" s="764"/>
      <c r="I202" s="764"/>
      <c r="J202" s="764"/>
      <c r="K202" s="764"/>
      <c r="L202" s="764"/>
      <c r="M202" s="764"/>
      <c r="N202" s="764"/>
      <c r="O202" s="764"/>
      <c r="P202" s="764"/>
      <c r="Q202" s="764"/>
      <c r="R202" s="764"/>
      <c r="S202" s="764"/>
      <c r="T202" s="765"/>
      <c r="U202" s="775"/>
      <c r="V202" s="776"/>
      <c r="W202" s="777"/>
      <c r="X202" s="843"/>
      <c r="Y202" s="843"/>
      <c r="Z202" s="843"/>
    </row>
    <row r="203" spans="1:26" s="31" customFormat="1" ht="17.100000000000001" customHeight="1" x14ac:dyDescent="0.15">
      <c r="A203" s="763"/>
      <c r="B203" s="764"/>
      <c r="C203" s="765"/>
      <c r="D203" s="37" t="s">
        <v>123</v>
      </c>
      <c r="E203" s="35"/>
      <c r="F203" s="35"/>
      <c r="G203" s="35"/>
      <c r="H203" s="35"/>
      <c r="I203" s="35"/>
      <c r="J203" s="35"/>
      <c r="K203" s="35"/>
      <c r="L203" s="35"/>
      <c r="M203" s="35"/>
      <c r="N203" s="35"/>
      <c r="O203" s="35"/>
      <c r="P203" s="35"/>
      <c r="Q203" s="35"/>
      <c r="R203" s="35"/>
      <c r="S203" s="35"/>
      <c r="T203" s="36"/>
      <c r="U203" s="775"/>
      <c r="V203" s="776"/>
      <c r="W203" s="777"/>
      <c r="X203" s="850"/>
      <c r="Y203" s="850"/>
      <c r="Z203" s="850"/>
    </row>
    <row r="204" spans="1:26" s="31" customFormat="1" ht="17.100000000000001" customHeight="1" x14ac:dyDescent="0.15">
      <c r="A204" s="763"/>
      <c r="B204" s="764"/>
      <c r="C204" s="765"/>
      <c r="D204" s="835" t="s">
        <v>122</v>
      </c>
      <c r="E204" s="836"/>
      <c r="F204" s="836"/>
      <c r="G204" s="836"/>
      <c r="H204" s="836"/>
      <c r="I204" s="836"/>
      <c r="J204" s="836"/>
      <c r="K204" s="836"/>
      <c r="L204" s="836"/>
      <c r="M204" s="836"/>
      <c r="N204" s="836"/>
      <c r="O204" s="836"/>
      <c r="P204" s="836"/>
      <c r="Q204" s="836"/>
      <c r="R204" s="836"/>
      <c r="S204" s="836"/>
      <c r="T204" s="837"/>
      <c r="U204" s="775"/>
      <c r="V204" s="776"/>
      <c r="W204" s="777"/>
      <c r="X204" s="842"/>
      <c r="Y204" s="842"/>
      <c r="Z204" s="842"/>
    </row>
    <row r="205" spans="1:26" s="31" customFormat="1" ht="17.100000000000001" customHeight="1" x14ac:dyDescent="0.15">
      <c r="A205" s="763"/>
      <c r="B205" s="764"/>
      <c r="C205" s="765"/>
      <c r="D205" s="838"/>
      <c r="E205" s="839"/>
      <c r="F205" s="839"/>
      <c r="G205" s="839"/>
      <c r="H205" s="839"/>
      <c r="I205" s="839"/>
      <c r="J205" s="839"/>
      <c r="K205" s="839"/>
      <c r="L205" s="839"/>
      <c r="M205" s="839"/>
      <c r="N205" s="839"/>
      <c r="O205" s="839"/>
      <c r="P205" s="839"/>
      <c r="Q205" s="839"/>
      <c r="R205" s="839"/>
      <c r="S205" s="839"/>
      <c r="T205" s="840"/>
      <c r="U205" s="775"/>
      <c r="V205" s="776"/>
      <c r="W205" s="777"/>
      <c r="X205" s="842"/>
      <c r="Y205" s="842"/>
      <c r="Z205" s="842"/>
    </row>
    <row r="206" spans="1:26" s="31" customFormat="1" ht="17.100000000000001" customHeight="1" x14ac:dyDescent="0.15">
      <c r="A206" s="763"/>
      <c r="B206" s="764"/>
      <c r="C206" s="765"/>
      <c r="D206" s="838"/>
      <c r="E206" s="839"/>
      <c r="F206" s="839"/>
      <c r="G206" s="839"/>
      <c r="H206" s="839"/>
      <c r="I206" s="839"/>
      <c r="J206" s="839"/>
      <c r="K206" s="839"/>
      <c r="L206" s="839"/>
      <c r="M206" s="839"/>
      <c r="N206" s="839"/>
      <c r="O206" s="839"/>
      <c r="P206" s="839"/>
      <c r="Q206" s="839"/>
      <c r="R206" s="839"/>
      <c r="S206" s="839"/>
      <c r="T206" s="840"/>
      <c r="U206" s="775"/>
      <c r="V206" s="776"/>
      <c r="W206" s="777"/>
      <c r="X206" s="842"/>
      <c r="Y206" s="842"/>
      <c r="Z206" s="842"/>
    </row>
    <row r="207" spans="1:26" s="31" customFormat="1" ht="17.100000000000001" customHeight="1" x14ac:dyDescent="0.15">
      <c r="A207" s="783"/>
      <c r="B207" s="784"/>
      <c r="C207" s="785"/>
      <c r="D207" s="1025"/>
      <c r="E207" s="1026"/>
      <c r="F207" s="1026"/>
      <c r="G207" s="1026"/>
      <c r="H207" s="1026"/>
      <c r="I207" s="1026"/>
      <c r="J207" s="1026"/>
      <c r="K207" s="1026"/>
      <c r="L207" s="1026"/>
      <c r="M207" s="1026"/>
      <c r="N207" s="1026"/>
      <c r="O207" s="1026"/>
      <c r="P207" s="1026"/>
      <c r="Q207" s="1026"/>
      <c r="R207" s="1026"/>
      <c r="S207" s="1026"/>
      <c r="T207" s="1027"/>
      <c r="U207" s="801"/>
      <c r="V207" s="778"/>
      <c r="W207" s="779"/>
      <c r="X207" s="843"/>
      <c r="Y207" s="843"/>
      <c r="Z207" s="843"/>
    </row>
    <row r="208" spans="1:26" s="31" customFormat="1" ht="17.100000000000001" customHeight="1" x14ac:dyDescent="0.1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1:26" ht="15" customHeight="1" x14ac:dyDescent="0.15">
      <c r="A209" s="1151" t="s">
        <v>255</v>
      </c>
      <c r="B209" s="1151"/>
      <c r="C209" s="1151"/>
      <c r="D209" s="1151"/>
      <c r="E209" s="1151"/>
      <c r="F209" s="1151"/>
      <c r="G209" s="1151"/>
      <c r="H209" s="1151"/>
      <c r="I209" s="1151"/>
      <c r="J209" s="1151"/>
      <c r="K209" s="1151"/>
      <c r="L209" s="1151"/>
      <c r="M209" s="1151"/>
      <c r="N209" s="1151"/>
      <c r="O209" s="1151"/>
      <c r="P209" s="1151"/>
      <c r="Q209" s="1151"/>
      <c r="R209" s="1151"/>
      <c r="S209" s="1151"/>
      <c r="T209" s="1151"/>
      <c r="U209" s="1151"/>
      <c r="V209" s="1151"/>
      <c r="W209" s="1151"/>
      <c r="X209" s="1151"/>
      <c r="Y209" s="1151"/>
      <c r="Z209" s="1151"/>
    </row>
    <row r="210" spans="1:26" ht="15" customHeight="1" x14ac:dyDescent="0.15">
      <c r="A210" s="1152"/>
      <c r="B210" s="1152"/>
      <c r="C210" s="1152"/>
      <c r="D210" s="1152"/>
      <c r="E210" s="1152"/>
      <c r="F210" s="1152"/>
      <c r="G210" s="1152"/>
      <c r="H210" s="1152"/>
      <c r="I210" s="1152"/>
      <c r="J210" s="1152"/>
      <c r="K210" s="1152"/>
      <c r="L210" s="1152"/>
      <c r="M210" s="1152"/>
      <c r="N210" s="1152"/>
      <c r="O210" s="1152"/>
      <c r="P210" s="1152"/>
      <c r="Q210" s="1152"/>
      <c r="R210" s="1152"/>
      <c r="S210" s="1152"/>
      <c r="T210" s="1152"/>
      <c r="U210" s="1152"/>
      <c r="V210" s="1152"/>
      <c r="W210" s="1152"/>
      <c r="X210" s="1152"/>
      <c r="Y210" s="1152"/>
      <c r="Z210" s="1152"/>
    </row>
    <row r="211" spans="1:26" s="31" customFormat="1" ht="17.100000000000001" customHeight="1" x14ac:dyDescent="0.15">
      <c r="A211" s="915" t="s">
        <v>202</v>
      </c>
      <c r="B211" s="805"/>
      <c r="C211" s="806"/>
      <c r="D211" s="915" t="s">
        <v>130</v>
      </c>
      <c r="E211" s="805"/>
      <c r="F211" s="805"/>
      <c r="G211" s="805"/>
      <c r="H211" s="805"/>
      <c r="I211" s="805"/>
      <c r="J211" s="805"/>
      <c r="K211" s="805"/>
      <c r="L211" s="805"/>
      <c r="M211" s="805"/>
      <c r="N211" s="805"/>
      <c r="O211" s="805"/>
      <c r="P211" s="805"/>
      <c r="Q211" s="805"/>
      <c r="R211" s="805"/>
      <c r="S211" s="805"/>
      <c r="T211" s="806"/>
      <c r="U211" s="772" t="s">
        <v>290</v>
      </c>
      <c r="V211" s="786"/>
      <c r="W211" s="787"/>
      <c r="X211" s="908"/>
      <c r="Y211" s="908"/>
      <c r="Z211" s="908"/>
    </row>
    <row r="212" spans="1:26" s="31" customFormat="1" ht="17.100000000000001" customHeight="1" x14ac:dyDescent="0.15">
      <c r="A212" s="763"/>
      <c r="B212" s="764"/>
      <c r="C212" s="765"/>
      <c r="D212" s="763"/>
      <c r="E212" s="764"/>
      <c r="F212" s="764"/>
      <c r="G212" s="764"/>
      <c r="H212" s="764"/>
      <c r="I212" s="764"/>
      <c r="J212" s="764"/>
      <c r="K212" s="764"/>
      <c r="L212" s="764"/>
      <c r="M212" s="764"/>
      <c r="N212" s="764"/>
      <c r="O212" s="764"/>
      <c r="P212" s="764"/>
      <c r="Q212" s="764"/>
      <c r="R212" s="764"/>
      <c r="S212" s="764"/>
      <c r="T212" s="765"/>
      <c r="U212" s="775"/>
      <c r="V212" s="789"/>
      <c r="W212" s="790"/>
      <c r="X212" s="908"/>
      <c r="Y212" s="908"/>
      <c r="Z212" s="908"/>
    </row>
    <row r="213" spans="1:26" s="31" customFormat="1" ht="17.100000000000001" customHeight="1" x14ac:dyDescent="0.15">
      <c r="A213" s="763"/>
      <c r="B213" s="764"/>
      <c r="C213" s="765"/>
      <c r="D213" s="916"/>
      <c r="E213" s="859"/>
      <c r="F213" s="859"/>
      <c r="G213" s="859"/>
      <c r="H213" s="859"/>
      <c r="I213" s="859"/>
      <c r="J213" s="859"/>
      <c r="K213" s="859"/>
      <c r="L213" s="859"/>
      <c r="M213" s="859"/>
      <c r="N213" s="859"/>
      <c r="O213" s="859"/>
      <c r="P213" s="859"/>
      <c r="Q213" s="859"/>
      <c r="R213" s="859"/>
      <c r="S213" s="859"/>
      <c r="T213" s="860"/>
      <c r="U213" s="775"/>
      <c r="V213" s="789"/>
      <c r="W213" s="790"/>
      <c r="X213" s="908"/>
      <c r="Y213" s="908"/>
      <c r="Z213" s="908"/>
    </row>
    <row r="214" spans="1:26" s="31" customFormat="1" ht="17.100000000000001" customHeight="1" x14ac:dyDescent="0.15">
      <c r="A214" s="763"/>
      <c r="B214" s="764"/>
      <c r="C214" s="765"/>
      <c r="D214" s="766" t="s">
        <v>131</v>
      </c>
      <c r="E214" s="767"/>
      <c r="F214" s="767"/>
      <c r="G214" s="767"/>
      <c r="H214" s="767"/>
      <c r="I214" s="767"/>
      <c r="J214" s="767"/>
      <c r="K214" s="767"/>
      <c r="L214" s="767"/>
      <c r="M214" s="767"/>
      <c r="N214" s="767"/>
      <c r="O214" s="767"/>
      <c r="P214" s="767"/>
      <c r="Q214" s="767"/>
      <c r="R214" s="767"/>
      <c r="S214" s="767"/>
      <c r="T214" s="768"/>
      <c r="U214" s="788"/>
      <c r="V214" s="789"/>
      <c r="W214" s="790"/>
      <c r="X214" s="878"/>
      <c r="Y214" s="878"/>
      <c r="Z214" s="878"/>
    </row>
    <row r="215" spans="1:26" s="31" customFormat="1" ht="17.100000000000001" customHeight="1" x14ac:dyDescent="0.15">
      <c r="A215" s="783"/>
      <c r="B215" s="784"/>
      <c r="C215" s="785"/>
      <c r="D215" s="769"/>
      <c r="E215" s="770"/>
      <c r="F215" s="770"/>
      <c r="G215" s="770"/>
      <c r="H215" s="770"/>
      <c r="I215" s="770"/>
      <c r="J215" s="770"/>
      <c r="K215" s="770"/>
      <c r="L215" s="770"/>
      <c r="M215" s="770"/>
      <c r="N215" s="770"/>
      <c r="O215" s="770"/>
      <c r="P215" s="770"/>
      <c r="Q215" s="770"/>
      <c r="R215" s="770"/>
      <c r="S215" s="770"/>
      <c r="T215" s="771"/>
      <c r="U215" s="1169"/>
      <c r="V215" s="1170"/>
      <c r="W215" s="1171"/>
      <c r="X215" s="879"/>
      <c r="Y215" s="879"/>
      <c r="Z215" s="879"/>
    </row>
    <row r="216" spans="1:26" s="31" customFormat="1" ht="17.100000000000001" customHeight="1" x14ac:dyDescent="0.15">
      <c r="A216" s="915" t="s">
        <v>203</v>
      </c>
      <c r="B216" s="805"/>
      <c r="C216" s="806"/>
      <c r="D216" s="40" t="s">
        <v>277</v>
      </c>
      <c r="E216" s="99"/>
      <c r="F216" s="99"/>
      <c r="G216" s="99"/>
      <c r="H216" s="99"/>
      <c r="I216" s="99"/>
      <c r="J216" s="99"/>
      <c r="K216" s="99"/>
      <c r="L216" s="99"/>
      <c r="M216" s="99"/>
      <c r="N216" s="99"/>
      <c r="O216" s="99"/>
      <c r="P216" s="99"/>
      <c r="Q216" s="99"/>
      <c r="R216" s="99"/>
      <c r="S216" s="99"/>
      <c r="T216" s="99"/>
      <c r="U216" s="99"/>
      <c r="V216" s="99"/>
      <c r="W216" s="99"/>
      <c r="X216" s="100"/>
      <c r="Y216" s="772" t="s">
        <v>43</v>
      </c>
      <c r="Z216" s="774"/>
    </row>
    <row r="217" spans="1:26" s="31" customFormat="1" ht="17.100000000000001" customHeight="1" x14ac:dyDescent="0.15">
      <c r="A217" s="763"/>
      <c r="B217" s="764"/>
      <c r="C217" s="765"/>
      <c r="D217" s="41" t="s">
        <v>132</v>
      </c>
      <c r="E217" s="97"/>
      <c r="F217" s="42"/>
      <c r="G217" s="42"/>
      <c r="H217" s="42"/>
      <c r="I217" s="42"/>
      <c r="J217" s="42"/>
      <c r="K217" s="42"/>
      <c r="L217" s="42"/>
      <c r="M217" s="42"/>
      <c r="N217" s="42"/>
      <c r="O217" s="42"/>
      <c r="P217" s="42"/>
      <c r="Q217" s="42"/>
      <c r="R217" s="42"/>
      <c r="S217" s="42"/>
      <c r="T217" s="42"/>
      <c r="U217" s="42"/>
      <c r="V217" s="42"/>
      <c r="W217" s="42"/>
      <c r="X217" s="43"/>
      <c r="Y217" s="775"/>
      <c r="Z217" s="777"/>
    </row>
    <row r="218" spans="1:26" s="31" customFormat="1" ht="17.100000000000001" customHeight="1" x14ac:dyDescent="0.15">
      <c r="A218" s="763"/>
      <c r="B218" s="764"/>
      <c r="C218" s="765"/>
      <c r="D218" s="44"/>
      <c r="E218" s="116"/>
      <c r="F218" s="116" t="s">
        <v>133</v>
      </c>
      <c r="G218" s="5"/>
      <c r="H218" s="5"/>
      <c r="I218" s="5"/>
      <c r="J218" s="116"/>
      <c r="K218" s="116" t="s">
        <v>134</v>
      </c>
      <c r="L218" s="5"/>
      <c r="M218" s="5"/>
      <c r="N218" s="116"/>
      <c r="O218" s="116"/>
      <c r="P218" s="116" t="s">
        <v>135</v>
      </c>
      <c r="Q218" s="45"/>
      <c r="R218" s="45"/>
      <c r="S218" s="45"/>
      <c r="T218" s="45"/>
      <c r="U218" s="45"/>
      <c r="V218" s="24"/>
      <c r="W218" s="24"/>
      <c r="X218" s="46"/>
      <c r="Y218" s="775"/>
      <c r="Z218" s="777"/>
    </row>
    <row r="219" spans="1:26" s="31" customFormat="1" ht="17.100000000000001" customHeight="1" x14ac:dyDescent="0.15">
      <c r="A219" s="763"/>
      <c r="B219" s="764"/>
      <c r="C219" s="765"/>
      <c r="D219" s="44"/>
      <c r="E219" s="116"/>
      <c r="F219" s="116" t="s">
        <v>136</v>
      </c>
      <c r="G219" s="5"/>
      <c r="H219" s="5"/>
      <c r="I219" s="5"/>
      <c r="J219" s="116"/>
      <c r="K219" s="116"/>
      <c r="L219" s="5"/>
      <c r="M219" s="5"/>
      <c r="N219" s="116"/>
      <c r="Q219" s="45"/>
      <c r="R219" s="45"/>
      <c r="S219" s="45"/>
      <c r="T219" s="45"/>
      <c r="U219" s="45"/>
      <c r="V219" s="24"/>
      <c r="W219" s="24"/>
      <c r="X219" s="46"/>
      <c r="Y219" s="775"/>
      <c r="Z219" s="777"/>
    </row>
    <row r="220" spans="1:26" s="31" customFormat="1" ht="17.100000000000001" customHeight="1" x14ac:dyDescent="0.15">
      <c r="A220" s="763"/>
      <c r="B220" s="764"/>
      <c r="C220" s="765"/>
      <c r="D220" s="44"/>
      <c r="E220" s="116"/>
      <c r="F220" s="1159" t="s">
        <v>146</v>
      </c>
      <c r="G220" s="1159"/>
      <c r="H220" s="1159"/>
      <c r="I220" s="1159"/>
      <c r="J220" s="1159"/>
      <c r="K220" s="1159"/>
      <c r="L220" s="1159"/>
      <c r="M220" s="1159"/>
      <c r="N220" s="1159"/>
      <c r="O220" s="1159"/>
      <c r="P220" s="1159"/>
      <c r="Q220" s="1159"/>
      <c r="R220" s="1159"/>
      <c r="S220" s="1159"/>
      <c r="T220" s="1159"/>
      <c r="U220" s="1159"/>
      <c r="V220" s="1159"/>
      <c r="W220" s="1159"/>
      <c r="X220" s="1160"/>
      <c r="Y220" s="775"/>
      <c r="Z220" s="777"/>
    </row>
    <row r="221" spans="1:26" s="31" customFormat="1" ht="17.100000000000001" customHeight="1" x14ac:dyDescent="0.15">
      <c r="A221" s="763"/>
      <c r="B221" s="764"/>
      <c r="C221" s="765"/>
      <c r="D221" s="44"/>
      <c r="E221" s="116"/>
      <c r="F221" s="1159"/>
      <c r="G221" s="1159"/>
      <c r="H221" s="1159"/>
      <c r="I221" s="1159"/>
      <c r="J221" s="1159"/>
      <c r="K221" s="1159"/>
      <c r="L221" s="1159"/>
      <c r="M221" s="1159"/>
      <c r="N221" s="1159"/>
      <c r="O221" s="1159"/>
      <c r="P221" s="1159"/>
      <c r="Q221" s="1159"/>
      <c r="R221" s="1159"/>
      <c r="S221" s="1159"/>
      <c r="T221" s="1159"/>
      <c r="U221" s="1159"/>
      <c r="V221" s="1159"/>
      <c r="W221" s="1159"/>
      <c r="X221" s="1160"/>
      <c r="Y221" s="775"/>
      <c r="Z221" s="777"/>
    </row>
    <row r="222" spans="1:26" s="31" customFormat="1" ht="17.100000000000001" customHeight="1" x14ac:dyDescent="0.15">
      <c r="A222" s="763"/>
      <c r="B222" s="764"/>
      <c r="C222" s="765"/>
      <c r="D222" s="44"/>
      <c r="E222" s="116"/>
      <c r="F222" s="1159"/>
      <c r="G222" s="1159"/>
      <c r="H222" s="1159"/>
      <c r="I222" s="1159"/>
      <c r="J222" s="1159"/>
      <c r="K222" s="1159"/>
      <c r="L222" s="1159"/>
      <c r="M222" s="1159"/>
      <c r="N222" s="1159"/>
      <c r="O222" s="1159"/>
      <c r="P222" s="1159"/>
      <c r="Q222" s="1159"/>
      <c r="R222" s="1159"/>
      <c r="S222" s="1159"/>
      <c r="T222" s="1159"/>
      <c r="U222" s="1159"/>
      <c r="V222" s="1159"/>
      <c r="W222" s="1159"/>
      <c r="X222" s="1160"/>
      <c r="Y222" s="775"/>
      <c r="Z222" s="777"/>
    </row>
    <row r="223" spans="1:26" s="31" customFormat="1" ht="17.100000000000001" customHeight="1" x14ac:dyDescent="0.15">
      <c r="A223" s="763"/>
      <c r="B223" s="764"/>
      <c r="C223" s="765"/>
      <c r="D223" s="101"/>
      <c r="E223" s="116"/>
      <c r="F223" s="116" t="s">
        <v>137</v>
      </c>
      <c r="G223" s="47"/>
      <c r="H223" s="47"/>
      <c r="I223" s="47"/>
      <c r="J223" s="47"/>
      <c r="K223" s="47"/>
      <c r="L223" s="47"/>
      <c r="M223" s="47"/>
      <c r="N223" s="47"/>
      <c r="O223" s="47"/>
      <c r="P223" s="47"/>
      <c r="Q223" s="47"/>
      <c r="R223" s="47"/>
      <c r="S223" s="47"/>
      <c r="T223" s="47"/>
      <c r="U223" s="47"/>
      <c r="V223" s="97"/>
      <c r="W223" s="97"/>
      <c r="X223" s="48"/>
      <c r="Y223" s="775"/>
      <c r="Z223" s="777"/>
    </row>
    <row r="224" spans="1:26" s="31" customFormat="1" ht="17.100000000000001" customHeight="1" x14ac:dyDescent="0.15">
      <c r="A224" s="763"/>
      <c r="B224" s="764"/>
      <c r="C224" s="765"/>
      <c r="D224" s="101"/>
      <c r="E224" s="116"/>
      <c r="F224" s="49" t="s">
        <v>140</v>
      </c>
      <c r="G224" s="47"/>
      <c r="H224" s="47"/>
      <c r="I224" s="47"/>
      <c r="J224" s="47"/>
      <c r="K224" s="47"/>
      <c r="L224" s="47"/>
      <c r="M224" s="47"/>
      <c r="N224" s="47"/>
      <c r="O224" s="47"/>
      <c r="P224" s="47"/>
      <c r="Q224" s="47"/>
      <c r="R224" s="47"/>
      <c r="S224" s="47"/>
      <c r="T224" s="47"/>
      <c r="U224" s="47"/>
      <c r="V224" s="97"/>
      <c r="W224" s="97"/>
      <c r="X224" s="48"/>
      <c r="Y224" s="775"/>
      <c r="Z224" s="777"/>
    </row>
    <row r="225" spans="1:26" s="31" customFormat="1" ht="17.100000000000001" customHeight="1" x14ac:dyDescent="0.15">
      <c r="A225" s="763"/>
      <c r="B225" s="764"/>
      <c r="C225" s="765"/>
      <c r="D225" s="101"/>
      <c r="E225" s="116"/>
      <c r="F225" s="107" t="s">
        <v>138</v>
      </c>
      <c r="G225" s="109"/>
      <c r="H225" s="109"/>
      <c r="I225" s="49"/>
      <c r="J225" s="108" t="s">
        <v>139</v>
      </c>
      <c r="K225" s="47"/>
      <c r="L225" s="47"/>
      <c r="M225" s="47"/>
      <c r="N225" s="47"/>
      <c r="O225" s="116"/>
      <c r="P225" s="107" t="s">
        <v>142</v>
      </c>
      <c r="Q225" s="47"/>
      <c r="R225" s="47"/>
      <c r="S225" s="47"/>
      <c r="T225" s="47"/>
      <c r="U225" s="47"/>
      <c r="V225" s="97"/>
      <c r="W225" s="97"/>
      <c r="X225" s="50"/>
      <c r="Y225" s="775"/>
      <c r="Z225" s="777"/>
    </row>
    <row r="226" spans="1:26" s="31" customFormat="1" ht="17.100000000000001" customHeight="1" x14ac:dyDescent="0.15">
      <c r="A226" s="763"/>
      <c r="B226" s="764"/>
      <c r="C226" s="765"/>
      <c r="D226" s="101"/>
      <c r="E226" s="116"/>
      <c r="F226" s="116" t="s">
        <v>141</v>
      </c>
      <c r="G226" s="109"/>
      <c r="H226" s="109"/>
      <c r="I226" s="49"/>
      <c r="J226" s="108"/>
      <c r="K226" s="47"/>
      <c r="L226" s="47"/>
      <c r="M226" s="47"/>
      <c r="N226" s="47"/>
      <c r="O226" s="116"/>
      <c r="P226" s="116"/>
      <c r="Q226" s="47"/>
      <c r="R226" s="47"/>
      <c r="S226" s="47"/>
      <c r="T226" s="47"/>
      <c r="U226" s="47"/>
      <c r="V226" s="97"/>
      <c r="W226" s="97"/>
      <c r="X226" s="50"/>
      <c r="Y226" s="775"/>
      <c r="Z226" s="777"/>
    </row>
    <row r="227" spans="1:26" s="31" customFormat="1" ht="17.100000000000001" customHeight="1" x14ac:dyDescent="0.15">
      <c r="A227" s="763"/>
      <c r="B227" s="764"/>
      <c r="C227" s="765"/>
      <c r="D227" s="101"/>
      <c r="E227" s="116"/>
      <c r="F227" s="6" t="s">
        <v>148</v>
      </c>
      <c r="G227" s="109"/>
      <c r="H227" s="109"/>
      <c r="I227" s="49"/>
      <c r="J227" s="108"/>
      <c r="K227" s="47"/>
      <c r="L227" s="47"/>
      <c r="M227" s="47"/>
      <c r="N227" s="47"/>
      <c r="O227" s="116"/>
      <c r="P227" s="116"/>
      <c r="Q227" s="47"/>
      <c r="R227" s="47"/>
      <c r="S227" s="47"/>
      <c r="T227" s="47"/>
      <c r="U227" s="47"/>
      <c r="V227" s="97"/>
      <c r="W227" s="97"/>
      <c r="X227" s="50"/>
      <c r="Y227" s="775"/>
      <c r="Z227" s="777"/>
    </row>
    <row r="228" spans="1:26" s="31" customFormat="1" ht="17.100000000000001" customHeight="1" x14ac:dyDescent="0.15">
      <c r="A228" s="763"/>
      <c r="B228" s="764"/>
      <c r="C228" s="765"/>
      <c r="D228" s="101"/>
      <c r="E228" s="116"/>
      <c r="F228" s="116" t="s">
        <v>143</v>
      </c>
      <c r="G228" s="49"/>
      <c r="H228" s="47"/>
      <c r="I228" s="47"/>
      <c r="J228" s="47"/>
      <c r="K228" s="47"/>
      <c r="L228" s="47"/>
      <c r="M228" s="116"/>
      <c r="N228" s="39" t="s">
        <v>532</v>
      </c>
      <c r="Q228" s="47"/>
      <c r="R228" s="47"/>
      <c r="S228" s="47"/>
      <c r="T228" s="47"/>
      <c r="U228" s="47"/>
      <c r="V228" s="97"/>
      <c r="W228" s="97"/>
      <c r="X228" s="50"/>
      <c r="Y228" s="775"/>
      <c r="Z228" s="777"/>
    </row>
    <row r="229" spans="1:26" s="31" customFormat="1" ht="17.100000000000001" customHeight="1" x14ac:dyDescent="0.15">
      <c r="A229" s="763"/>
      <c r="B229" s="764"/>
      <c r="C229" s="765"/>
      <c r="D229" s="101"/>
      <c r="E229" s="116"/>
      <c r="F229" s="107" t="s">
        <v>144</v>
      </c>
      <c r="G229" s="97"/>
      <c r="H229" s="97"/>
      <c r="I229" s="97"/>
      <c r="J229" s="97"/>
      <c r="M229" s="97"/>
      <c r="N229" s="116" t="s">
        <v>145</v>
      </c>
      <c r="O229" s="97"/>
      <c r="P229" s="97"/>
      <c r="Q229" s="97"/>
      <c r="R229" s="97"/>
      <c r="S229" s="97"/>
      <c r="T229" s="97"/>
      <c r="U229" s="97"/>
      <c r="V229" s="97"/>
      <c r="W229" s="97"/>
      <c r="X229" s="50"/>
      <c r="Y229" s="775"/>
      <c r="Z229" s="777"/>
    </row>
    <row r="230" spans="1:26" s="31" customFormat="1" ht="17.100000000000001" customHeight="1" x14ac:dyDescent="0.15">
      <c r="A230" s="783"/>
      <c r="B230" s="784"/>
      <c r="C230" s="785"/>
      <c r="D230" s="101"/>
      <c r="E230" s="116"/>
      <c r="F230" s="51" t="s">
        <v>147</v>
      </c>
      <c r="G230" s="97"/>
      <c r="H230" s="97"/>
      <c r="I230" s="97"/>
      <c r="J230" s="97"/>
      <c r="M230" s="97"/>
      <c r="N230" s="97"/>
      <c r="O230" s="97"/>
      <c r="P230" s="97"/>
      <c r="Q230" s="97"/>
      <c r="R230" s="97"/>
      <c r="S230" s="97"/>
      <c r="T230" s="97"/>
      <c r="U230" s="97"/>
      <c r="V230" s="97"/>
      <c r="W230" s="97"/>
      <c r="X230" s="50"/>
      <c r="Y230" s="85"/>
      <c r="Z230" s="86"/>
    </row>
    <row r="231" spans="1:26" s="31" customFormat="1" ht="17.100000000000001" customHeight="1" x14ac:dyDescent="0.15">
      <c r="A231" s="915" t="s">
        <v>204</v>
      </c>
      <c r="B231" s="805"/>
      <c r="C231" s="806"/>
      <c r="D231" s="1099" t="s">
        <v>278</v>
      </c>
      <c r="E231" s="1100"/>
      <c r="F231" s="1100"/>
      <c r="G231" s="1100"/>
      <c r="H231" s="1100"/>
      <c r="I231" s="1100"/>
      <c r="J231" s="1100"/>
      <c r="K231" s="1100"/>
      <c r="L231" s="1100"/>
      <c r="M231" s="1100"/>
      <c r="N231" s="1100"/>
      <c r="O231" s="1100"/>
      <c r="P231" s="1100"/>
      <c r="Q231" s="1100"/>
      <c r="R231" s="1100"/>
      <c r="S231" s="1100"/>
      <c r="T231" s="1101"/>
      <c r="U231" s="772" t="s">
        <v>291</v>
      </c>
      <c r="V231" s="949"/>
      <c r="W231" s="950"/>
      <c r="X231" s="794"/>
      <c r="Y231" s="890"/>
      <c r="Z231" s="794"/>
    </row>
    <row r="232" spans="1:26" s="31" customFormat="1" ht="17.100000000000001" customHeight="1" x14ac:dyDescent="0.15">
      <c r="A232" s="763"/>
      <c r="B232" s="764"/>
      <c r="C232" s="765"/>
      <c r="D232" s="1038"/>
      <c r="E232" s="1011"/>
      <c r="F232" s="1011"/>
      <c r="G232" s="1011"/>
      <c r="H232" s="1011"/>
      <c r="I232" s="1011"/>
      <c r="J232" s="1011"/>
      <c r="K232" s="1011"/>
      <c r="L232" s="1011"/>
      <c r="M232" s="1011"/>
      <c r="N232" s="1011"/>
      <c r="O232" s="1011"/>
      <c r="P232" s="1011"/>
      <c r="Q232" s="1011"/>
      <c r="R232" s="1011"/>
      <c r="S232" s="1011"/>
      <c r="T232" s="1039"/>
      <c r="U232" s="775"/>
      <c r="V232" s="952"/>
      <c r="W232" s="953"/>
      <c r="X232" s="795"/>
      <c r="Y232" s="893"/>
      <c r="Z232" s="795"/>
    </row>
    <row r="233" spans="1:26" s="31" customFormat="1" ht="17.100000000000001" customHeight="1" x14ac:dyDescent="0.15">
      <c r="A233" s="763"/>
      <c r="B233" s="764"/>
      <c r="C233" s="765"/>
      <c r="D233" s="11" t="s">
        <v>189</v>
      </c>
      <c r="E233" s="764" t="s">
        <v>190</v>
      </c>
      <c r="F233" s="764"/>
      <c r="G233" s="764"/>
      <c r="H233" s="764"/>
      <c r="I233" s="764"/>
      <c r="J233" s="764"/>
      <c r="K233" s="764"/>
      <c r="L233" s="764"/>
      <c r="M233" s="764"/>
      <c r="N233" s="764"/>
      <c r="O233" s="764"/>
      <c r="P233" s="764"/>
      <c r="Q233" s="764"/>
      <c r="R233" s="764"/>
      <c r="S233" s="764"/>
      <c r="T233" s="765"/>
      <c r="U233" s="775"/>
      <c r="V233" s="952"/>
      <c r="W233" s="953"/>
      <c r="X233" s="795"/>
      <c r="Y233" s="893"/>
      <c r="Z233" s="795"/>
    </row>
    <row r="234" spans="1:26" s="31" customFormat="1" ht="17.100000000000001" customHeight="1" x14ac:dyDescent="0.15">
      <c r="A234" s="763"/>
      <c r="B234" s="764"/>
      <c r="C234" s="765"/>
      <c r="D234" s="11"/>
      <c r="E234" s="764"/>
      <c r="F234" s="764"/>
      <c r="G234" s="764"/>
      <c r="H234" s="764"/>
      <c r="I234" s="764"/>
      <c r="J234" s="764"/>
      <c r="K234" s="764"/>
      <c r="L234" s="764"/>
      <c r="M234" s="764"/>
      <c r="N234" s="764"/>
      <c r="O234" s="764"/>
      <c r="P234" s="764"/>
      <c r="Q234" s="764"/>
      <c r="R234" s="764"/>
      <c r="S234" s="764"/>
      <c r="T234" s="765"/>
      <c r="U234" s="775"/>
      <c r="V234" s="952"/>
      <c r="W234" s="953"/>
      <c r="X234" s="795"/>
      <c r="Y234" s="893"/>
      <c r="Z234" s="795"/>
    </row>
    <row r="235" spans="1:26" s="31" customFormat="1" ht="17.100000000000001" customHeight="1" x14ac:dyDescent="0.15">
      <c r="A235" s="763"/>
      <c r="B235" s="764"/>
      <c r="C235" s="765"/>
      <c r="D235" s="82"/>
      <c r="E235" s="764"/>
      <c r="F235" s="764"/>
      <c r="G235" s="764"/>
      <c r="H235" s="764"/>
      <c r="I235" s="764"/>
      <c r="J235" s="764"/>
      <c r="K235" s="764"/>
      <c r="L235" s="764"/>
      <c r="M235" s="764"/>
      <c r="N235" s="764"/>
      <c r="O235" s="764"/>
      <c r="P235" s="764"/>
      <c r="Q235" s="764"/>
      <c r="R235" s="764"/>
      <c r="S235" s="764"/>
      <c r="T235" s="765"/>
      <c r="U235" s="775"/>
      <c r="V235" s="952"/>
      <c r="W235" s="953"/>
      <c r="X235" s="795"/>
      <c r="Y235" s="893"/>
      <c r="Z235" s="795"/>
    </row>
    <row r="236" spans="1:26" s="31" customFormat="1" ht="17.100000000000001" customHeight="1" x14ac:dyDescent="0.15">
      <c r="A236" s="763"/>
      <c r="B236" s="764"/>
      <c r="C236" s="765"/>
      <c r="D236" s="82"/>
      <c r="E236" s="764"/>
      <c r="F236" s="764"/>
      <c r="G236" s="764"/>
      <c r="H236" s="764"/>
      <c r="I236" s="764"/>
      <c r="J236" s="764"/>
      <c r="K236" s="764"/>
      <c r="L236" s="764"/>
      <c r="M236" s="764"/>
      <c r="N236" s="764"/>
      <c r="O236" s="764"/>
      <c r="P236" s="764"/>
      <c r="Q236" s="764"/>
      <c r="R236" s="764"/>
      <c r="S236" s="764"/>
      <c r="T236" s="765"/>
      <c r="U236" s="775"/>
      <c r="V236" s="952"/>
      <c r="W236" s="953"/>
      <c r="X236" s="795"/>
      <c r="Y236" s="893"/>
      <c r="Z236" s="795"/>
    </row>
    <row r="237" spans="1:26" s="31" customFormat="1" ht="17.100000000000001" customHeight="1" x14ac:dyDescent="0.15">
      <c r="A237" s="763"/>
      <c r="B237" s="764"/>
      <c r="C237" s="765"/>
      <c r="D237" s="251" t="s">
        <v>191</v>
      </c>
      <c r="E237" s="53"/>
      <c r="F237" s="53"/>
      <c r="G237" s="53"/>
      <c r="H237" s="53"/>
      <c r="I237" s="53"/>
      <c r="J237" s="53"/>
      <c r="K237" s="53"/>
      <c r="L237" s="53"/>
      <c r="M237" s="53"/>
      <c r="N237" s="53"/>
      <c r="O237" s="53"/>
      <c r="P237" s="53"/>
      <c r="Q237" s="53"/>
      <c r="R237" s="53"/>
      <c r="S237" s="53"/>
      <c r="T237" s="54"/>
      <c r="U237" s="775"/>
      <c r="V237" s="952"/>
      <c r="W237" s="953"/>
      <c r="X237" s="809"/>
      <c r="Y237" s="1118"/>
      <c r="Z237" s="809"/>
    </row>
    <row r="238" spans="1:26" s="31" customFormat="1" ht="17.100000000000001" customHeight="1" x14ac:dyDescent="0.15">
      <c r="A238" s="763"/>
      <c r="B238" s="764"/>
      <c r="C238" s="765"/>
      <c r="D238" s="11" t="s">
        <v>9</v>
      </c>
      <c r="E238" s="764" t="s">
        <v>192</v>
      </c>
      <c r="F238" s="764"/>
      <c r="G238" s="764"/>
      <c r="H238" s="764"/>
      <c r="I238" s="764"/>
      <c r="J238" s="764"/>
      <c r="K238" s="764"/>
      <c r="L238" s="764"/>
      <c r="M238" s="764"/>
      <c r="N238" s="764"/>
      <c r="O238" s="764"/>
      <c r="P238" s="764"/>
      <c r="Q238" s="764"/>
      <c r="R238" s="764"/>
      <c r="S238" s="764"/>
      <c r="T238" s="765"/>
      <c r="U238" s="775"/>
      <c r="V238" s="952"/>
      <c r="W238" s="953"/>
      <c r="X238" s="795"/>
      <c r="Y238" s="893"/>
      <c r="Z238" s="795"/>
    </row>
    <row r="239" spans="1:26" s="31" customFormat="1" ht="17.100000000000001" customHeight="1" x14ac:dyDescent="0.15">
      <c r="A239" s="763"/>
      <c r="B239" s="764"/>
      <c r="C239" s="765"/>
      <c r="D239" s="11"/>
      <c r="E239" s="764"/>
      <c r="F239" s="764"/>
      <c r="G239" s="764"/>
      <c r="H239" s="764"/>
      <c r="I239" s="764"/>
      <c r="J239" s="764"/>
      <c r="K239" s="764"/>
      <c r="L239" s="764"/>
      <c r="M239" s="764"/>
      <c r="N239" s="764"/>
      <c r="O239" s="764"/>
      <c r="P239" s="764"/>
      <c r="Q239" s="764"/>
      <c r="R239" s="764"/>
      <c r="S239" s="764"/>
      <c r="T239" s="765"/>
      <c r="U239" s="775"/>
      <c r="V239" s="952"/>
      <c r="W239" s="953"/>
      <c r="X239" s="795"/>
      <c r="Y239" s="893"/>
      <c r="Z239" s="795"/>
    </row>
    <row r="240" spans="1:26" s="31" customFormat="1" ht="17.100000000000001" customHeight="1" x14ac:dyDescent="0.15">
      <c r="A240" s="763"/>
      <c r="B240" s="764"/>
      <c r="C240" s="765"/>
      <c r="D240" s="11"/>
      <c r="E240" s="764"/>
      <c r="F240" s="764"/>
      <c r="G240" s="764"/>
      <c r="H240" s="764"/>
      <c r="I240" s="764"/>
      <c r="J240" s="764"/>
      <c r="K240" s="764"/>
      <c r="L240" s="764"/>
      <c r="M240" s="764"/>
      <c r="N240" s="764"/>
      <c r="O240" s="764"/>
      <c r="P240" s="764"/>
      <c r="Q240" s="764"/>
      <c r="R240" s="764"/>
      <c r="S240" s="764"/>
      <c r="T240" s="765"/>
      <c r="U240" s="775"/>
      <c r="V240" s="952"/>
      <c r="W240" s="953"/>
      <c r="X240" s="795"/>
      <c r="Y240" s="893"/>
      <c r="Z240" s="795"/>
    </row>
    <row r="241" spans="1:26" s="31" customFormat="1" ht="17.100000000000001" customHeight="1" x14ac:dyDescent="0.15">
      <c r="A241" s="763"/>
      <c r="B241" s="764"/>
      <c r="C241" s="765"/>
      <c r="D241" s="11"/>
      <c r="E241" s="764"/>
      <c r="F241" s="764"/>
      <c r="G241" s="764"/>
      <c r="H241" s="764"/>
      <c r="I241" s="764"/>
      <c r="J241" s="764"/>
      <c r="K241" s="764"/>
      <c r="L241" s="764"/>
      <c r="M241" s="764"/>
      <c r="N241" s="764"/>
      <c r="O241" s="764"/>
      <c r="P241" s="764"/>
      <c r="Q241" s="764"/>
      <c r="R241" s="764"/>
      <c r="S241" s="764"/>
      <c r="T241" s="765"/>
      <c r="U241" s="775"/>
      <c r="V241" s="952"/>
      <c r="W241" s="953"/>
      <c r="X241" s="795"/>
      <c r="Y241" s="893"/>
      <c r="Z241" s="795"/>
    </row>
    <row r="242" spans="1:26" s="31" customFormat="1" ht="17.100000000000001" customHeight="1" x14ac:dyDescent="0.15">
      <c r="A242" s="763"/>
      <c r="B242" s="764"/>
      <c r="C242" s="765"/>
      <c r="D242" s="780" t="s">
        <v>338</v>
      </c>
      <c r="E242" s="781"/>
      <c r="F242" s="781"/>
      <c r="G242" s="781"/>
      <c r="H242" s="781"/>
      <c r="I242" s="781"/>
      <c r="J242" s="781"/>
      <c r="K242" s="781"/>
      <c r="L242" s="781"/>
      <c r="M242" s="781"/>
      <c r="N242" s="781"/>
      <c r="O242" s="781"/>
      <c r="P242" s="781"/>
      <c r="Q242" s="781"/>
      <c r="R242" s="781"/>
      <c r="S242" s="781"/>
      <c r="T242" s="782"/>
      <c r="U242" s="775"/>
      <c r="V242" s="952"/>
      <c r="W242" s="953"/>
      <c r="X242" s="809"/>
      <c r="Y242" s="809"/>
      <c r="Z242" s="809"/>
    </row>
    <row r="243" spans="1:26" s="31" customFormat="1" ht="17.100000000000001" customHeight="1" x14ac:dyDescent="0.15">
      <c r="A243" s="763"/>
      <c r="B243" s="764"/>
      <c r="C243" s="765"/>
      <c r="D243" s="916"/>
      <c r="E243" s="859"/>
      <c r="F243" s="859"/>
      <c r="G243" s="859"/>
      <c r="H243" s="859"/>
      <c r="I243" s="859"/>
      <c r="J243" s="859"/>
      <c r="K243" s="859"/>
      <c r="L243" s="859"/>
      <c r="M243" s="859"/>
      <c r="N243" s="859"/>
      <c r="O243" s="859"/>
      <c r="P243" s="859"/>
      <c r="Q243" s="859"/>
      <c r="R243" s="859"/>
      <c r="S243" s="859"/>
      <c r="T243" s="860"/>
      <c r="U243" s="775"/>
      <c r="V243" s="952"/>
      <c r="W243" s="953"/>
      <c r="X243" s="796"/>
      <c r="Y243" s="796"/>
      <c r="Z243" s="796"/>
    </row>
    <row r="244" spans="1:26" s="31" customFormat="1" ht="17.45" customHeight="1" x14ac:dyDescent="0.15">
      <c r="A244" s="763"/>
      <c r="B244" s="764"/>
      <c r="C244" s="765"/>
      <c r="D244" s="1035" t="s">
        <v>630</v>
      </c>
      <c r="E244" s="1036"/>
      <c r="F244" s="1036"/>
      <c r="G244" s="1036"/>
      <c r="H244" s="1036"/>
      <c r="I244" s="1036"/>
      <c r="J244" s="1036"/>
      <c r="K244" s="1036"/>
      <c r="L244" s="1036"/>
      <c r="M244" s="1036"/>
      <c r="N244" s="1036"/>
      <c r="O244" s="1036"/>
      <c r="P244" s="1036"/>
      <c r="Q244" s="1036"/>
      <c r="R244" s="1036"/>
      <c r="S244" s="1036"/>
      <c r="T244" s="1037"/>
      <c r="U244" s="775"/>
      <c r="V244" s="952"/>
      <c r="W244" s="953"/>
      <c r="X244" s="841"/>
      <c r="Y244" s="841"/>
      <c r="Z244" s="841"/>
    </row>
    <row r="245" spans="1:26" s="31" customFormat="1" ht="17.45" customHeight="1" x14ac:dyDescent="0.15">
      <c r="A245" s="763"/>
      <c r="B245" s="764"/>
      <c r="C245" s="765"/>
      <c r="D245" s="1038"/>
      <c r="E245" s="1011"/>
      <c r="F245" s="1011"/>
      <c r="G245" s="1011"/>
      <c r="H245" s="1011"/>
      <c r="I245" s="1011"/>
      <c r="J245" s="1011"/>
      <c r="K245" s="1011"/>
      <c r="L245" s="1011"/>
      <c r="M245" s="1011"/>
      <c r="N245" s="1011"/>
      <c r="O245" s="1011"/>
      <c r="P245" s="1011"/>
      <c r="Q245" s="1011"/>
      <c r="R245" s="1011"/>
      <c r="S245" s="1011"/>
      <c r="T245" s="1039"/>
      <c r="U245" s="775"/>
      <c r="V245" s="952"/>
      <c r="W245" s="953"/>
      <c r="X245" s="842"/>
      <c r="Y245" s="842"/>
      <c r="Z245" s="842"/>
    </row>
    <row r="246" spans="1:26" s="31" customFormat="1" ht="17.45" customHeight="1" x14ac:dyDescent="0.15">
      <c r="A246" s="763"/>
      <c r="B246" s="764"/>
      <c r="C246" s="765"/>
      <c r="D246" s="1038"/>
      <c r="E246" s="1011"/>
      <c r="F246" s="1011"/>
      <c r="G246" s="1011"/>
      <c r="H246" s="1011"/>
      <c r="I246" s="1011"/>
      <c r="J246" s="1011"/>
      <c r="K246" s="1011"/>
      <c r="L246" s="1011"/>
      <c r="M246" s="1011"/>
      <c r="N246" s="1011"/>
      <c r="O246" s="1011"/>
      <c r="P246" s="1011"/>
      <c r="Q246" s="1011"/>
      <c r="R246" s="1011"/>
      <c r="S246" s="1011"/>
      <c r="T246" s="1039"/>
      <c r="U246" s="775"/>
      <c r="V246" s="952"/>
      <c r="W246" s="953"/>
      <c r="X246" s="842"/>
      <c r="Y246" s="842"/>
      <c r="Z246" s="842"/>
    </row>
    <row r="247" spans="1:26" s="31" customFormat="1" ht="17.45" customHeight="1" x14ac:dyDescent="0.15">
      <c r="A247" s="763"/>
      <c r="B247" s="764"/>
      <c r="C247" s="765"/>
      <c r="D247" s="1153"/>
      <c r="E247" s="1066"/>
      <c r="F247" s="1066"/>
      <c r="G247" s="1066"/>
      <c r="H247" s="1066"/>
      <c r="I247" s="1066"/>
      <c r="J247" s="1066"/>
      <c r="K247" s="1066"/>
      <c r="L247" s="1066"/>
      <c r="M247" s="1066"/>
      <c r="N247" s="1066"/>
      <c r="O247" s="1066"/>
      <c r="P247" s="1066"/>
      <c r="Q247" s="1066"/>
      <c r="R247" s="1066"/>
      <c r="S247" s="1066"/>
      <c r="T247" s="1154"/>
      <c r="U247" s="775"/>
      <c r="V247" s="952"/>
      <c r="W247" s="953"/>
      <c r="X247" s="851"/>
      <c r="Y247" s="851"/>
      <c r="Z247" s="851"/>
    </row>
    <row r="248" spans="1:26" s="31" customFormat="1" ht="17.45" customHeight="1" x14ac:dyDescent="0.15">
      <c r="A248" s="763"/>
      <c r="B248" s="764"/>
      <c r="C248" s="765"/>
      <c r="D248" s="1035" t="s">
        <v>533</v>
      </c>
      <c r="E248" s="1036"/>
      <c r="F248" s="1036"/>
      <c r="G248" s="1036"/>
      <c r="H248" s="1036"/>
      <c r="I248" s="1036"/>
      <c r="J248" s="1036"/>
      <c r="K248" s="1036"/>
      <c r="L248" s="1036"/>
      <c r="M248" s="1036"/>
      <c r="N248" s="1036"/>
      <c r="O248" s="1036"/>
      <c r="P248" s="1036"/>
      <c r="Q248" s="1036"/>
      <c r="R248" s="1036"/>
      <c r="S248" s="1036"/>
      <c r="T248" s="1037"/>
      <c r="U248" s="775"/>
      <c r="V248" s="952"/>
      <c r="W248" s="953"/>
      <c r="X248" s="841"/>
      <c r="Y248" s="841"/>
      <c r="Z248" s="841"/>
    </row>
    <row r="249" spans="1:26" s="31" customFormat="1" ht="17.45" customHeight="1" x14ac:dyDescent="0.15">
      <c r="A249" s="763"/>
      <c r="B249" s="764"/>
      <c r="C249" s="765"/>
      <c r="D249" s="1038"/>
      <c r="E249" s="1011"/>
      <c r="F249" s="1011"/>
      <c r="G249" s="1011"/>
      <c r="H249" s="1011"/>
      <c r="I249" s="1011"/>
      <c r="J249" s="1011"/>
      <c r="K249" s="1011"/>
      <c r="L249" s="1011"/>
      <c r="M249" s="1011"/>
      <c r="N249" s="1011"/>
      <c r="O249" s="1011"/>
      <c r="P249" s="1011"/>
      <c r="Q249" s="1011"/>
      <c r="R249" s="1011"/>
      <c r="S249" s="1011"/>
      <c r="T249" s="1039"/>
      <c r="U249" s="775"/>
      <c r="V249" s="952"/>
      <c r="W249" s="953"/>
      <c r="X249" s="842"/>
      <c r="Y249" s="842"/>
      <c r="Z249" s="842"/>
    </row>
    <row r="250" spans="1:26" s="31" customFormat="1" ht="17.45" customHeight="1" x14ac:dyDescent="0.15">
      <c r="A250" s="763"/>
      <c r="B250" s="764"/>
      <c r="C250" s="765"/>
      <c r="D250" s="1038"/>
      <c r="E250" s="1011"/>
      <c r="F250" s="1011"/>
      <c r="G250" s="1011"/>
      <c r="H250" s="1011"/>
      <c r="I250" s="1011"/>
      <c r="J250" s="1011"/>
      <c r="K250" s="1011"/>
      <c r="L250" s="1011"/>
      <c r="M250" s="1011"/>
      <c r="N250" s="1011"/>
      <c r="O250" s="1011"/>
      <c r="P250" s="1011"/>
      <c r="Q250" s="1011"/>
      <c r="R250" s="1011"/>
      <c r="S250" s="1011"/>
      <c r="T250" s="1039"/>
      <c r="U250" s="775"/>
      <c r="V250" s="952"/>
      <c r="W250" s="953"/>
      <c r="X250" s="842"/>
      <c r="Y250" s="842"/>
      <c r="Z250" s="842"/>
    </row>
    <row r="251" spans="1:26" s="31" customFormat="1" ht="17.45" customHeight="1" x14ac:dyDescent="0.15">
      <c r="A251" s="763"/>
      <c r="B251" s="764"/>
      <c r="C251" s="765"/>
      <c r="D251" s="1038"/>
      <c r="E251" s="1011"/>
      <c r="F251" s="1011"/>
      <c r="G251" s="1011"/>
      <c r="H251" s="1011"/>
      <c r="I251" s="1011"/>
      <c r="J251" s="1011"/>
      <c r="K251" s="1011"/>
      <c r="L251" s="1011"/>
      <c r="M251" s="1011"/>
      <c r="N251" s="1011"/>
      <c r="O251" s="1011"/>
      <c r="P251" s="1011"/>
      <c r="Q251" s="1011"/>
      <c r="R251" s="1011"/>
      <c r="S251" s="1011"/>
      <c r="T251" s="1039"/>
      <c r="U251" s="775"/>
      <c r="V251" s="952"/>
      <c r="W251" s="953"/>
      <c r="X251" s="842"/>
      <c r="Y251" s="842"/>
      <c r="Z251" s="842"/>
    </row>
    <row r="252" spans="1:26" s="31" customFormat="1" ht="17.45" customHeight="1" x14ac:dyDescent="0.15">
      <c r="A252" s="763"/>
      <c r="B252" s="764"/>
      <c r="C252" s="765"/>
      <c r="D252" s="1153"/>
      <c r="E252" s="1066"/>
      <c r="F252" s="1066"/>
      <c r="G252" s="1066"/>
      <c r="H252" s="1066"/>
      <c r="I252" s="1066"/>
      <c r="J252" s="1066"/>
      <c r="K252" s="1066"/>
      <c r="L252" s="1066"/>
      <c r="M252" s="1066"/>
      <c r="N252" s="1066"/>
      <c r="O252" s="1066"/>
      <c r="P252" s="1066"/>
      <c r="Q252" s="1066"/>
      <c r="R252" s="1066"/>
      <c r="S252" s="1066"/>
      <c r="T252" s="1154"/>
      <c r="U252" s="775"/>
      <c r="V252" s="952"/>
      <c r="W252" s="953"/>
      <c r="X252" s="851"/>
      <c r="Y252" s="851"/>
      <c r="Z252" s="851"/>
    </row>
    <row r="253" spans="1:26" s="31" customFormat="1" ht="17.100000000000001" customHeight="1" x14ac:dyDescent="0.15">
      <c r="A253" s="763"/>
      <c r="B253" s="764"/>
      <c r="C253" s="765"/>
      <c r="D253" s="1035" t="s">
        <v>337</v>
      </c>
      <c r="E253" s="1036"/>
      <c r="F253" s="1036"/>
      <c r="G253" s="1036"/>
      <c r="H253" s="1036"/>
      <c r="I253" s="1036"/>
      <c r="J253" s="1036"/>
      <c r="K253" s="1036"/>
      <c r="L253" s="1036"/>
      <c r="M253" s="1036"/>
      <c r="N253" s="1036"/>
      <c r="O253" s="1036"/>
      <c r="P253" s="1036"/>
      <c r="Q253" s="1036"/>
      <c r="R253" s="1036"/>
      <c r="S253" s="1036"/>
      <c r="T253" s="1037"/>
      <c r="U253" s="775"/>
      <c r="V253" s="952"/>
      <c r="W253" s="953"/>
      <c r="X253" s="851"/>
      <c r="Y253" s="918"/>
      <c r="Z253" s="869"/>
    </row>
    <row r="254" spans="1:26" s="31" customFormat="1" ht="17.100000000000001" customHeight="1" x14ac:dyDescent="0.15">
      <c r="A254" s="763"/>
      <c r="B254" s="764"/>
      <c r="C254" s="765"/>
      <c r="D254" s="1040"/>
      <c r="E254" s="1012"/>
      <c r="F254" s="1012"/>
      <c r="G254" s="1012"/>
      <c r="H254" s="1012"/>
      <c r="I254" s="1012"/>
      <c r="J254" s="1012"/>
      <c r="K254" s="1012"/>
      <c r="L254" s="1012"/>
      <c r="M254" s="1012"/>
      <c r="N254" s="1012"/>
      <c r="O254" s="1012"/>
      <c r="P254" s="1012"/>
      <c r="Q254" s="1012"/>
      <c r="R254" s="1012"/>
      <c r="S254" s="1012"/>
      <c r="T254" s="1041"/>
      <c r="U254" s="775"/>
      <c r="V254" s="952"/>
      <c r="W254" s="953"/>
      <c r="X254" s="868"/>
      <c r="Y254" s="919"/>
      <c r="Z254" s="868"/>
    </row>
    <row r="255" spans="1:26" s="27" customFormat="1" ht="17.100000000000001" customHeight="1" x14ac:dyDescent="0.15">
      <c r="A255" s="1099" t="s">
        <v>534</v>
      </c>
      <c r="B255" s="1100"/>
      <c r="C255" s="1101"/>
      <c r="D255" s="1099" t="s">
        <v>339</v>
      </c>
      <c r="E255" s="1100"/>
      <c r="F255" s="1100"/>
      <c r="G255" s="1100"/>
      <c r="H255" s="1100"/>
      <c r="I255" s="1100"/>
      <c r="J255" s="1100"/>
      <c r="K255" s="1100"/>
      <c r="L255" s="1100"/>
      <c r="M255" s="1100"/>
      <c r="N255" s="1100"/>
      <c r="O255" s="1100"/>
      <c r="P255" s="1100"/>
      <c r="Q255" s="1100"/>
      <c r="R255" s="1100"/>
      <c r="S255" s="1100"/>
      <c r="T255" s="1101"/>
      <c r="U255" s="1049" t="s">
        <v>308</v>
      </c>
      <c r="V255" s="1050"/>
      <c r="W255" s="1051"/>
      <c r="X255" s="1115"/>
      <c r="Y255" s="1115"/>
      <c r="Z255" s="1115"/>
    </row>
    <row r="256" spans="1:26" s="27" customFormat="1" ht="17.100000000000001" customHeight="1" x14ac:dyDescent="0.15">
      <c r="A256" s="1038"/>
      <c r="B256" s="1011"/>
      <c r="C256" s="1039"/>
      <c r="D256" s="1038"/>
      <c r="E256" s="1011"/>
      <c r="F256" s="1011"/>
      <c r="G256" s="1011"/>
      <c r="H256" s="1011"/>
      <c r="I256" s="1011"/>
      <c r="J256" s="1011"/>
      <c r="K256" s="1011"/>
      <c r="L256" s="1011"/>
      <c r="M256" s="1011"/>
      <c r="N256" s="1011"/>
      <c r="O256" s="1011"/>
      <c r="P256" s="1011"/>
      <c r="Q256" s="1011"/>
      <c r="R256" s="1011"/>
      <c r="S256" s="1011"/>
      <c r="T256" s="1039"/>
      <c r="U256" s="1052"/>
      <c r="V256" s="1053"/>
      <c r="W256" s="1054"/>
      <c r="X256" s="1116"/>
      <c r="Y256" s="1116"/>
      <c r="Z256" s="1116"/>
    </row>
    <row r="257" spans="1:26" s="27" customFormat="1" ht="17.100000000000001" customHeight="1" x14ac:dyDescent="0.15">
      <c r="A257" s="1038"/>
      <c r="B257" s="1011"/>
      <c r="C257" s="1039"/>
      <c r="D257" s="1038"/>
      <c r="E257" s="1011"/>
      <c r="F257" s="1011"/>
      <c r="G257" s="1011"/>
      <c r="H257" s="1011"/>
      <c r="I257" s="1011"/>
      <c r="J257" s="1011"/>
      <c r="K257" s="1011"/>
      <c r="L257" s="1011"/>
      <c r="M257" s="1011"/>
      <c r="N257" s="1011"/>
      <c r="O257" s="1011"/>
      <c r="P257" s="1011"/>
      <c r="Q257" s="1011"/>
      <c r="R257" s="1011"/>
      <c r="S257" s="1011"/>
      <c r="T257" s="1039"/>
      <c r="U257" s="1052"/>
      <c r="V257" s="1053"/>
      <c r="W257" s="1054"/>
      <c r="X257" s="1116"/>
      <c r="Y257" s="1116"/>
      <c r="Z257" s="1116"/>
    </row>
    <row r="258" spans="1:26" s="27" customFormat="1" ht="17.100000000000001" customHeight="1" x14ac:dyDescent="0.15">
      <c r="A258" s="1038"/>
      <c r="B258" s="1011"/>
      <c r="C258" s="1039"/>
      <c r="D258" s="1153"/>
      <c r="E258" s="1066"/>
      <c r="F258" s="1066"/>
      <c r="G258" s="1066"/>
      <c r="H258" s="1066"/>
      <c r="I258" s="1066"/>
      <c r="J258" s="1066"/>
      <c r="K258" s="1066"/>
      <c r="L258" s="1066"/>
      <c r="M258" s="1066"/>
      <c r="N258" s="1066"/>
      <c r="O258" s="1066"/>
      <c r="P258" s="1066"/>
      <c r="Q258" s="1066"/>
      <c r="R258" s="1066"/>
      <c r="S258" s="1066"/>
      <c r="T258" s="1154"/>
      <c r="U258" s="1052"/>
      <c r="V258" s="1053"/>
      <c r="W258" s="1054"/>
      <c r="X258" s="1116"/>
      <c r="Y258" s="1116"/>
      <c r="Z258" s="1116"/>
    </row>
    <row r="259" spans="1:26" s="27" customFormat="1" ht="17.100000000000001" customHeight="1" x14ac:dyDescent="0.15">
      <c r="A259" s="1038"/>
      <c r="B259" s="1011"/>
      <c r="C259" s="1039"/>
      <c r="D259" s="1145" t="s">
        <v>480</v>
      </c>
      <c r="E259" s="1146"/>
      <c r="F259" s="1146"/>
      <c r="G259" s="1146"/>
      <c r="H259" s="1146"/>
      <c r="I259" s="1146"/>
      <c r="J259" s="1146"/>
      <c r="K259" s="1146"/>
      <c r="L259" s="1146"/>
      <c r="M259" s="1146"/>
      <c r="N259" s="1146"/>
      <c r="O259" s="1146"/>
      <c r="P259" s="1146"/>
      <c r="Q259" s="1146"/>
      <c r="R259" s="1146"/>
      <c r="S259" s="1146"/>
      <c r="T259" s="1147"/>
      <c r="U259" s="1052"/>
      <c r="V259" s="1053"/>
      <c r="W259" s="1054"/>
      <c r="X259" s="489"/>
      <c r="Y259" s="875"/>
      <c r="Z259" s="875"/>
    </row>
    <row r="260" spans="1:26" s="27" customFormat="1" ht="17.100000000000001" customHeight="1" x14ac:dyDescent="0.15">
      <c r="A260" s="1038"/>
      <c r="B260" s="1011"/>
      <c r="C260" s="1039"/>
      <c r="D260" s="1148"/>
      <c r="E260" s="1149"/>
      <c r="F260" s="1149"/>
      <c r="G260" s="1149"/>
      <c r="H260" s="1149"/>
      <c r="I260" s="1149"/>
      <c r="J260" s="1149"/>
      <c r="K260" s="1149"/>
      <c r="L260" s="1149"/>
      <c r="M260" s="1149"/>
      <c r="N260" s="1149"/>
      <c r="O260" s="1149"/>
      <c r="P260" s="1149"/>
      <c r="Q260" s="1149"/>
      <c r="R260" s="1149"/>
      <c r="S260" s="1149"/>
      <c r="T260" s="1150"/>
      <c r="U260" s="1052"/>
      <c r="V260" s="1053"/>
      <c r="W260" s="1054"/>
      <c r="X260" s="487"/>
      <c r="Y260" s="876"/>
      <c r="Z260" s="876"/>
    </row>
    <row r="261" spans="1:26" s="27" customFormat="1" ht="17.100000000000001" customHeight="1" x14ac:dyDescent="0.15">
      <c r="A261" s="1038"/>
      <c r="B261" s="1011"/>
      <c r="C261" s="1039"/>
      <c r="D261" s="266"/>
      <c r="E261" s="1011" t="s">
        <v>700</v>
      </c>
      <c r="F261" s="1011"/>
      <c r="G261" s="1011"/>
      <c r="H261" s="1011"/>
      <c r="I261" s="1011"/>
      <c r="J261" s="1011"/>
      <c r="K261" s="1011"/>
      <c r="L261" s="1011"/>
      <c r="M261" s="1011"/>
      <c r="N261" s="1011"/>
      <c r="O261" s="1011"/>
      <c r="P261" s="1011"/>
      <c r="Q261" s="1011"/>
      <c r="R261" s="1011"/>
      <c r="S261" s="1011"/>
      <c r="T261" s="1039"/>
      <c r="U261" s="1052"/>
      <c r="V261" s="1053"/>
      <c r="W261" s="1054"/>
      <c r="X261" s="487"/>
      <c r="Y261" s="876"/>
      <c r="Z261" s="876"/>
    </row>
    <row r="262" spans="1:26" s="27" customFormat="1" ht="17.100000000000001" customHeight="1" x14ac:dyDescent="0.15">
      <c r="A262" s="1038"/>
      <c r="B262" s="1011"/>
      <c r="C262" s="1039"/>
      <c r="D262" s="266"/>
      <c r="E262" s="1011"/>
      <c r="F262" s="1011"/>
      <c r="G262" s="1011"/>
      <c r="H262" s="1011"/>
      <c r="I262" s="1011"/>
      <c r="J262" s="1011"/>
      <c r="K262" s="1011"/>
      <c r="L262" s="1011"/>
      <c r="M262" s="1011"/>
      <c r="N262" s="1011"/>
      <c r="O262" s="1011"/>
      <c r="P262" s="1011"/>
      <c r="Q262" s="1011"/>
      <c r="R262" s="1011"/>
      <c r="S262" s="1011"/>
      <c r="T262" s="1039"/>
      <c r="U262" s="1052"/>
      <c r="V262" s="1053"/>
      <c r="W262" s="1054"/>
      <c r="X262" s="487"/>
      <c r="Y262" s="876"/>
      <c r="Z262" s="876"/>
    </row>
    <row r="263" spans="1:26" s="27" customFormat="1" ht="17.100000000000001" customHeight="1" x14ac:dyDescent="0.15">
      <c r="A263" s="1038"/>
      <c r="B263" s="1011"/>
      <c r="C263" s="1039"/>
      <c r="D263" s="266"/>
      <c r="E263" s="1011"/>
      <c r="F263" s="1011"/>
      <c r="G263" s="1011"/>
      <c r="H263" s="1011"/>
      <c r="I263" s="1011"/>
      <c r="J263" s="1011"/>
      <c r="K263" s="1011"/>
      <c r="L263" s="1011"/>
      <c r="M263" s="1011"/>
      <c r="N263" s="1011"/>
      <c r="O263" s="1011"/>
      <c r="P263" s="1011"/>
      <c r="Q263" s="1011"/>
      <c r="R263" s="1011"/>
      <c r="S263" s="1011"/>
      <c r="T263" s="1039"/>
      <c r="U263" s="1052"/>
      <c r="V263" s="1053"/>
      <c r="W263" s="1054"/>
      <c r="X263" s="487"/>
      <c r="Y263" s="876"/>
      <c r="Z263" s="876"/>
    </row>
    <row r="264" spans="1:26" s="27" customFormat="1" ht="17.100000000000001" customHeight="1" x14ac:dyDescent="0.15">
      <c r="A264" s="1038"/>
      <c r="B264" s="1011"/>
      <c r="C264" s="1039"/>
      <c r="D264" s="266"/>
      <c r="E264" s="1011"/>
      <c r="F264" s="1011"/>
      <c r="G264" s="1011"/>
      <c r="H264" s="1011"/>
      <c r="I264" s="1011"/>
      <c r="J264" s="1011"/>
      <c r="K264" s="1011"/>
      <c r="L264" s="1011"/>
      <c r="M264" s="1011"/>
      <c r="N264" s="1011"/>
      <c r="O264" s="1011"/>
      <c r="P264" s="1011"/>
      <c r="Q264" s="1011"/>
      <c r="R264" s="1011"/>
      <c r="S264" s="1011"/>
      <c r="T264" s="1039"/>
      <c r="U264" s="1052"/>
      <c r="V264" s="1053"/>
      <c r="W264" s="1054"/>
      <c r="X264" s="487"/>
      <c r="Y264" s="876"/>
      <c r="Z264" s="876"/>
    </row>
    <row r="265" spans="1:26" s="27" customFormat="1" ht="17.100000000000001" customHeight="1" x14ac:dyDescent="0.15">
      <c r="A265" s="1038"/>
      <c r="B265" s="1011"/>
      <c r="C265" s="1039"/>
      <c r="D265" s="266"/>
      <c r="E265" s="1011"/>
      <c r="F265" s="1011"/>
      <c r="G265" s="1011"/>
      <c r="H265" s="1011"/>
      <c r="I265" s="1011"/>
      <c r="J265" s="1011"/>
      <c r="K265" s="1011"/>
      <c r="L265" s="1011"/>
      <c r="M265" s="1011"/>
      <c r="N265" s="1011"/>
      <c r="O265" s="1011"/>
      <c r="P265" s="1011"/>
      <c r="Q265" s="1011"/>
      <c r="R265" s="1011"/>
      <c r="S265" s="1011"/>
      <c r="T265" s="1039"/>
      <c r="U265" s="1052"/>
      <c r="V265" s="1053"/>
      <c r="W265" s="1054"/>
      <c r="X265" s="487"/>
      <c r="Y265" s="876"/>
      <c r="Z265" s="876"/>
    </row>
    <row r="266" spans="1:26" s="27" customFormat="1" ht="17.100000000000001" customHeight="1" x14ac:dyDescent="0.15">
      <c r="A266" s="1038"/>
      <c r="B266" s="1011"/>
      <c r="C266" s="1039"/>
      <c r="D266" s="266"/>
      <c r="E266" s="1011"/>
      <c r="F266" s="1011"/>
      <c r="G266" s="1011"/>
      <c r="H266" s="1011"/>
      <c r="I266" s="1011"/>
      <c r="J266" s="1011"/>
      <c r="K266" s="1011"/>
      <c r="L266" s="1011"/>
      <c r="M266" s="1011"/>
      <c r="N266" s="1011"/>
      <c r="O266" s="1011"/>
      <c r="P266" s="1011"/>
      <c r="Q266" s="1011"/>
      <c r="R266" s="1011"/>
      <c r="S266" s="1011"/>
      <c r="T266" s="1039"/>
      <c r="U266" s="1052"/>
      <c r="V266" s="1053"/>
      <c r="W266" s="1054"/>
      <c r="X266" s="487"/>
      <c r="Y266" s="876"/>
      <c r="Z266" s="876"/>
    </row>
    <row r="267" spans="1:26" s="27" customFormat="1" ht="17.100000000000001" customHeight="1" x14ac:dyDescent="0.15">
      <c r="A267" s="1038"/>
      <c r="B267" s="1011"/>
      <c r="C267" s="1039"/>
      <c r="D267" s="266"/>
      <c r="E267" s="1011"/>
      <c r="F267" s="1011"/>
      <c r="G267" s="1011"/>
      <c r="H267" s="1011"/>
      <c r="I267" s="1011"/>
      <c r="J267" s="1011"/>
      <c r="K267" s="1011"/>
      <c r="L267" s="1011"/>
      <c r="M267" s="1011"/>
      <c r="N267" s="1011"/>
      <c r="O267" s="1011"/>
      <c r="P267" s="1011"/>
      <c r="Q267" s="1011"/>
      <c r="R267" s="1011"/>
      <c r="S267" s="1011"/>
      <c r="T267" s="1039"/>
      <c r="U267" s="1052"/>
      <c r="V267" s="1053"/>
      <c r="W267" s="1054"/>
      <c r="X267" s="487"/>
      <c r="Y267" s="876"/>
      <c r="Z267" s="876"/>
    </row>
    <row r="268" spans="1:26" s="27" customFormat="1" ht="17.100000000000001" customHeight="1" x14ac:dyDescent="0.15">
      <c r="A268" s="1038"/>
      <c r="B268" s="1011"/>
      <c r="C268" s="1039"/>
      <c r="D268" s="266"/>
      <c r="E268" s="1011"/>
      <c r="F268" s="1011"/>
      <c r="G268" s="1011"/>
      <c r="H268" s="1011"/>
      <c r="I268" s="1011"/>
      <c r="J268" s="1011"/>
      <c r="K268" s="1011"/>
      <c r="L268" s="1011"/>
      <c r="M268" s="1011"/>
      <c r="N268" s="1011"/>
      <c r="O268" s="1011"/>
      <c r="P268" s="1011"/>
      <c r="Q268" s="1011"/>
      <c r="R268" s="1011"/>
      <c r="S268" s="1011"/>
      <c r="T268" s="1039"/>
      <c r="U268" s="1052"/>
      <c r="V268" s="1053"/>
      <c r="W268" s="1054"/>
      <c r="X268" s="487"/>
      <c r="Y268" s="876"/>
      <c r="Z268" s="876"/>
    </row>
    <row r="269" spans="1:26" s="27" customFormat="1" ht="17.100000000000001" customHeight="1" x14ac:dyDescent="0.15">
      <c r="A269" s="1038"/>
      <c r="B269" s="1011"/>
      <c r="C269" s="1039"/>
      <c r="D269" s="266"/>
      <c r="E269" s="1011"/>
      <c r="F269" s="1011"/>
      <c r="G269" s="1011"/>
      <c r="H269" s="1011"/>
      <c r="I269" s="1011"/>
      <c r="J269" s="1011"/>
      <c r="K269" s="1011"/>
      <c r="L269" s="1011"/>
      <c r="M269" s="1011"/>
      <c r="N269" s="1011"/>
      <c r="O269" s="1011"/>
      <c r="P269" s="1011"/>
      <c r="Q269" s="1011"/>
      <c r="R269" s="1011"/>
      <c r="S269" s="1011"/>
      <c r="T269" s="1039"/>
      <c r="U269" s="1052"/>
      <c r="V269" s="1053"/>
      <c r="W269" s="1054"/>
      <c r="X269" s="487"/>
      <c r="Y269" s="876"/>
      <c r="Z269" s="876"/>
    </row>
    <row r="270" spans="1:26" s="27" customFormat="1" ht="17.100000000000001" customHeight="1" x14ac:dyDescent="0.15">
      <c r="A270" s="1038"/>
      <c r="B270" s="1011"/>
      <c r="C270" s="1039"/>
      <c r="D270" s="266"/>
      <c r="E270" s="1011"/>
      <c r="F270" s="1011"/>
      <c r="G270" s="1011"/>
      <c r="H270" s="1011"/>
      <c r="I270" s="1011"/>
      <c r="J270" s="1011"/>
      <c r="K270" s="1011"/>
      <c r="L270" s="1011"/>
      <c r="M270" s="1011"/>
      <c r="N270" s="1011"/>
      <c r="O270" s="1011"/>
      <c r="P270" s="1011"/>
      <c r="Q270" s="1011"/>
      <c r="R270" s="1011"/>
      <c r="S270" s="1011"/>
      <c r="T270" s="1039"/>
      <c r="U270" s="1052"/>
      <c r="V270" s="1053"/>
      <c r="W270" s="1054"/>
      <c r="X270" s="487"/>
      <c r="Y270" s="876"/>
      <c r="Z270" s="876"/>
    </row>
    <row r="271" spans="1:26" s="27" customFormat="1" ht="17.100000000000001" customHeight="1" x14ac:dyDescent="0.15">
      <c r="A271" s="1038"/>
      <c r="B271" s="1011"/>
      <c r="C271" s="1039"/>
      <c r="D271" s="266"/>
      <c r="E271" s="1011"/>
      <c r="F271" s="1011"/>
      <c r="G271" s="1011"/>
      <c r="H271" s="1011"/>
      <c r="I271" s="1011"/>
      <c r="J271" s="1011"/>
      <c r="K271" s="1011"/>
      <c r="L271" s="1011"/>
      <c r="M271" s="1011"/>
      <c r="N271" s="1011"/>
      <c r="O271" s="1011"/>
      <c r="P271" s="1011"/>
      <c r="Q271" s="1011"/>
      <c r="R271" s="1011"/>
      <c r="S271" s="1011"/>
      <c r="T271" s="1039"/>
      <c r="U271" s="1052"/>
      <c r="V271" s="1053"/>
      <c r="W271" s="1054"/>
      <c r="X271" s="487"/>
      <c r="Y271" s="876"/>
      <c r="Z271" s="876"/>
    </row>
    <row r="272" spans="1:26" s="27" customFormat="1" ht="17.100000000000001" customHeight="1" x14ac:dyDescent="0.15">
      <c r="A272" s="1038"/>
      <c r="B272" s="1011"/>
      <c r="C272" s="1039"/>
      <c r="D272" s="266"/>
      <c r="E272" s="1011"/>
      <c r="F272" s="1011"/>
      <c r="G272" s="1011"/>
      <c r="H272" s="1011"/>
      <c r="I272" s="1011"/>
      <c r="J272" s="1011"/>
      <c r="K272" s="1011"/>
      <c r="L272" s="1011"/>
      <c r="M272" s="1011"/>
      <c r="N272" s="1011"/>
      <c r="O272" s="1011"/>
      <c r="P272" s="1011"/>
      <c r="Q272" s="1011"/>
      <c r="R272" s="1011"/>
      <c r="S272" s="1011"/>
      <c r="T272" s="1039"/>
      <c r="U272" s="1052"/>
      <c r="V272" s="1053"/>
      <c r="W272" s="1054"/>
      <c r="X272" s="487"/>
      <c r="Y272" s="876"/>
      <c r="Z272" s="876"/>
    </row>
    <row r="273" spans="1:26" s="27" customFormat="1" ht="17.100000000000001" customHeight="1" x14ac:dyDescent="0.15">
      <c r="A273" s="1038"/>
      <c r="B273" s="1011"/>
      <c r="C273" s="1039"/>
      <c r="D273" s="266"/>
      <c r="E273" s="1011"/>
      <c r="F273" s="1011"/>
      <c r="G273" s="1011"/>
      <c r="H273" s="1011"/>
      <c r="I273" s="1011"/>
      <c r="J273" s="1011"/>
      <c r="K273" s="1011"/>
      <c r="L273" s="1011"/>
      <c r="M273" s="1011"/>
      <c r="N273" s="1011"/>
      <c r="O273" s="1011"/>
      <c r="P273" s="1011"/>
      <c r="Q273" s="1011"/>
      <c r="R273" s="1011"/>
      <c r="S273" s="1011"/>
      <c r="T273" s="1039"/>
      <c r="U273" s="1052"/>
      <c r="V273" s="1053"/>
      <c r="W273" s="1054"/>
      <c r="X273" s="487"/>
      <c r="Y273" s="876"/>
      <c r="Z273" s="876"/>
    </row>
    <row r="274" spans="1:26" s="27" customFormat="1" ht="17.100000000000001" customHeight="1" x14ac:dyDescent="0.15">
      <c r="A274" s="1038"/>
      <c r="B274" s="1011"/>
      <c r="C274" s="1039"/>
      <c r="D274" s="266"/>
      <c r="E274" s="1011"/>
      <c r="F274" s="1011"/>
      <c r="G274" s="1011"/>
      <c r="H274" s="1011"/>
      <c r="I274" s="1011"/>
      <c r="J274" s="1011"/>
      <c r="K274" s="1011"/>
      <c r="L274" s="1011"/>
      <c r="M274" s="1011"/>
      <c r="N274" s="1011"/>
      <c r="O274" s="1011"/>
      <c r="P274" s="1011"/>
      <c r="Q274" s="1011"/>
      <c r="R274" s="1011"/>
      <c r="S274" s="1011"/>
      <c r="T274" s="1039"/>
      <c r="U274" s="1052"/>
      <c r="V274" s="1053"/>
      <c r="W274" s="1054"/>
      <c r="X274" s="487"/>
      <c r="Y274" s="876"/>
      <c r="Z274" s="876"/>
    </row>
    <row r="275" spans="1:26" s="27" customFormat="1" ht="17.100000000000001" customHeight="1" x14ac:dyDescent="0.15">
      <c r="A275" s="1038"/>
      <c r="B275" s="1011"/>
      <c r="C275" s="1039"/>
      <c r="D275" s="236"/>
      <c r="E275" s="1066"/>
      <c r="F275" s="1066"/>
      <c r="G275" s="1066"/>
      <c r="H275" s="1066"/>
      <c r="I275" s="1066"/>
      <c r="J275" s="1066"/>
      <c r="K275" s="1066"/>
      <c r="L275" s="1066"/>
      <c r="M275" s="1066"/>
      <c r="N275" s="1066"/>
      <c r="O275" s="1066"/>
      <c r="P275" s="1066"/>
      <c r="Q275" s="1066"/>
      <c r="R275" s="1066"/>
      <c r="S275" s="1066"/>
      <c r="T275" s="1154"/>
      <c r="U275" s="1052"/>
      <c r="V275" s="1053"/>
      <c r="W275" s="1054"/>
      <c r="X275" s="488"/>
      <c r="Y275" s="877"/>
      <c r="Z275" s="877"/>
    </row>
    <row r="276" spans="1:26" s="27" customFormat="1" ht="17.100000000000001" customHeight="1" x14ac:dyDescent="0.15">
      <c r="A276" s="1038"/>
      <c r="B276" s="1011"/>
      <c r="C276" s="1039"/>
      <c r="D276" s="1145" t="s">
        <v>481</v>
      </c>
      <c r="E276" s="1146"/>
      <c r="F276" s="1146"/>
      <c r="G276" s="1146"/>
      <c r="H276" s="1146"/>
      <c r="I276" s="1146"/>
      <c r="J276" s="1146"/>
      <c r="K276" s="1146"/>
      <c r="L276" s="1146"/>
      <c r="M276" s="1146"/>
      <c r="N276" s="1146"/>
      <c r="O276" s="1146"/>
      <c r="P276" s="1146"/>
      <c r="Q276" s="1146"/>
      <c r="R276" s="1146"/>
      <c r="S276" s="1146"/>
      <c r="T276" s="1147"/>
      <c r="U276" s="1052"/>
      <c r="V276" s="1053"/>
      <c r="W276" s="1054"/>
      <c r="X276" s="487"/>
      <c r="Y276" s="490"/>
      <c r="Z276" s="490"/>
    </row>
    <row r="277" spans="1:26" s="27" customFormat="1" ht="17.100000000000001" customHeight="1" x14ac:dyDescent="0.15">
      <c r="A277" s="1038"/>
      <c r="B277" s="1011"/>
      <c r="C277" s="1039"/>
      <c r="D277" s="1148"/>
      <c r="E277" s="1149"/>
      <c r="F277" s="1149"/>
      <c r="G277" s="1149"/>
      <c r="H277" s="1149"/>
      <c r="I277" s="1149"/>
      <c r="J277" s="1149"/>
      <c r="K277" s="1149"/>
      <c r="L277" s="1149"/>
      <c r="M277" s="1149"/>
      <c r="N277" s="1149"/>
      <c r="O277" s="1149"/>
      <c r="P277" s="1149"/>
      <c r="Q277" s="1149"/>
      <c r="R277" s="1149"/>
      <c r="S277" s="1149"/>
      <c r="T277" s="1150"/>
      <c r="U277" s="1052"/>
      <c r="V277" s="1053"/>
      <c r="W277" s="1054"/>
      <c r="X277" s="487"/>
      <c r="Y277" s="490"/>
      <c r="Z277" s="490"/>
    </row>
    <row r="278" spans="1:26" s="27" customFormat="1" ht="17.100000000000001" customHeight="1" x14ac:dyDescent="0.15">
      <c r="A278" s="1038"/>
      <c r="B278" s="1011"/>
      <c r="C278" s="1039"/>
      <c r="D278" s="1148"/>
      <c r="E278" s="1149"/>
      <c r="F278" s="1149"/>
      <c r="G278" s="1149"/>
      <c r="H278" s="1149"/>
      <c r="I278" s="1149"/>
      <c r="J278" s="1149"/>
      <c r="K278" s="1149"/>
      <c r="L278" s="1149"/>
      <c r="M278" s="1149"/>
      <c r="N278" s="1149"/>
      <c r="O278" s="1149"/>
      <c r="P278" s="1149"/>
      <c r="Q278" s="1149"/>
      <c r="R278" s="1149"/>
      <c r="S278" s="1149"/>
      <c r="T278" s="1150"/>
      <c r="U278" s="1052"/>
      <c r="V278" s="1053"/>
      <c r="W278" s="1054"/>
      <c r="X278" s="487"/>
      <c r="Y278" s="490"/>
      <c r="Z278" s="490"/>
    </row>
    <row r="279" spans="1:26" s="27" customFormat="1" ht="17.100000000000001" customHeight="1" x14ac:dyDescent="0.15">
      <c r="A279" s="1038"/>
      <c r="B279" s="1011"/>
      <c r="C279" s="1039"/>
      <c r="D279" s="1164"/>
      <c r="E279" s="1165"/>
      <c r="F279" s="1165"/>
      <c r="G279" s="1165"/>
      <c r="H279" s="1165"/>
      <c r="I279" s="1165"/>
      <c r="J279" s="1165"/>
      <c r="K279" s="1165"/>
      <c r="L279" s="1165"/>
      <c r="M279" s="1165"/>
      <c r="N279" s="1165"/>
      <c r="O279" s="1165"/>
      <c r="P279" s="1165"/>
      <c r="Q279" s="1165"/>
      <c r="R279" s="1165"/>
      <c r="S279" s="1165"/>
      <c r="T279" s="1166"/>
      <c r="U279" s="1052"/>
      <c r="V279" s="1053"/>
      <c r="W279" s="1054"/>
      <c r="X279" s="488"/>
      <c r="Y279" s="491"/>
      <c r="Z279" s="491"/>
    </row>
    <row r="280" spans="1:26" s="27" customFormat="1" ht="17.100000000000001" customHeight="1" x14ac:dyDescent="0.15">
      <c r="A280" s="1038"/>
      <c r="B280" s="1011"/>
      <c r="C280" s="1039"/>
      <c r="D280" s="1145" t="s">
        <v>482</v>
      </c>
      <c r="E280" s="1146"/>
      <c r="F280" s="1146"/>
      <c r="G280" s="1146"/>
      <c r="H280" s="1146"/>
      <c r="I280" s="1146"/>
      <c r="J280" s="1146"/>
      <c r="K280" s="1146"/>
      <c r="L280" s="1146"/>
      <c r="M280" s="1146"/>
      <c r="N280" s="1146"/>
      <c r="O280" s="1146"/>
      <c r="P280" s="1146"/>
      <c r="Q280" s="1146"/>
      <c r="R280" s="1146"/>
      <c r="S280" s="1146"/>
      <c r="T280" s="1147"/>
      <c r="U280" s="1052"/>
      <c r="V280" s="1053"/>
      <c r="W280" s="1054"/>
      <c r="X280" s="487"/>
      <c r="Y280" s="490"/>
      <c r="Z280" s="490"/>
    </row>
    <row r="281" spans="1:26" s="27" customFormat="1" ht="17.100000000000001" customHeight="1" x14ac:dyDescent="0.15">
      <c r="A281" s="1038"/>
      <c r="B281" s="1011"/>
      <c r="C281" s="1039"/>
      <c r="D281" s="1148"/>
      <c r="E281" s="1149"/>
      <c r="F281" s="1149"/>
      <c r="G281" s="1149"/>
      <c r="H281" s="1149"/>
      <c r="I281" s="1149"/>
      <c r="J281" s="1149"/>
      <c r="K281" s="1149"/>
      <c r="L281" s="1149"/>
      <c r="M281" s="1149"/>
      <c r="N281" s="1149"/>
      <c r="O281" s="1149"/>
      <c r="P281" s="1149"/>
      <c r="Q281" s="1149"/>
      <c r="R281" s="1149"/>
      <c r="S281" s="1149"/>
      <c r="T281" s="1150"/>
      <c r="U281" s="1052"/>
      <c r="V281" s="1053"/>
      <c r="W281" s="1054"/>
      <c r="X281" s="487"/>
      <c r="Y281" s="490"/>
      <c r="Z281" s="490"/>
    </row>
    <row r="282" spans="1:26" s="27" customFormat="1" ht="17.100000000000001" customHeight="1" x14ac:dyDescent="0.15">
      <c r="A282" s="1038"/>
      <c r="B282" s="1011"/>
      <c r="C282" s="1039"/>
      <c r="D282" s="1148"/>
      <c r="E282" s="1149"/>
      <c r="F282" s="1149"/>
      <c r="G282" s="1149"/>
      <c r="H282" s="1149"/>
      <c r="I282" s="1149"/>
      <c r="J282" s="1149"/>
      <c r="K282" s="1149"/>
      <c r="L282" s="1149"/>
      <c r="M282" s="1149"/>
      <c r="N282" s="1149"/>
      <c r="O282" s="1149"/>
      <c r="P282" s="1149"/>
      <c r="Q282" s="1149"/>
      <c r="R282" s="1149"/>
      <c r="S282" s="1149"/>
      <c r="T282" s="1150"/>
      <c r="U282" s="1052"/>
      <c r="V282" s="1053"/>
      <c r="W282" s="1054"/>
      <c r="X282" s="487"/>
      <c r="Y282" s="490"/>
      <c r="Z282" s="490"/>
    </row>
    <row r="283" spans="1:26" s="27" customFormat="1" ht="17.100000000000001" customHeight="1" x14ac:dyDescent="0.15">
      <c r="A283" s="1038"/>
      <c r="B283" s="1011"/>
      <c r="C283" s="1039"/>
      <c r="D283" s="1164"/>
      <c r="E283" s="1165"/>
      <c r="F283" s="1165"/>
      <c r="G283" s="1165"/>
      <c r="H283" s="1165"/>
      <c r="I283" s="1165"/>
      <c r="J283" s="1165"/>
      <c r="K283" s="1165"/>
      <c r="L283" s="1165"/>
      <c r="M283" s="1165"/>
      <c r="N283" s="1165"/>
      <c r="O283" s="1165"/>
      <c r="P283" s="1165"/>
      <c r="Q283" s="1165"/>
      <c r="R283" s="1165"/>
      <c r="S283" s="1165"/>
      <c r="T283" s="1166"/>
      <c r="U283" s="1052"/>
      <c r="V283" s="1053"/>
      <c r="W283" s="1054"/>
      <c r="X283" s="487"/>
      <c r="Y283" s="490"/>
      <c r="Z283" s="490"/>
    </row>
    <row r="284" spans="1:26" s="27" customFormat="1" ht="17.100000000000001" customHeight="1" x14ac:dyDescent="0.15">
      <c r="A284" s="1038"/>
      <c r="B284" s="1011"/>
      <c r="C284" s="1039"/>
      <c r="D284" s="1167" t="s">
        <v>479</v>
      </c>
      <c r="E284" s="1036" t="s">
        <v>629</v>
      </c>
      <c r="F284" s="1036"/>
      <c r="G284" s="1036"/>
      <c r="H284" s="1036"/>
      <c r="I284" s="1036"/>
      <c r="J284" s="1036"/>
      <c r="K284" s="1036"/>
      <c r="L284" s="1036"/>
      <c r="M284" s="1036"/>
      <c r="N284" s="1036"/>
      <c r="O284" s="1036"/>
      <c r="P284" s="1036"/>
      <c r="Q284" s="1036"/>
      <c r="R284" s="1036"/>
      <c r="S284" s="1036"/>
      <c r="T284" s="1037"/>
      <c r="U284" s="1052"/>
      <c r="V284" s="1053"/>
      <c r="W284" s="1054"/>
      <c r="X284" s="486"/>
      <c r="Y284" s="490"/>
      <c r="Z284" s="490"/>
    </row>
    <row r="285" spans="1:26" s="27" customFormat="1" ht="17.100000000000001" customHeight="1" x14ac:dyDescent="0.15">
      <c r="A285" s="1038"/>
      <c r="B285" s="1011"/>
      <c r="C285" s="1039"/>
      <c r="D285" s="1168"/>
      <c r="E285" s="1011"/>
      <c r="F285" s="1011"/>
      <c r="G285" s="1011"/>
      <c r="H285" s="1011"/>
      <c r="I285" s="1011"/>
      <c r="J285" s="1011"/>
      <c r="K285" s="1011"/>
      <c r="L285" s="1011"/>
      <c r="M285" s="1011"/>
      <c r="N285" s="1011"/>
      <c r="O285" s="1011"/>
      <c r="P285" s="1011"/>
      <c r="Q285" s="1011"/>
      <c r="R285" s="1011"/>
      <c r="S285" s="1011"/>
      <c r="T285" s="1039"/>
      <c r="U285" s="1052"/>
      <c r="V285" s="1053"/>
      <c r="W285" s="1054"/>
      <c r="X285" s="486"/>
      <c r="Y285" s="490"/>
      <c r="Z285" s="490"/>
    </row>
    <row r="286" spans="1:26" s="27" customFormat="1" ht="17.100000000000001" customHeight="1" x14ac:dyDescent="0.15">
      <c r="A286" s="1038"/>
      <c r="B286" s="1011"/>
      <c r="C286" s="1039"/>
      <c r="D286" s="1168"/>
      <c r="E286" s="1011"/>
      <c r="F286" s="1011"/>
      <c r="G286" s="1011"/>
      <c r="H286" s="1011"/>
      <c r="I286" s="1011"/>
      <c r="J286" s="1011"/>
      <c r="K286" s="1011"/>
      <c r="L286" s="1011"/>
      <c r="M286" s="1011"/>
      <c r="N286" s="1011"/>
      <c r="O286" s="1011"/>
      <c r="P286" s="1011"/>
      <c r="Q286" s="1011"/>
      <c r="R286" s="1011"/>
      <c r="S286" s="1011"/>
      <c r="T286" s="1039"/>
      <c r="U286" s="1052"/>
      <c r="V286" s="1053"/>
      <c r="W286" s="1054"/>
      <c r="X286" s="486"/>
      <c r="Y286" s="490"/>
      <c r="Z286" s="490"/>
    </row>
    <row r="287" spans="1:26" s="27" customFormat="1" ht="17.100000000000001" customHeight="1" x14ac:dyDescent="0.15">
      <c r="A287" s="1038"/>
      <c r="B287" s="1011"/>
      <c r="C287" s="1039"/>
      <c r="D287" s="1168"/>
      <c r="E287" s="1011"/>
      <c r="F287" s="1011"/>
      <c r="G287" s="1011"/>
      <c r="H287" s="1011"/>
      <c r="I287" s="1011"/>
      <c r="J287" s="1011"/>
      <c r="K287" s="1011"/>
      <c r="L287" s="1011"/>
      <c r="M287" s="1011"/>
      <c r="N287" s="1011"/>
      <c r="O287" s="1011"/>
      <c r="P287" s="1011"/>
      <c r="Q287" s="1011"/>
      <c r="R287" s="1011"/>
      <c r="S287" s="1011"/>
      <c r="T287" s="1039"/>
      <c r="U287" s="1052"/>
      <c r="V287" s="1053"/>
      <c r="W287" s="1054"/>
      <c r="X287" s="486"/>
      <c r="Y287" s="490"/>
      <c r="Z287" s="490"/>
    </row>
    <row r="288" spans="1:26" s="27" customFormat="1" ht="17.100000000000001" customHeight="1" x14ac:dyDescent="0.15">
      <c r="A288" s="1038"/>
      <c r="B288" s="1011"/>
      <c r="C288" s="1039"/>
      <c r="D288" s="267"/>
      <c r="E288" s="1011"/>
      <c r="F288" s="1011"/>
      <c r="G288" s="1011"/>
      <c r="H288" s="1011"/>
      <c r="I288" s="1011"/>
      <c r="J288" s="1011"/>
      <c r="K288" s="1011"/>
      <c r="L288" s="1011"/>
      <c r="M288" s="1011"/>
      <c r="N288" s="1011"/>
      <c r="O288" s="1011"/>
      <c r="P288" s="1011"/>
      <c r="Q288" s="1011"/>
      <c r="R288" s="1011"/>
      <c r="S288" s="1011"/>
      <c r="T288" s="1039"/>
      <c r="U288" s="1052"/>
      <c r="V288" s="1053"/>
      <c r="W288" s="1054"/>
      <c r="X288" s="486"/>
      <c r="Y288" s="490"/>
      <c r="Z288" s="490"/>
    </row>
    <row r="289" spans="1:26" s="27" customFormat="1" ht="17.100000000000001" customHeight="1" x14ac:dyDescent="0.15">
      <c r="A289" s="1038"/>
      <c r="B289" s="1011"/>
      <c r="C289" s="1039"/>
      <c r="D289" s="1145" t="s">
        <v>483</v>
      </c>
      <c r="E289" s="1146"/>
      <c r="F289" s="1146"/>
      <c r="G289" s="1146"/>
      <c r="H289" s="1146"/>
      <c r="I289" s="1146"/>
      <c r="J289" s="1146"/>
      <c r="K289" s="1146"/>
      <c r="L289" s="1146"/>
      <c r="M289" s="1146"/>
      <c r="N289" s="1146"/>
      <c r="O289" s="1146"/>
      <c r="P289" s="1146"/>
      <c r="Q289" s="1146"/>
      <c r="R289" s="1146"/>
      <c r="S289" s="1146"/>
      <c r="T289" s="1147"/>
      <c r="U289" s="1052"/>
      <c r="V289" s="1053"/>
      <c r="W289" s="1054"/>
      <c r="X289" s="899"/>
      <c r="Y289" s="791"/>
      <c r="Z289" s="791"/>
    </row>
    <row r="290" spans="1:26" s="27" customFormat="1" ht="17.100000000000001" customHeight="1" x14ac:dyDescent="0.15">
      <c r="A290" s="1038"/>
      <c r="B290" s="1011"/>
      <c r="C290" s="1039"/>
      <c r="D290" s="1161"/>
      <c r="E290" s="1162"/>
      <c r="F290" s="1162"/>
      <c r="G290" s="1162"/>
      <c r="H290" s="1162"/>
      <c r="I290" s="1162"/>
      <c r="J290" s="1162"/>
      <c r="K290" s="1162"/>
      <c r="L290" s="1162"/>
      <c r="M290" s="1162"/>
      <c r="N290" s="1162"/>
      <c r="O290" s="1162"/>
      <c r="P290" s="1162"/>
      <c r="Q290" s="1162"/>
      <c r="R290" s="1162"/>
      <c r="S290" s="1162"/>
      <c r="T290" s="1163"/>
      <c r="U290" s="1055"/>
      <c r="V290" s="1056"/>
      <c r="W290" s="1057"/>
      <c r="X290" s="900"/>
      <c r="Y290" s="791"/>
      <c r="Z290" s="1158"/>
    </row>
    <row r="291" spans="1:26" ht="17.100000000000001" customHeight="1" x14ac:dyDescent="0.15">
      <c r="A291" s="915" t="s">
        <v>310</v>
      </c>
      <c r="B291" s="805"/>
      <c r="C291" s="806"/>
      <c r="D291" s="1099" t="s">
        <v>811</v>
      </c>
      <c r="E291" s="1100"/>
      <c r="F291" s="1100"/>
      <c r="G291" s="1100"/>
      <c r="H291" s="1100"/>
      <c r="I291" s="1100"/>
      <c r="J291" s="1100"/>
      <c r="K291" s="1100"/>
      <c r="L291" s="1100"/>
      <c r="M291" s="1100"/>
      <c r="N291" s="1100"/>
      <c r="O291" s="1100"/>
      <c r="P291" s="1100"/>
      <c r="Q291" s="1100"/>
      <c r="R291" s="1100"/>
      <c r="S291" s="1100"/>
      <c r="T291" s="1101"/>
      <c r="U291" s="772" t="s">
        <v>149</v>
      </c>
      <c r="V291" s="773"/>
      <c r="W291" s="774"/>
      <c r="X291" s="850"/>
      <c r="Y291" s="850"/>
      <c r="Z291" s="850"/>
    </row>
    <row r="292" spans="1:26" ht="17.100000000000001" customHeight="1" x14ac:dyDescent="0.15">
      <c r="A292" s="763"/>
      <c r="B292" s="764"/>
      <c r="C292" s="765"/>
      <c r="D292" s="1038"/>
      <c r="E292" s="1011"/>
      <c r="F292" s="1011"/>
      <c r="G292" s="1011"/>
      <c r="H292" s="1011"/>
      <c r="I292" s="1011"/>
      <c r="J292" s="1011"/>
      <c r="K292" s="1011"/>
      <c r="L292" s="1011"/>
      <c r="M292" s="1011"/>
      <c r="N292" s="1011"/>
      <c r="O292" s="1011"/>
      <c r="P292" s="1011"/>
      <c r="Q292" s="1011"/>
      <c r="R292" s="1011"/>
      <c r="S292" s="1011"/>
      <c r="T292" s="1039"/>
      <c r="U292" s="775"/>
      <c r="V292" s="776"/>
      <c r="W292" s="777"/>
      <c r="X292" s="842"/>
      <c r="Y292" s="842"/>
      <c r="Z292" s="842"/>
    </row>
    <row r="293" spans="1:26" ht="17.100000000000001" customHeight="1" x14ac:dyDescent="0.15">
      <c r="A293" s="763"/>
      <c r="B293" s="764"/>
      <c r="C293" s="765"/>
      <c r="D293" s="1038"/>
      <c r="E293" s="1011"/>
      <c r="F293" s="1011"/>
      <c r="G293" s="1011"/>
      <c r="H293" s="1011"/>
      <c r="I293" s="1011"/>
      <c r="J293" s="1011"/>
      <c r="K293" s="1011"/>
      <c r="L293" s="1011"/>
      <c r="M293" s="1011"/>
      <c r="N293" s="1011"/>
      <c r="O293" s="1011"/>
      <c r="P293" s="1011"/>
      <c r="Q293" s="1011"/>
      <c r="R293" s="1011"/>
      <c r="S293" s="1011"/>
      <c r="T293" s="1039"/>
      <c r="U293" s="775"/>
      <c r="V293" s="776"/>
      <c r="W293" s="777"/>
      <c r="X293" s="842"/>
      <c r="Y293" s="842"/>
      <c r="Z293" s="842"/>
    </row>
    <row r="294" spans="1:26" ht="17.100000000000001" customHeight="1" x14ac:dyDescent="0.15">
      <c r="A294" s="763"/>
      <c r="B294" s="764"/>
      <c r="C294" s="765"/>
      <c r="D294" s="1038"/>
      <c r="E294" s="1011"/>
      <c r="F294" s="1011"/>
      <c r="G294" s="1011"/>
      <c r="H294" s="1011"/>
      <c r="I294" s="1011"/>
      <c r="J294" s="1011"/>
      <c r="K294" s="1011"/>
      <c r="L294" s="1011"/>
      <c r="M294" s="1011"/>
      <c r="N294" s="1011"/>
      <c r="O294" s="1011"/>
      <c r="P294" s="1011"/>
      <c r="Q294" s="1011"/>
      <c r="R294" s="1011"/>
      <c r="S294" s="1011"/>
      <c r="T294" s="1039"/>
      <c r="U294" s="775"/>
      <c r="V294" s="776"/>
      <c r="W294" s="777"/>
      <c r="X294" s="842"/>
      <c r="Y294" s="842"/>
      <c r="Z294" s="842"/>
    </row>
    <row r="295" spans="1:26" ht="17.100000000000001" customHeight="1" x14ac:dyDescent="0.15">
      <c r="A295" s="763"/>
      <c r="B295" s="764"/>
      <c r="C295" s="765"/>
      <c r="D295" s="1040"/>
      <c r="E295" s="1012"/>
      <c r="F295" s="1012"/>
      <c r="G295" s="1012"/>
      <c r="H295" s="1012"/>
      <c r="I295" s="1012"/>
      <c r="J295" s="1012"/>
      <c r="K295" s="1012"/>
      <c r="L295" s="1012"/>
      <c r="M295" s="1012"/>
      <c r="N295" s="1012"/>
      <c r="O295" s="1012"/>
      <c r="P295" s="1012"/>
      <c r="Q295" s="1012"/>
      <c r="R295" s="1012"/>
      <c r="S295" s="1012"/>
      <c r="T295" s="1041"/>
      <c r="U295" s="775"/>
      <c r="V295" s="776"/>
      <c r="W295" s="777"/>
      <c r="X295" s="851"/>
      <c r="Y295" s="851"/>
      <c r="Z295" s="843"/>
    </row>
    <row r="296" spans="1:26" ht="17.100000000000001" customHeight="1" x14ac:dyDescent="0.15">
      <c r="A296" s="763"/>
      <c r="B296" s="764"/>
      <c r="C296" s="765"/>
      <c r="D296" s="10" t="s">
        <v>160</v>
      </c>
      <c r="E296" s="21"/>
      <c r="F296" s="21"/>
      <c r="G296" s="21"/>
      <c r="H296" s="21"/>
      <c r="I296" s="21"/>
      <c r="J296" s="21"/>
      <c r="K296" s="21"/>
      <c r="L296" s="21"/>
      <c r="M296" s="21"/>
      <c r="N296" s="21"/>
      <c r="O296" s="21"/>
      <c r="P296" s="21"/>
      <c r="Q296" s="21"/>
      <c r="R296" s="21"/>
      <c r="S296" s="21"/>
      <c r="T296" s="21"/>
      <c r="U296" s="21"/>
      <c r="V296" s="21"/>
      <c r="W296" s="21"/>
      <c r="X296" s="21"/>
      <c r="Y296" s="21"/>
      <c r="Z296" s="55"/>
    </row>
    <row r="297" spans="1:26" ht="17.100000000000001" customHeight="1" x14ac:dyDescent="0.15">
      <c r="A297" s="763"/>
      <c r="B297" s="764"/>
      <c r="C297" s="765"/>
      <c r="D297" s="7" t="s">
        <v>157</v>
      </c>
      <c r="E297" s="90"/>
      <c r="F297" s="90"/>
      <c r="G297" s="90"/>
      <c r="H297" s="90"/>
      <c r="I297" s="6" t="s">
        <v>150</v>
      </c>
      <c r="J297" s="90"/>
      <c r="K297" s="90"/>
      <c r="L297" s="90"/>
      <c r="M297" s="90"/>
      <c r="N297" s="90"/>
      <c r="O297" s="90"/>
      <c r="P297" s="90"/>
      <c r="Q297" s="90"/>
      <c r="R297" s="90"/>
      <c r="S297" s="90"/>
      <c r="T297" s="90"/>
      <c r="U297" s="90"/>
      <c r="V297" s="90"/>
      <c r="W297" s="90"/>
      <c r="X297" s="90"/>
      <c r="Y297" s="90"/>
      <c r="Z297" s="91"/>
    </row>
    <row r="298" spans="1:26" ht="17.100000000000001" customHeight="1" x14ac:dyDescent="0.15">
      <c r="A298" s="763"/>
      <c r="B298" s="764"/>
      <c r="C298" s="765"/>
      <c r="D298" s="8"/>
      <c r="E298" s="116"/>
      <c r="F298" s="116" t="s">
        <v>133</v>
      </c>
      <c r="G298" s="5"/>
      <c r="H298" s="5"/>
      <c r="I298" s="5"/>
      <c r="J298" s="116"/>
      <c r="K298" s="116" t="s">
        <v>134</v>
      </c>
      <c r="L298" s="5"/>
      <c r="M298" s="5"/>
      <c r="N298" s="116"/>
      <c r="O298" s="116" t="s">
        <v>158</v>
      </c>
      <c r="P298" s="5"/>
      <c r="Q298" s="5"/>
      <c r="R298" s="5"/>
      <c r="S298" s="5"/>
      <c r="T298" s="5"/>
      <c r="U298" s="5"/>
      <c r="V298" s="5"/>
      <c r="W298" s="5"/>
      <c r="X298" s="5"/>
      <c r="Y298" s="5"/>
      <c r="Z298" s="9"/>
    </row>
    <row r="299" spans="1:26" ht="17.100000000000001" customHeight="1" x14ac:dyDescent="0.15">
      <c r="A299" s="763"/>
      <c r="B299" s="764"/>
      <c r="C299" s="765"/>
      <c r="D299" s="8"/>
      <c r="E299" s="116"/>
      <c r="F299" s="116" t="s">
        <v>136</v>
      </c>
      <c r="G299" s="5"/>
      <c r="H299" s="5"/>
      <c r="I299" s="5"/>
      <c r="J299" s="116"/>
      <c r="K299" s="116"/>
      <c r="L299" s="116"/>
      <c r="M299" s="116" t="s">
        <v>137</v>
      </c>
      <c r="N299" s="116"/>
      <c r="O299" s="116"/>
      <c r="P299" s="5"/>
      <c r="Q299" s="5"/>
      <c r="R299" s="5"/>
      <c r="S299" s="5"/>
      <c r="T299" s="5"/>
      <c r="U299" s="5"/>
      <c r="V299" s="5"/>
      <c r="W299" s="5"/>
      <c r="X299" s="5"/>
      <c r="Y299" s="5"/>
      <c r="Z299" s="9"/>
    </row>
    <row r="300" spans="1:26" ht="17.100000000000001" customHeight="1" x14ac:dyDescent="0.15">
      <c r="A300" s="763"/>
      <c r="B300" s="764"/>
      <c r="C300" s="765"/>
      <c r="D300" s="8"/>
      <c r="E300" s="116"/>
      <c r="F300" s="49" t="s">
        <v>140</v>
      </c>
      <c r="G300" s="47"/>
      <c r="H300" s="47"/>
      <c r="I300" s="47"/>
      <c r="J300" s="47"/>
      <c r="K300" s="47"/>
      <c r="L300" s="47"/>
      <c r="M300" s="47"/>
      <c r="N300" s="47"/>
      <c r="O300" s="47"/>
      <c r="P300" s="47"/>
      <c r="Q300" s="5"/>
      <c r="R300" s="5"/>
      <c r="S300" s="5"/>
      <c r="T300" s="5"/>
      <c r="U300" s="5"/>
      <c r="V300" s="5"/>
      <c r="W300" s="5"/>
      <c r="X300" s="5"/>
      <c r="Y300" s="5"/>
      <c r="Z300" s="9"/>
    </row>
    <row r="301" spans="1:26" ht="17.100000000000001" customHeight="1" x14ac:dyDescent="0.15">
      <c r="A301" s="763"/>
      <c r="B301" s="764"/>
      <c r="C301" s="765"/>
      <c r="D301" s="8"/>
      <c r="E301" s="116"/>
      <c r="F301" s="107" t="s">
        <v>138</v>
      </c>
      <c r="G301" s="109"/>
      <c r="H301" s="109"/>
      <c r="I301" s="49"/>
      <c r="J301" s="108" t="s">
        <v>139</v>
      </c>
      <c r="K301" s="47"/>
      <c r="L301" s="47"/>
      <c r="M301" s="47"/>
      <c r="N301" s="47"/>
      <c r="O301" s="116"/>
      <c r="P301" s="107" t="s">
        <v>142</v>
      </c>
      <c r="Q301" s="5"/>
      <c r="R301" s="5"/>
      <c r="S301" s="5"/>
      <c r="T301" s="5"/>
      <c r="U301" s="5"/>
      <c r="V301" s="5"/>
      <c r="W301" s="5"/>
      <c r="X301" s="5"/>
      <c r="Y301" s="5"/>
      <c r="Z301" s="9"/>
    </row>
    <row r="302" spans="1:26" ht="17.100000000000001" customHeight="1" x14ac:dyDescent="0.15">
      <c r="A302" s="763"/>
      <c r="B302" s="764"/>
      <c r="C302" s="765"/>
      <c r="D302" s="8"/>
      <c r="E302" s="116"/>
      <c r="F302" s="116" t="s">
        <v>141</v>
      </c>
      <c r="G302" s="5"/>
      <c r="H302" s="5"/>
      <c r="I302" s="5"/>
      <c r="J302" s="116"/>
      <c r="K302" s="116"/>
      <c r="L302" s="116"/>
      <c r="M302" s="116"/>
      <c r="N302" s="116"/>
      <c r="O302" s="116"/>
      <c r="P302" s="5"/>
      <c r="Q302" s="5"/>
      <c r="R302" s="5"/>
      <c r="S302" s="5"/>
      <c r="T302" s="5"/>
      <c r="U302" s="5"/>
      <c r="V302" s="5"/>
      <c r="W302" s="5"/>
      <c r="X302" s="5"/>
      <c r="Y302" s="5"/>
      <c r="Z302" s="9"/>
    </row>
    <row r="303" spans="1:26" ht="17.100000000000001" customHeight="1" x14ac:dyDescent="0.15">
      <c r="A303" s="763"/>
      <c r="B303" s="764"/>
      <c r="C303" s="765"/>
      <c r="D303" s="8"/>
      <c r="E303" s="116"/>
      <c r="F303" s="116" t="s">
        <v>143</v>
      </c>
      <c r="G303" s="49"/>
      <c r="H303" s="47"/>
      <c r="I303" s="47"/>
      <c r="J303" s="47"/>
      <c r="K303" s="47"/>
      <c r="L303" s="47"/>
      <c r="M303" s="116"/>
      <c r="N303" s="116" t="s">
        <v>535</v>
      </c>
      <c r="O303" s="116"/>
      <c r="P303" s="5"/>
      <c r="Q303" s="5"/>
      <c r="R303" s="5"/>
      <c r="S303" s="5"/>
      <c r="T303" s="5"/>
      <c r="U303" s="5"/>
      <c r="V303" s="5"/>
      <c r="W303" s="5"/>
      <c r="X303" s="5"/>
      <c r="Y303" s="5"/>
      <c r="Z303" s="9"/>
    </row>
    <row r="304" spans="1:26" ht="17.100000000000001" customHeight="1" x14ac:dyDescent="0.15">
      <c r="A304" s="763"/>
      <c r="B304" s="764"/>
      <c r="C304" s="765"/>
      <c r="D304" s="8"/>
      <c r="E304" s="116"/>
      <c r="F304" s="116" t="s">
        <v>145</v>
      </c>
      <c r="G304" s="116"/>
      <c r="H304" s="5"/>
      <c r="I304" s="5"/>
      <c r="J304" s="5"/>
      <c r="K304" s="5"/>
      <c r="N304" s="116"/>
      <c r="O304" s="107" t="s">
        <v>144</v>
      </c>
      <c r="P304" s="5"/>
      <c r="Q304" s="5"/>
      <c r="R304" s="5"/>
      <c r="S304" s="5"/>
      <c r="T304" s="5"/>
      <c r="U304" s="5"/>
      <c r="V304" s="5"/>
      <c r="W304" s="5"/>
      <c r="X304" s="5"/>
      <c r="Y304" s="5"/>
      <c r="Z304" s="9"/>
    </row>
    <row r="305" spans="1:26" ht="17.100000000000001" customHeight="1" x14ac:dyDescent="0.15">
      <c r="A305" s="763"/>
      <c r="B305" s="764"/>
      <c r="C305" s="765"/>
      <c r="D305" s="7" t="s">
        <v>159</v>
      </c>
      <c r="E305" s="116"/>
      <c r="F305" s="5"/>
      <c r="G305" s="5"/>
      <c r="H305" s="5"/>
      <c r="I305" s="5"/>
      <c r="J305" s="116"/>
      <c r="K305" s="116"/>
      <c r="L305" s="5"/>
      <c r="M305" s="5"/>
      <c r="N305" s="116"/>
      <c r="O305" s="5"/>
      <c r="P305" s="5"/>
      <c r="Q305" s="5"/>
      <c r="Y305" s="5"/>
      <c r="Z305" s="9"/>
    </row>
    <row r="306" spans="1:26" ht="17.100000000000001" customHeight="1" x14ac:dyDescent="0.15">
      <c r="A306" s="763"/>
      <c r="B306" s="764"/>
      <c r="C306" s="765"/>
      <c r="D306" s="8"/>
      <c r="E306" s="116"/>
      <c r="F306" s="116" t="s">
        <v>151</v>
      </c>
      <c r="G306" s="5"/>
      <c r="H306" s="5"/>
      <c r="I306" s="5"/>
      <c r="J306" s="5"/>
      <c r="K306" s="116"/>
      <c r="L306" s="116"/>
      <c r="M306" s="116"/>
      <c r="N306" s="116" t="s">
        <v>152</v>
      </c>
      <c r="O306" s="116"/>
      <c r="P306" s="5"/>
      <c r="Q306" s="5"/>
      <c r="R306" s="5"/>
      <c r="S306" s="56"/>
      <c r="T306" s="56"/>
      <c r="U306" s="116"/>
      <c r="V306" s="116"/>
      <c r="W306" s="5"/>
      <c r="X306" s="5"/>
      <c r="Y306" s="5"/>
      <c r="Z306" s="9"/>
    </row>
    <row r="307" spans="1:26" ht="17.100000000000001" customHeight="1" x14ac:dyDescent="0.15">
      <c r="A307" s="763"/>
      <c r="B307" s="764"/>
      <c r="C307" s="765"/>
      <c r="D307" s="8"/>
      <c r="E307" s="116"/>
      <c r="F307" s="116" t="s">
        <v>153</v>
      </c>
      <c r="G307" s="5"/>
      <c r="H307" s="5"/>
      <c r="I307" s="116"/>
      <c r="J307" s="56"/>
      <c r="K307" s="56"/>
      <c r="L307" s="5"/>
      <c r="M307" s="116"/>
      <c r="N307" s="116"/>
      <c r="O307" s="116"/>
      <c r="P307" s="116"/>
      <c r="Q307" s="5"/>
      <c r="R307" s="5"/>
      <c r="S307" s="5"/>
      <c r="T307" s="5"/>
      <c r="U307" s="5"/>
      <c r="V307" s="57"/>
      <c r="W307" s="57"/>
      <c r="X307" s="57"/>
      <c r="Y307" s="57"/>
      <c r="Z307" s="58"/>
    </row>
    <row r="308" spans="1:26" ht="17.100000000000001" customHeight="1" x14ac:dyDescent="0.15">
      <c r="A308" s="763"/>
      <c r="B308" s="764"/>
      <c r="C308" s="765"/>
      <c r="D308" s="8"/>
      <c r="E308" s="116"/>
      <c r="F308" s="116" t="s">
        <v>154</v>
      </c>
      <c r="G308" s="5"/>
      <c r="H308" s="5"/>
      <c r="I308" s="116"/>
      <c r="J308" s="116"/>
      <c r="K308" s="116"/>
      <c r="L308" s="116"/>
      <c r="M308" s="116"/>
      <c r="N308" s="116"/>
      <c r="O308" s="116"/>
      <c r="P308" s="116"/>
      <c r="Q308" s="116"/>
      <c r="R308" s="116"/>
      <c r="S308" s="116"/>
      <c r="T308" s="116"/>
      <c r="U308" s="116"/>
      <c r="V308" s="57"/>
      <c r="W308" s="57"/>
      <c r="X308" s="57"/>
      <c r="Y308" s="57"/>
      <c r="Z308" s="58"/>
    </row>
    <row r="309" spans="1:26" ht="17.100000000000001" customHeight="1" x14ac:dyDescent="0.15">
      <c r="A309" s="763"/>
      <c r="B309" s="764"/>
      <c r="C309" s="765"/>
      <c r="D309" s="8"/>
      <c r="E309" s="116"/>
      <c r="F309" s="116" t="s">
        <v>155</v>
      </c>
      <c r="G309" s="5"/>
      <c r="H309" s="5"/>
      <c r="I309" s="116"/>
      <c r="J309" s="116"/>
      <c r="K309" s="116"/>
      <c r="L309" s="116"/>
      <c r="M309" s="116"/>
      <c r="N309" s="116"/>
      <c r="O309" s="116"/>
      <c r="P309" s="116"/>
      <c r="Q309" s="116"/>
      <c r="R309" s="116"/>
      <c r="S309" s="116"/>
      <c r="T309" s="116"/>
      <c r="U309" s="116"/>
      <c r="V309" s="57"/>
      <c r="W309" s="57"/>
      <c r="X309" s="57"/>
      <c r="Y309" s="57"/>
      <c r="Z309" s="58"/>
    </row>
    <row r="310" spans="1:26" ht="17.100000000000001" customHeight="1" x14ac:dyDescent="0.15">
      <c r="A310" s="763"/>
      <c r="B310" s="764"/>
      <c r="C310" s="765"/>
      <c r="D310" s="8"/>
      <c r="E310" s="116"/>
      <c r="F310" s="116" t="s">
        <v>156</v>
      </c>
      <c r="G310" s="5"/>
      <c r="H310" s="5"/>
      <c r="I310" s="116"/>
      <c r="J310" s="116"/>
      <c r="K310" s="116"/>
      <c r="L310" s="116"/>
      <c r="M310" s="116"/>
      <c r="N310" s="116"/>
      <c r="O310" s="116"/>
      <c r="P310" s="116"/>
      <c r="Q310" s="116"/>
      <c r="R310" s="116"/>
      <c r="S310" s="116"/>
      <c r="T310" s="116"/>
      <c r="U310" s="116"/>
      <c r="V310" s="57"/>
      <c r="W310" s="57"/>
      <c r="X310" s="57"/>
      <c r="Y310" s="57"/>
      <c r="Z310" s="58"/>
    </row>
    <row r="311" spans="1:26" ht="17.100000000000001" customHeight="1" x14ac:dyDescent="0.15">
      <c r="A311" s="915" t="s">
        <v>311</v>
      </c>
      <c r="B311" s="805"/>
      <c r="C311" s="806"/>
      <c r="D311" s="915" t="s">
        <v>279</v>
      </c>
      <c r="E311" s="805"/>
      <c r="F311" s="805"/>
      <c r="G311" s="805"/>
      <c r="H311" s="805"/>
      <c r="I311" s="805"/>
      <c r="J311" s="805"/>
      <c r="K311" s="805"/>
      <c r="L311" s="805"/>
      <c r="M311" s="805"/>
      <c r="N311" s="805"/>
      <c r="O311" s="805"/>
      <c r="P311" s="805"/>
      <c r="Q311" s="805"/>
      <c r="R311" s="805"/>
      <c r="S311" s="805"/>
      <c r="T311" s="806"/>
      <c r="U311" s="810" t="s">
        <v>292</v>
      </c>
      <c r="V311" s="930"/>
      <c r="W311" s="930"/>
      <c r="X311" s="908"/>
      <c r="Y311" s="908"/>
      <c r="Z311" s="908"/>
    </row>
    <row r="312" spans="1:26" ht="17.100000000000001" customHeight="1" x14ac:dyDescent="0.15">
      <c r="A312" s="763"/>
      <c r="B312" s="764"/>
      <c r="C312" s="765"/>
      <c r="D312" s="763"/>
      <c r="E312" s="764"/>
      <c r="F312" s="764"/>
      <c r="G312" s="764"/>
      <c r="H312" s="764"/>
      <c r="I312" s="764"/>
      <c r="J312" s="764"/>
      <c r="K312" s="764"/>
      <c r="L312" s="764"/>
      <c r="M312" s="764"/>
      <c r="N312" s="764"/>
      <c r="O312" s="764"/>
      <c r="P312" s="764"/>
      <c r="Q312" s="764"/>
      <c r="R312" s="764"/>
      <c r="S312" s="764"/>
      <c r="T312" s="765"/>
      <c r="U312" s="810"/>
      <c r="V312" s="930"/>
      <c r="W312" s="930"/>
      <c r="X312" s="908"/>
      <c r="Y312" s="908"/>
      <c r="Z312" s="908"/>
    </row>
    <row r="313" spans="1:26" ht="17.100000000000001" customHeight="1" x14ac:dyDescent="0.15">
      <c r="A313" s="763"/>
      <c r="B313" s="764"/>
      <c r="C313" s="765"/>
      <c r="D313" s="406" t="s">
        <v>161</v>
      </c>
      <c r="E313" s="764" t="s">
        <v>162</v>
      </c>
      <c r="F313" s="764"/>
      <c r="G313" s="764"/>
      <c r="H313" s="764"/>
      <c r="I313" s="764"/>
      <c r="J313" s="764"/>
      <c r="K313" s="764"/>
      <c r="L313" s="764"/>
      <c r="M313" s="764"/>
      <c r="N313" s="764"/>
      <c r="O313" s="764"/>
      <c r="P313" s="764"/>
      <c r="Q313" s="764"/>
      <c r="R313" s="764"/>
      <c r="S313" s="764"/>
      <c r="T313" s="764"/>
      <c r="U313" s="810"/>
      <c r="V313" s="930"/>
      <c r="W313" s="930"/>
      <c r="X313" s="908"/>
      <c r="Y313" s="908"/>
      <c r="Z313" s="908"/>
    </row>
    <row r="314" spans="1:26" ht="17.100000000000001" customHeight="1" x14ac:dyDescent="0.15">
      <c r="A314" s="763"/>
      <c r="B314" s="764"/>
      <c r="C314" s="765"/>
      <c r="D314" s="20"/>
      <c r="E314" s="764"/>
      <c r="F314" s="764"/>
      <c r="G314" s="764"/>
      <c r="H314" s="764"/>
      <c r="I314" s="764"/>
      <c r="J314" s="764"/>
      <c r="K314" s="764"/>
      <c r="L314" s="764"/>
      <c r="M314" s="764"/>
      <c r="N314" s="764"/>
      <c r="O314" s="764"/>
      <c r="P314" s="764"/>
      <c r="Q314" s="764"/>
      <c r="R314" s="764"/>
      <c r="S314" s="764"/>
      <c r="T314" s="764"/>
      <c r="U314" s="810"/>
      <c r="V314" s="930"/>
      <c r="W314" s="930"/>
      <c r="X314" s="908"/>
      <c r="Y314" s="908"/>
      <c r="Z314" s="908"/>
    </row>
    <row r="315" spans="1:26" ht="17.100000000000001" customHeight="1" x14ac:dyDescent="0.15">
      <c r="A315" s="763"/>
      <c r="B315" s="764"/>
      <c r="C315" s="765"/>
      <c r="D315" s="79"/>
      <c r="E315" s="764"/>
      <c r="F315" s="764"/>
      <c r="G315" s="764"/>
      <c r="H315" s="764"/>
      <c r="I315" s="764"/>
      <c r="J315" s="764"/>
      <c r="K315" s="764"/>
      <c r="L315" s="764"/>
      <c r="M315" s="764"/>
      <c r="N315" s="764"/>
      <c r="O315" s="764"/>
      <c r="P315" s="764"/>
      <c r="Q315" s="764"/>
      <c r="R315" s="764"/>
      <c r="S315" s="764"/>
      <c r="T315" s="764"/>
      <c r="U315" s="810"/>
      <c r="V315" s="930"/>
      <c r="W315" s="930"/>
      <c r="X315" s="908"/>
      <c r="Y315" s="908"/>
      <c r="Z315" s="908"/>
    </row>
    <row r="316" spans="1:26" ht="17.100000000000001" customHeight="1" x14ac:dyDescent="0.15">
      <c r="A316" s="783"/>
      <c r="B316" s="784"/>
      <c r="C316" s="785"/>
      <c r="D316" s="80"/>
      <c r="E316" s="784"/>
      <c r="F316" s="784"/>
      <c r="G316" s="784"/>
      <c r="H316" s="784"/>
      <c r="I316" s="784"/>
      <c r="J316" s="784"/>
      <c r="K316" s="784"/>
      <c r="L316" s="784"/>
      <c r="M316" s="784"/>
      <c r="N316" s="784"/>
      <c r="O316" s="784"/>
      <c r="P316" s="784"/>
      <c r="Q316" s="784"/>
      <c r="R316" s="784"/>
      <c r="S316" s="784"/>
      <c r="T316" s="784"/>
      <c r="U316" s="930"/>
      <c r="V316" s="930"/>
      <c r="W316" s="930"/>
      <c r="X316" s="908"/>
      <c r="Y316" s="908"/>
      <c r="Z316" s="908"/>
    </row>
    <row r="317" spans="1:26" ht="17.100000000000001" customHeight="1" x14ac:dyDescent="0.15">
      <c r="A317" s="915" t="s">
        <v>312</v>
      </c>
      <c r="B317" s="805"/>
      <c r="C317" s="806"/>
      <c r="D317" s="915" t="s">
        <v>633</v>
      </c>
      <c r="E317" s="805"/>
      <c r="F317" s="805"/>
      <c r="G317" s="805"/>
      <c r="H317" s="805"/>
      <c r="I317" s="805"/>
      <c r="J317" s="805"/>
      <c r="K317" s="805"/>
      <c r="L317" s="805"/>
      <c r="M317" s="805"/>
      <c r="N317" s="805"/>
      <c r="O317" s="805"/>
      <c r="P317" s="805"/>
      <c r="Q317" s="805"/>
      <c r="R317" s="805"/>
      <c r="S317" s="805"/>
      <c r="T317" s="806"/>
      <c r="U317" s="810" t="s">
        <v>293</v>
      </c>
      <c r="V317" s="930"/>
      <c r="W317" s="930"/>
      <c r="X317" s="842"/>
      <c r="Y317" s="842"/>
      <c r="Z317" s="842"/>
    </row>
    <row r="318" spans="1:26" ht="17.100000000000001" customHeight="1" x14ac:dyDescent="0.15">
      <c r="A318" s="763"/>
      <c r="B318" s="764"/>
      <c r="C318" s="765"/>
      <c r="D318" s="763"/>
      <c r="E318" s="764"/>
      <c r="F318" s="764"/>
      <c r="G318" s="764"/>
      <c r="H318" s="764"/>
      <c r="I318" s="764"/>
      <c r="J318" s="764"/>
      <c r="K318" s="764"/>
      <c r="L318" s="764"/>
      <c r="M318" s="764"/>
      <c r="N318" s="764"/>
      <c r="O318" s="764"/>
      <c r="P318" s="764"/>
      <c r="Q318" s="764"/>
      <c r="R318" s="764"/>
      <c r="S318" s="764"/>
      <c r="T318" s="765"/>
      <c r="U318" s="810"/>
      <c r="V318" s="930"/>
      <c r="W318" s="930"/>
      <c r="X318" s="842"/>
      <c r="Y318" s="842"/>
      <c r="Z318" s="842"/>
    </row>
    <row r="319" spans="1:26" ht="17.100000000000001" customHeight="1" x14ac:dyDescent="0.15">
      <c r="A319" s="763"/>
      <c r="B319" s="764"/>
      <c r="C319" s="765"/>
      <c r="D319" s="763"/>
      <c r="E319" s="764"/>
      <c r="F319" s="764"/>
      <c r="G319" s="764"/>
      <c r="H319" s="764"/>
      <c r="I319" s="764"/>
      <c r="J319" s="764"/>
      <c r="K319" s="764"/>
      <c r="L319" s="764"/>
      <c r="M319" s="764"/>
      <c r="N319" s="764"/>
      <c r="O319" s="764"/>
      <c r="P319" s="764"/>
      <c r="Q319" s="764"/>
      <c r="R319" s="764"/>
      <c r="S319" s="764"/>
      <c r="T319" s="765"/>
      <c r="U319" s="810"/>
      <c r="V319" s="930"/>
      <c r="W319" s="930"/>
      <c r="X319" s="842"/>
      <c r="Y319" s="842"/>
      <c r="Z319" s="842"/>
    </row>
    <row r="320" spans="1:26" ht="17.100000000000001" customHeight="1" x14ac:dyDescent="0.15">
      <c r="A320" s="763"/>
      <c r="B320" s="764"/>
      <c r="C320" s="765"/>
      <c r="D320" s="783"/>
      <c r="E320" s="784"/>
      <c r="F320" s="784"/>
      <c r="G320" s="784"/>
      <c r="H320" s="784"/>
      <c r="I320" s="784"/>
      <c r="J320" s="784"/>
      <c r="K320" s="784"/>
      <c r="L320" s="784"/>
      <c r="M320" s="784"/>
      <c r="N320" s="784"/>
      <c r="O320" s="784"/>
      <c r="P320" s="784"/>
      <c r="Q320" s="784"/>
      <c r="R320" s="784"/>
      <c r="S320" s="784"/>
      <c r="T320" s="785"/>
      <c r="U320" s="930"/>
      <c r="V320" s="930"/>
      <c r="W320" s="930"/>
      <c r="X320" s="842"/>
      <c r="Y320" s="842"/>
      <c r="Z320" s="842"/>
    </row>
    <row r="321" spans="1:26" ht="17.100000000000001" customHeight="1" x14ac:dyDescent="0.15">
      <c r="A321" s="915" t="s">
        <v>313</v>
      </c>
      <c r="B321" s="805"/>
      <c r="C321" s="806"/>
      <c r="D321" s="1099" t="s">
        <v>478</v>
      </c>
      <c r="E321" s="1100"/>
      <c r="F321" s="1100"/>
      <c r="G321" s="1100"/>
      <c r="H321" s="1100"/>
      <c r="I321" s="1100"/>
      <c r="J321" s="1100"/>
      <c r="K321" s="1100"/>
      <c r="L321" s="1100"/>
      <c r="M321" s="1100"/>
      <c r="N321" s="1100"/>
      <c r="O321" s="1100"/>
      <c r="P321" s="1100"/>
      <c r="Q321" s="1100"/>
      <c r="R321" s="1100"/>
      <c r="S321" s="1100"/>
      <c r="T321" s="1101"/>
      <c r="U321" s="772" t="s">
        <v>294</v>
      </c>
      <c r="V321" s="773"/>
      <c r="W321" s="774"/>
      <c r="X321" s="908"/>
      <c r="Y321" s="908"/>
      <c r="Z321" s="908"/>
    </row>
    <row r="322" spans="1:26" ht="17.100000000000001" customHeight="1" x14ac:dyDescent="0.15">
      <c r="A322" s="763"/>
      <c r="B322" s="764"/>
      <c r="C322" s="765"/>
      <c r="D322" s="1038"/>
      <c r="E322" s="1011"/>
      <c r="F322" s="1011"/>
      <c r="G322" s="1011"/>
      <c r="H322" s="1011"/>
      <c r="I322" s="1011"/>
      <c r="J322" s="1011"/>
      <c r="K322" s="1011"/>
      <c r="L322" s="1011"/>
      <c r="M322" s="1011"/>
      <c r="N322" s="1011"/>
      <c r="O322" s="1011"/>
      <c r="P322" s="1011"/>
      <c r="Q322" s="1011"/>
      <c r="R322" s="1011"/>
      <c r="S322" s="1011"/>
      <c r="T322" s="1039"/>
      <c r="U322" s="775"/>
      <c r="V322" s="776"/>
      <c r="W322" s="777"/>
      <c r="X322" s="908"/>
      <c r="Y322" s="908"/>
      <c r="Z322" s="908"/>
    </row>
    <row r="323" spans="1:26" ht="17.100000000000001" customHeight="1" x14ac:dyDescent="0.15">
      <c r="A323" s="763"/>
      <c r="B323" s="764"/>
      <c r="C323" s="765"/>
      <c r="D323" s="1153"/>
      <c r="E323" s="1066"/>
      <c r="F323" s="1066"/>
      <c r="G323" s="1066"/>
      <c r="H323" s="1066"/>
      <c r="I323" s="1066"/>
      <c r="J323" s="1066"/>
      <c r="K323" s="1066"/>
      <c r="L323" s="1066"/>
      <c r="M323" s="1066"/>
      <c r="N323" s="1066"/>
      <c r="O323" s="1066"/>
      <c r="P323" s="1066"/>
      <c r="Q323" s="1066"/>
      <c r="R323" s="1066"/>
      <c r="S323" s="1066"/>
      <c r="T323" s="1154"/>
      <c r="U323" s="775"/>
      <c r="V323" s="776"/>
      <c r="W323" s="777"/>
      <c r="X323" s="871"/>
      <c r="Y323" s="871"/>
      <c r="Z323" s="871"/>
    </row>
    <row r="324" spans="1:26" ht="17.100000000000001" customHeight="1" x14ac:dyDescent="0.15">
      <c r="A324" s="763"/>
      <c r="B324" s="764"/>
      <c r="C324" s="765"/>
      <c r="D324" s="1035" t="s">
        <v>644</v>
      </c>
      <c r="E324" s="1036"/>
      <c r="F324" s="1036"/>
      <c r="G324" s="1036"/>
      <c r="H324" s="1036"/>
      <c r="I324" s="1036"/>
      <c r="J324" s="1036"/>
      <c r="K324" s="1036"/>
      <c r="L324" s="1036"/>
      <c r="M324" s="1036"/>
      <c r="N324" s="1036"/>
      <c r="O324" s="1036"/>
      <c r="P324" s="1036"/>
      <c r="Q324" s="1036"/>
      <c r="R324" s="1036"/>
      <c r="S324" s="1036"/>
      <c r="T324" s="1037"/>
      <c r="U324" s="775"/>
      <c r="V324" s="776"/>
      <c r="W324" s="777"/>
      <c r="X324" s="1112"/>
      <c r="Y324" s="1112"/>
      <c r="Z324" s="1112"/>
    </row>
    <row r="325" spans="1:26" ht="17.100000000000001" customHeight="1" x14ac:dyDescent="0.15">
      <c r="A325" s="783"/>
      <c r="B325" s="784"/>
      <c r="C325" s="785"/>
      <c r="D325" s="1040"/>
      <c r="E325" s="1012"/>
      <c r="F325" s="1012"/>
      <c r="G325" s="1012"/>
      <c r="H325" s="1012"/>
      <c r="I325" s="1012"/>
      <c r="J325" s="1012"/>
      <c r="K325" s="1012"/>
      <c r="L325" s="1012"/>
      <c r="M325" s="1012"/>
      <c r="N325" s="1012"/>
      <c r="O325" s="1012"/>
      <c r="P325" s="1012"/>
      <c r="Q325" s="1012"/>
      <c r="R325" s="1012"/>
      <c r="S325" s="1012"/>
      <c r="T325" s="1041"/>
      <c r="U325" s="801"/>
      <c r="V325" s="778"/>
      <c r="W325" s="779"/>
      <c r="X325" s="1119"/>
      <c r="Y325" s="1119"/>
      <c r="Z325" s="1119"/>
    </row>
    <row r="326" spans="1:26" ht="17.100000000000001" customHeight="1" x14ac:dyDescent="0.15">
      <c r="A326" s="915" t="s">
        <v>314</v>
      </c>
      <c r="B326" s="805"/>
      <c r="C326" s="806"/>
      <c r="D326" s="1099" t="s">
        <v>660</v>
      </c>
      <c r="E326" s="1100"/>
      <c r="F326" s="1100"/>
      <c r="G326" s="1100"/>
      <c r="H326" s="1100"/>
      <c r="I326" s="1100"/>
      <c r="J326" s="1100"/>
      <c r="K326" s="1100"/>
      <c r="L326" s="1100"/>
      <c r="M326" s="1100"/>
      <c r="N326" s="1100"/>
      <c r="O326" s="1100"/>
      <c r="P326" s="1100"/>
      <c r="Q326" s="1100"/>
      <c r="R326" s="1100"/>
      <c r="S326" s="1100"/>
      <c r="T326" s="1101"/>
      <c r="U326" s="772" t="s">
        <v>295</v>
      </c>
      <c r="V326" s="773"/>
      <c r="W326" s="774"/>
      <c r="X326" s="908"/>
      <c r="Y326" s="908"/>
      <c r="Z326" s="908"/>
    </row>
    <row r="327" spans="1:26" ht="17.100000000000001" customHeight="1" x14ac:dyDescent="0.15">
      <c r="A327" s="763"/>
      <c r="B327" s="764"/>
      <c r="C327" s="765"/>
      <c r="D327" s="1038"/>
      <c r="E327" s="1011"/>
      <c r="F327" s="1011"/>
      <c r="G327" s="1011"/>
      <c r="H327" s="1011"/>
      <c r="I327" s="1011"/>
      <c r="J327" s="1011"/>
      <c r="K327" s="1011"/>
      <c r="L327" s="1011"/>
      <c r="M327" s="1011"/>
      <c r="N327" s="1011"/>
      <c r="O327" s="1011"/>
      <c r="P327" s="1011"/>
      <c r="Q327" s="1011"/>
      <c r="R327" s="1011"/>
      <c r="S327" s="1011"/>
      <c r="T327" s="1039"/>
      <c r="U327" s="775"/>
      <c r="V327" s="776"/>
      <c r="W327" s="777"/>
      <c r="X327" s="850"/>
      <c r="Y327" s="850"/>
      <c r="Z327" s="850"/>
    </row>
    <row r="328" spans="1:26" ht="17.100000000000001" customHeight="1" x14ac:dyDescent="0.15">
      <c r="A328" s="763"/>
      <c r="B328" s="764"/>
      <c r="C328" s="765"/>
      <c r="D328" s="1038"/>
      <c r="E328" s="1011"/>
      <c r="F328" s="1011"/>
      <c r="G328" s="1011"/>
      <c r="H328" s="1011"/>
      <c r="I328" s="1011"/>
      <c r="J328" s="1011"/>
      <c r="K328" s="1011"/>
      <c r="L328" s="1011"/>
      <c r="M328" s="1011"/>
      <c r="N328" s="1011"/>
      <c r="O328" s="1011"/>
      <c r="P328" s="1011"/>
      <c r="Q328" s="1011"/>
      <c r="R328" s="1011"/>
      <c r="S328" s="1011"/>
      <c r="T328" s="1039"/>
      <c r="U328" s="775"/>
      <c r="V328" s="776"/>
      <c r="W328" s="777"/>
      <c r="X328" s="850"/>
      <c r="Y328" s="850"/>
      <c r="Z328" s="850"/>
    </row>
    <row r="329" spans="1:26" ht="17.100000000000001" customHeight="1" x14ac:dyDescent="0.15">
      <c r="A329" s="763"/>
      <c r="B329" s="764"/>
      <c r="C329" s="765"/>
      <c r="D329" s="1153"/>
      <c r="E329" s="1066"/>
      <c r="F329" s="1066"/>
      <c r="G329" s="1066"/>
      <c r="H329" s="1066"/>
      <c r="I329" s="1066"/>
      <c r="J329" s="1066"/>
      <c r="K329" s="1066"/>
      <c r="L329" s="1066"/>
      <c r="M329" s="1066"/>
      <c r="N329" s="1066"/>
      <c r="O329" s="1066"/>
      <c r="P329" s="1066"/>
      <c r="Q329" s="1066"/>
      <c r="R329" s="1066"/>
      <c r="S329" s="1066"/>
      <c r="T329" s="1154"/>
      <c r="U329" s="775"/>
      <c r="V329" s="776"/>
      <c r="W329" s="777"/>
      <c r="X329" s="871"/>
      <c r="Y329" s="871"/>
      <c r="Z329" s="871"/>
    </row>
    <row r="330" spans="1:26" ht="17.100000000000001" customHeight="1" x14ac:dyDescent="0.15">
      <c r="A330" s="763"/>
      <c r="B330" s="764"/>
      <c r="C330" s="765"/>
      <c r="D330" s="1035" t="s">
        <v>614</v>
      </c>
      <c r="E330" s="1036"/>
      <c r="F330" s="1036"/>
      <c r="G330" s="1036"/>
      <c r="H330" s="1036"/>
      <c r="I330" s="1036"/>
      <c r="J330" s="1036"/>
      <c r="K330" s="1036"/>
      <c r="L330" s="1036"/>
      <c r="M330" s="1036"/>
      <c r="N330" s="1036"/>
      <c r="O330" s="1036"/>
      <c r="P330" s="1036"/>
      <c r="Q330" s="1036"/>
      <c r="R330" s="1036"/>
      <c r="S330" s="1036"/>
      <c r="T330" s="1037"/>
      <c r="U330" s="775"/>
      <c r="V330" s="776"/>
      <c r="W330" s="777"/>
      <c r="X330" s="842"/>
      <c r="Y330" s="842"/>
      <c r="Z330" s="842"/>
    </row>
    <row r="331" spans="1:26" ht="17.100000000000001" customHeight="1" x14ac:dyDescent="0.15">
      <c r="A331" s="763"/>
      <c r="B331" s="764"/>
      <c r="C331" s="765"/>
      <c r="D331" s="1038"/>
      <c r="E331" s="1011"/>
      <c r="F331" s="1011"/>
      <c r="G331" s="1011"/>
      <c r="H331" s="1011"/>
      <c r="I331" s="1011"/>
      <c r="J331" s="1011"/>
      <c r="K331" s="1011"/>
      <c r="L331" s="1011"/>
      <c r="M331" s="1011"/>
      <c r="N331" s="1011"/>
      <c r="O331" s="1011"/>
      <c r="P331" s="1011"/>
      <c r="Q331" s="1011"/>
      <c r="R331" s="1011"/>
      <c r="S331" s="1011"/>
      <c r="T331" s="1039"/>
      <c r="U331" s="775"/>
      <c r="V331" s="776"/>
      <c r="W331" s="777"/>
      <c r="X331" s="842"/>
      <c r="Y331" s="842"/>
      <c r="Z331" s="842"/>
    </row>
    <row r="332" spans="1:26" ht="17.100000000000001" customHeight="1" x14ac:dyDescent="0.15">
      <c r="A332" s="763"/>
      <c r="B332" s="764"/>
      <c r="C332" s="765"/>
      <c r="D332" s="1038"/>
      <c r="E332" s="1011"/>
      <c r="F332" s="1011"/>
      <c r="G332" s="1011"/>
      <c r="H332" s="1011"/>
      <c r="I332" s="1011"/>
      <c r="J332" s="1011"/>
      <c r="K332" s="1011"/>
      <c r="L332" s="1011"/>
      <c r="M332" s="1011"/>
      <c r="N332" s="1011"/>
      <c r="O332" s="1011"/>
      <c r="P332" s="1011"/>
      <c r="Q332" s="1011"/>
      <c r="R332" s="1011"/>
      <c r="S332" s="1011"/>
      <c r="T332" s="1039"/>
      <c r="U332" s="775"/>
      <c r="V332" s="776"/>
      <c r="W332" s="777"/>
      <c r="X332" s="842"/>
      <c r="Y332" s="842"/>
      <c r="Z332" s="842"/>
    </row>
    <row r="333" spans="1:26" ht="17.100000000000001" customHeight="1" x14ac:dyDescent="0.15">
      <c r="A333" s="763"/>
      <c r="B333" s="764"/>
      <c r="C333" s="765"/>
      <c r="D333" s="1038"/>
      <c r="E333" s="1011"/>
      <c r="F333" s="1011"/>
      <c r="G333" s="1011"/>
      <c r="H333" s="1011"/>
      <c r="I333" s="1011"/>
      <c r="J333" s="1011"/>
      <c r="K333" s="1011"/>
      <c r="L333" s="1011"/>
      <c r="M333" s="1011"/>
      <c r="N333" s="1011"/>
      <c r="O333" s="1011"/>
      <c r="P333" s="1011"/>
      <c r="Q333" s="1011"/>
      <c r="R333" s="1011"/>
      <c r="S333" s="1011"/>
      <c r="T333" s="1039"/>
      <c r="U333" s="775"/>
      <c r="V333" s="776"/>
      <c r="W333" s="777"/>
      <c r="X333" s="842"/>
      <c r="Y333" s="842"/>
      <c r="Z333" s="842"/>
    </row>
    <row r="334" spans="1:26" ht="17.100000000000001" customHeight="1" x14ac:dyDescent="0.15">
      <c r="A334" s="763"/>
      <c r="B334" s="764"/>
      <c r="C334" s="765"/>
      <c r="D334" s="1040"/>
      <c r="E334" s="1012"/>
      <c r="F334" s="1012"/>
      <c r="G334" s="1012"/>
      <c r="H334" s="1012"/>
      <c r="I334" s="1012"/>
      <c r="J334" s="1012"/>
      <c r="K334" s="1012"/>
      <c r="L334" s="1012"/>
      <c r="M334" s="1012"/>
      <c r="N334" s="1012"/>
      <c r="O334" s="1012"/>
      <c r="P334" s="1012"/>
      <c r="Q334" s="1012"/>
      <c r="R334" s="1012"/>
      <c r="S334" s="1012"/>
      <c r="T334" s="1041"/>
      <c r="U334" s="775"/>
      <c r="V334" s="776"/>
      <c r="W334" s="777"/>
      <c r="X334" s="842"/>
      <c r="Y334" s="842"/>
      <c r="Z334" s="842"/>
    </row>
    <row r="335" spans="1:26" ht="17.45" customHeight="1" x14ac:dyDescent="0.15">
      <c r="A335" s="915" t="s">
        <v>315</v>
      </c>
      <c r="B335" s="805"/>
      <c r="C335" s="806"/>
      <c r="D335" s="1099" t="s">
        <v>530</v>
      </c>
      <c r="E335" s="1100"/>
      <c r="F335" s="1100"/>
      <c r="G335" s="1100"/>
      <c r="H335" s="1100"/>
      <c r="I335" s="1100"/>
      <c r="J335" s="1100"/>
      <c r="K335" s="1100"/>
      <c r="L335" s="1100"/>
      <c r="M335" s="1100"/>
      <c r="N335" s="1100"/>
      <c r="O335" s="1100"/>
      <c r="P335" s="1100"/>
      <c r="Q335" s="1100"/>
      <c r="R335" s="1100"/>
      <c r="S335" s="1100"/>
      <c r="T335" s="1101"/>
      <c r="U335" s="772" t="s">
        <v>205</v>
      </c>
      <c r="V335" s="773"/>
      <c r="W335" s="774"/>
      <c r="X335" s="850"/>
      <c r="Y335" s="850"/>
      <c r="Z335" s="850"/>
    </row>
    <row r="336" spans="1:26" ht="17.45" customHeight="1" x14ac:dyDescent="0.15">
      <c r="A336" s="763"/>
      <c r="B336" s="764"/>
      <c r="C336" s="765"/>
      <c r="D336" s="1038"/>
      <c r="E336" s="1011"/>
      <c r="F336" s="1011"/>
      <c r="G336" s="1011"/>
      <c r="H336" s="1011"/>
      <c r="I336" s="1011"/>
      <c r="J336" s="1011"/>
      <c r="K336" s="1011"/>
      <c r="L336" s="1011"/>
      <c r="M336" s="1011"/>
      <c r="N336" s="1011"/>
      <c r="O336" s="1011"/>
      <c r="P336" s="1011"/>
      <c r="Q336" s="1011"/>
      <c r="R336" s="1011"/>
      <c r="S336" s="1011"/>
      <c r="T336" s="1039"/>
      <c r="U336" s="775"/>
      <c r="V336" s="776"/>
      <c r="W336" s="777"/>
      <c r="X336" s="842"/>
      <c r="Y336" s="842"/>
      <c r="Z336" s="842"/>
    </row>
    <row r="337" spans="1:26" ht="17.45" customHeight="1" x14ac:dyDescent="0.15">
      <c r="A337" s="763"/>
      <c r="B337" s="764"/>
      <c r="C337" s="765"/>
      <c r="D337" s="1040"/>
      <c r="E337" s="1012"/>
      <c r="F337" s="1012"/>
      <c r="G337" s="1012"/>
      <c r="H337" s="1012"/>
      <c r="I337" s="1012"/>
      <c r="J337" s="1012"/>
      <c r="K337" s="1012"/>
      <c r="L337" s="1012"/>
      <c r="M337" s="1012"/>
      <c r="N337" s="1012"/>
      <c r="O337" s="1012"/>
      <c r="P337" s="1012"/>
      <c r="Q337" s="1012"/>
      <c r="R337" s="1012"/>
      <c r="S337" s="1012"/>
      <c r="T337" s="1041"/>
      <c r="U337" s="775"/>
      <c r="V337" s="776"/>
      <c r="W337" s="777"/>
      <c r="X337" s="843"/>
      <c r="Y337" s="843"/>
      <c r="Z337" s="843"/>
    </row>
    <row r="338" spans="1:26" ht="17.100000000000001" customHeight="1" x14ac:dyDescent="0.15">
      <c r="A338" s="915" t="s">
        <v>316</v>
      </c>
      <c r="B338" s="805"/>
      <c r="C338" s="806"/>
      <c r="D338" s="998" t="s">
        <v>280</v>
      </c>
      <c r="E338" s="999"/>
      <c r="F338" s="999"/>
      <c r="G338" s="999"/>
      <c r="H338" s="999"/>
      <c r="I338" s="999"/>
      <c r="J338" s="999"/>
      <c r="K338" s="999"/>
      <c r="L338" s="999"/>
      <c r="M338" s="999"/>
      <c r="N338" s="999"/>
      <c r="O338" s="999"/>
      <c r="P338" s="999"/>
      <c r="Q338" s="999"/>
      <c r="R338" s="999"/>
      <c r="S338" s="999"/>
      <c r="T338" s="1000"/>
      <c r="U338" s="772" t="s">
        <v>34</v>
      </c>
      <c r="V338" s="773"/>
      <c r="W338" s="774"/>
      <c r="X338" s="795"/>
      <c r="Y338" s="795"/>
      <c r="Z338" s="795"/>
    </row>
    <row r="339" spans="1:26" ht="17.100000000000001" customHeight="1" x14ac:dyDescent="0.15">
      <c r="A339" s="763"/>
      <c r="B339" s="764"/>
      <c r="C339" s="765"/>
      <c r="D339" s="940"/>
      <c r="E339" s="941"/>
      <c r="F339" s="941"/>
      <c r="G339" s="941"/>
      <c r="H339" s="941"/>
      <c r="I339" s="941"/>
      <c r="J339" s="941"/>
      <c r="K339" s="941"/>
      <c r="L339" s="941"/>
      <c r="M339" s="941"/>
      <c r="N339" s="941"/>
      <c r="O339" s="941"/>
      <c r="P339" s="941"/>
      <c r="Q339" s="941"/>
      <c r="R339" s="941"/>
      <c r="S339" s="941"/>
      <c r="T339" s="942"/>
      <c r="U339" s="775"/>
      <c r="V339" s="776"/>
      <c r="W339" s="777"/>
      <c r="X339" s="795"/>
      <c r="Y339" s="795"/>
      <c r="Z339" s="795"/>
    </row>
    <row r="340" spans="1:26" ht="17.100000000000001" customHeight="1" x14ac:dyDescent="0.15">
      <c r="A340" s="763"/>
      <c r="B340" s="764"/>
      <c r="C340" s="765"/>
      <c r="D340" s="943"/>
      <c r="E340" s="944"/>
      <c r="F340" s="944"/>
      <c r="G340" s="944"/>
      <c r="H340" s="944"/>
      <c r="I340" s="944"/>
      <c r="J340" s="944"/>
      <c r="K340" s="944"/>
      <c r="L340" s="944"/>
      <c r="M340" s="944"/>
      <c r="N340" s="944"/>
      <c r="O340" s="944"/>
      <c r="P340" s="944"/>
      <c r="Q340" s="944"/>
      <c r="R340" s="944"/>
      <c r="S340" s="944"/>
      <c r="T340" s="945"/>
      <c r="U340" s="775"/>
      <c r="V340" s="776"/>
      <c r="W340" s="777"/>
      <c r="X340" s="795"/>
      <c r="Y340" s="795"/>
      <c r="Z340" s="795"/>
    </row>
    <row r="341" spans="1:26" ht="17.100000000000001" customHeight="1" x14ac:dyDescent="0.15">
      <c r="A341" s="763"/>
      <c r="B341" s="764"/>
      <c r="C341" s="765"/>
      <c r="D341" s="766" t="s">
        <v>206</v>
      </c>
      <c r="E341" s="767"/>
      <c r="F341" s="767"/>
      <c r="G341" s="767"/>
      <c r="H341" s="767"/>
      <c r="I341" s="767"/>
      <c r="J341" s="767"/>
      <c r="K341" s="767"/>
      <c r="L341" s="767"/>
      <c r="M341" s="767"/>
      <c r="N341" s="767"/>
      <c r="O341" s="767"/>
      <c r="P341" s="767"/>
      <c r="Q341" s="767"/>
      <c r="R341" s="767"/>
      <c r="S341" s="767"/>
      <c r="T341" s="768"/>
      <c r="U341" s="775"/>
      <c r="V341" s="776"/>
      <c r="W341" s="777"/>
      <c r="X341" s="899"/>
      <c r="Y341" s="791"/>
      <c r="Z341" s="791"/>
    </row>
    <row r="342" spans="1:26" ht="17.100000000000001" customHeight="1" x14ac:dyDescent="0.15">
      <c r="A342" s="763"/>
      <c r="B342" s="764"/>
      <c r="C342" s="765"/>
      <c r="D342" s="943"/>
      <c r="E342" s="944"/>
      <c r="F342" s="944"/>
      <c r="G342" s="944"/>
      <c r="H342" s="944"/>
      <c r="I342" s="944"/>
      <c r="J342" s="944"/>
      <c r="K342" s="944"/>
      <c r="L342" s="944"/>
      <c r="M342" s="944"/>
      <c r="N342" s="944"/>
      <c r="O342" s="944"/>
      <c r="P342" s="944"/>
      <c r="Q342" s="944"/>
      <c r="R342" s="944"/>
      <c r="S342" s="944"/>
      <c r="T342" s="945"/>
      <c r="U342" s="775"/>
      <c r="V342" s="776"/>
      <c r="W342" s="777"/>
      <c r="X342" s="900"/>
      <c r="Y342" s="791"/>
      <c r="Z342" s="791"/>
    </row>
    <row r="343" spans="1:26" ht="17.100000000000001" customHeight="1" x14ac:dyDescent="0.15">
      <c r="A343" s="763"/>
      <c r="B343" s="764"/>
      <c r="C343" s="765"/>
      <c r="D343" s="780" t="s">
        <v>207</v>
      </c>
      <c r="E343" s="781"/>
      <c r="F343" s="781"/>
      <c r="G343" s="781"/>
      <c r="H343" s="781"/>
      <c r="I343" s="781"/>
      <c r="J343" s="781"/>
      <c r="K343" s="781"/>
      <c r="L343" s="781"/>
      <c r="M343" s="781"/>
      <c r="N343" s="781"/>
      <c r="O343" s="781"/>
      <c r="P343" s="781"/>
      <c r="Q343" s="781"/>
      <c r="R343" s="781"/>
      <c r="S343" s="781"/>
      <c r="T343" s="782"/>
      <c r="U343" s="775"/>
      <c r="V343" s="776"/>
      <c r="W343" s="777"/>
      <c r="X343" s="899"/>
      <c r="Y343" s="902"/>
      <c r="Z343" s="899"/>
    </row>
    <row r="344" spans="1:26" ht="17.100000000000001" customHeight="1" x14ac:dyDescent="0.15">
      <c r="A344" s="763"/>
      <c r="B344" s="764"/>
      <c r="C344" s="765"/>
      <c r="D344" s="763"/>
      <c r="E344" s="764"/>
      <c r="F344" s="764"/>
      <c r="G344" s="764"/>
      <c r="H344" s="764"/>
      <c r="I344" s="764"/>
      <c r="J344" s="764"/>
      <c r="K344" s="764"/>
      <c r="L344" s="764"/>
      <c r="M344" s="764"/>
      <c r="N344" s="764"/>
      <c r="O344" s="764"/>
      <c r="P344" s="764"/>
      <c r="Q344" s="764"/>
      <c r="R344" s="764"/>
      <c r="S344" s="764"/>
      <c r="T344" s="765"/>
      <c r="U344" s="775"/>
      <c r="V344" s="776"/>
      <c r="W344" s="777"/>
      <c r="X344" s="803"/>
      <c r="Y344" s="903"/>
      <c r="Z344" s="803"/>
    </row>
    <row r="345" spans="1:26" ht="17.100000000000001" customHeight="1" x14ac:dyDescent="0.15">
      <c r="A345" s="763"/>
      <c r="B345" s="764"/>
      <c r="C345" s="765"/>
      <c r="D345" s="763"/>
      <c r="E345" s="764"/>
      <c r="F345" s="764"/>
      <c r="G345" s="764"/>
      <c r="H345" s="764"/>
      <c r="I345" s="764"/>
      <c r="J345" s="764"/>
      <c r="K345" s="764"/>
      <c r="L345" s="764"/>
      <c r="M345" s="764"/>
      <c r="N345" s="764"/>
      <c r="O345" s="764"/>
      <c r="P345" s="764"/>
      <c r="Q345" s="764"/>
      <c r="R345" s="764"/>
      <c r="S345" s="764"/>
      <c r="T345" s="765"/>
      <c r="U345" s="775"/>
      <c r="V345" s="776"/>
      <c r="W345" s="777"/>
      <c r="X345" s="803"/>
      <c r="Y345" s="903"/>
      <c r="Z345" s="803"/>
    </row>
    <row r="346" spans="1:26" ht="17.100000000000001" customHeight="1" x14ac:dyDescent="0.15">
      <c r="A346" s="783"/>
      <c r="B346" s="784"/>
      <c r="C346" s="785"/>
      <c r="D346" s="783"/>
      <c r="E346" s="784"/>
      <c r="F346" s="784"/>
      <c r="G346" s="784"/>
      <c r="H346" s="784"/>
      <c r="I346" s="784"/>
      <c r="J346" s="784"/>
      <c r="K346" s="784"/>
      <c r="L346" s="784"/>
      <c r="M346" s="784"/>
      <c r="N346" s="784"/>
      <c r="O346" s="784"/>
      <c r="P346" s="784"/>
      <c r="Q346" s="784"/>
      <c r="R346" s="784"/>
      <c r="S346" s="784"/>
      <c r="T346" s="785"/>
      <c r="U346" s="801"/>
      <c r="V346" s="778"/>
      <c r="W346" s="779"/>
      <c r="X346" s="900"/>
      <c r="Y346" s="1113"/>
      <c r="Z346" s="900"/>
    </row>
    <row r="347" spans="1:26" ht="17.100000000000001" customHeight="1" x14ac:dyDescent="0.15">
      <c r="A347" s="915" t="s">
        <v>317</v>
      </c>
      <c r="B347" s="805"/>
      <c r="C347" s="806"/>
      <c r="D347" s="915" t="s">
        <v>281</v>
      </c>
      <c r="E347" s="805"/>
      <c r="F347" s="805"/>
      <c r="G347" s="805"/>
      <c r="H347" s="805"/>
      <c r="I347" s="805"/>
      <c r="J347" s="805"/>
      <c r="K347" s="805"/>
      <c r="L347" s="805"/>
      <c r="M347" s="805"/>
      <c r="N347" s="805"/>
      <c r="O347" s="805"/>
      <c r="P347" s="805"/>
      <c r="Q347" s="805"/>
      <c r="R347" s="805"/>
      <c r="S347" s="805"/>
      <c r="T347" s="806"/>
      <c r="U347" s="772" t="s">
        <v>35</v>
      </c>
      <c r="V347" s="773"/>
      <c r="W347" s="774"/>
      <c r="X347" s="908"/>
      <c r="Y347" s="908"/>
      <c r="Z347" s="908"/>
    </row>
    <row r="348" spans="1:26" ht="17.100000000000001" customHeight="1" x14ac:dyDescent="0.15">
      <c r="A348" s="763"/>
      <c r="B348" s="764"/>
      <c r="C348" s="765"/>
      <c r="D348" s="763"/>
      <c r="E348" s="764"/>
      <c r="F348" s="764"/>
      <c r="G348" s="764"/>
      <c r="H348" s="764"/>
      <c r="I348" s="764"/>
      <c r="J348" s="764"/>
      <c r="K348" s="764"/>
      <c r="L348" s="764"/>
      <c r="M348" s="764"/>
      <c r="N348" s="764"/>
      <c r="O348" s="764"/>
      <c r="P348" s="764"/>
      <c r="Q348" s="764"/>
      <c r="R348" s="764"/>
      <c r="S348" s="764"/>
      <c r="T348" s="765"/>
      <c r="U348" s="775"/>
      <c r="V348" s="776"/>
      <c r="W348" s="777"/>
      <c r="X348" s="908"/>
      <c r="Y348" s="908"/>
      <c r="Z348" s="908"/>
    </row>
    <row r="349" spans="1:26" ht="17.100000000000001" customHeight="1" x14ac:dyDescent="0.15">
      <c r="A349" s="783"/>
      <c r="B349" s="784"/>
      <c r="C349" s="785"/>
      <c r="D349" s="783"/>
      <c r="E349" s="784"/>
      <c r="F349" s="784"/>
      <c r="G349" s="784"/>
      <c r="H349" s="784"/>
      <c r="I349" s="784"/>
      <c r="J349" s="784"/>
      <c r="K349" s="784"/>
      <c r="L349" s="784"/>
      <c r="M349" s="784"/>
      <c r="N349" s="784"/>
      <c r="O349" s="784"/>
      <c r="P349" s="784"/>
      <c r="Q349" s="784"/>
      <c r="R349" s="784"/>
      <c r="S349" s="784"/>
      <c r="T349" s="785"/>
      <c r="U349" s="801"/>
      <c r="V349" s="778"/>
      <c r="W349" s="779"/>
      <c r="X349" s="908"/>
      <c r="Y349" s="908"/>
      <c r="Z349" s="908"/>
    </row>
    <row r="350" spans="1:26" ht="17.100000000000001" customHeight="1" x14ac:dyDescent="0.15">
      <c r="A350" s="915" t="s">
        <v>318</v>
      </c>
      <c r="B350" s="805"/>
      <c r="C350" s="806"/>
      <c r="D350" s="1028" t="s">
        <v>187</v>
      </c>
      <c r="E350" s="1029"/>
      <c r="F350" s="1029"/>
      <c r="G350" s="1029"/>
      <c r="H350" s="1029"/>
      <c r="I350" s="1029"/>
      <c r="J350" s="1029"/>
      <c r="K350" s="1029"/>
      <c r="L350" s="1029"/>
      <c r="M350" s="1029"/>
      <c r="N350" s="1029"/>
      <c r="O350" s="1029"/>
      <c r="P350" s="1029"/>
      <c r="Q350" s="1029"/>
      <c r="R350" s="1029"/>
      <c r="S350" s="1029"/>
      <c r="T350" s="1030"/>
      <c r="U350" s="772" t="s">
        <v>296</v>
      </c>
      <c r="V350" s="773"/>
      <c r="W350" s="774"/>
      <c r="X350" s="842"/>
      <c r="Y350" s="842"/>
      <c r="Z350" s="842"/>
    </row>
    <row r="351" spans="1:26" ht="17.100000000000001" customHeight="1" x14ac:dyDescent="0.15">
      <c r="A351" s="763"/>
      <c r="B351" s="764"/>
      <c r="C351" s="765"/>
      <c r="D351" s="1031"/>
      <c r="E351" s="1007"/>
      <c r="F351" s="1007"/>
      <c r="G351" s="1007"/>
      <c r="H351" s="1007"/>
      <c r="I351" s="1007"/>
      <c r="J351" s="1007"/>
      <c r="K351" s="1007"/>
      <c r="L351" s="1007"/>
      <c r="M351" s="1007"/>
      <c r="N351" s="1007"/>
      <c r="O351" s="1007"/>
      <c r="P351" s="1007"/>
      <c r="Q351" s="1007"/>
      <c r="R351" s="1007"/>
      <c r="S351" s="1007"/>
      <c r="T351" s="1008"/>
      <c r="U351" s="775"/>
      <c r="V351" s="776"/>
      <c r="W351" s="777"/>
      <c r="X351" s="842"/>
      <c r="Y351" s="842"/>
      <c r="Z351" s="842"/>
    </row>
    <row r="352" spans="1:26" ht="17.100000000000001" customHeight="1" x14ac:dyDescent="0.15">
      <c r="A352" s="763"/>
      <c r="B352" s="764"/>
      <c r="C352" s="765"/>
      <c r="D352" s="1031"/>
      <c r="E352" s="1007"/>
      <c r="F352" s="1007"/>
      <c r="G352" s="1007"/>
      <c r="H352" s="1007"/>
      <c r="I352" s="1007"/>
      <c r="J352" s="1007"/>
      <c r="K352" s="1007"/>
      <c r="L352" s="1007"/>
      <c r="M352" s="1007"/>
      <c r="N352" s="1007"/>
      <c r="O352" s="1007"/>
      <c r="P352" s="1007"/>
      <c r="Q352" s="1007"/>
      <c r="R352" s="1007"/>
      <c r="S352" s="1007"/>
      <c r="T352" s="1008"/>
      <c r="U352" s="775"/>
      <c r="V352" s="776"/>
      <c r="W352" s="777"/>
      <c r="X352" s="842"/>
      <c r="Y352" s="842"/>
      <c r="Z352" s="842"/>
    </row>
    <row r="353" spans="1:26" ht="17.100000000000001" customHeight="1" x14ac:dyDescent="0.15">
      <c r="A353" s="763"/>
      <c r="B353" s="764"/>
      <c r="C353" s="765"/>
      <c r="D353" s="1032"/>
      <c r="E353" s="1033"/>
      <c r="F353" s="1033"/>
      <c r="G353" s="1033"/>
      <c r="H353" s="1033"/>
      <c r="I353" s="1033"/>
      <c r="J353" s="1033"/>
      <c r="K353" s="1033"/>
      <c r="L353" s="1033"/>
      <c r="M353" s="1033"/>
      <c r="N353" s="1033"/>
      <c r="O353" s="1033"/>
      <c r="P353" s="1033"/>
      <c r="Q353" s="1033"/>
      <c r="R353" s="1033"/>
      <c r="S353" s="1033"/>
      <c r="T353" s="1034"/>
      <c r="U353" s="775"/>
      <c r="V353" s="776"/>
      <c r="W353" s="777"/>
      <c r="X353" s="842"/>
      <c r="Y353" s="842"/>
      <c r="Z353" s="842"/>
    </row>
    <row r="354" spans="1:26" ht="17.100000000000001" customHeight="1" x14ac:dyDescent="0.15">
      <c r="A354" s="763"/>
      <c r="B354" s="764"/>
      <c r="C354" s="765"/>
      <c r="D354" s="1035" t="s">
        <v>188</v>
      </c>
      <c r="E354" s="1036"/>
      <c r="F354" s="1036"/>
      <c r="G354" s="1036"/>
      <c r="H354" s="1036"/>
      <c r="I354" s="1036"/>
      <c r="J354" s="1036"/>
      <c r="K354" s="1036"/>
      <c r="L354" s="1036"/>
      <c r="M354" s="1036"/>
      <c r="N354" s="1036"/>
      <c r="O354" s="1036"/>
      <c r="P354" s="1036"/>
      <c r="Q354" s="1036"/>
      <c r="R354" s="1036"/>
      <c r="S354" s="1036"/>
      <c r="T354" s="1037"/>
      <c r="U354" s="775"/>
      <c r="V354" s="776"/>
      <c r="W354" s="777"/>
      <c r="X354" s="868"/>
      <c r="Y354" s="868"/>
      <c r="Z354" s="868"/>
    </row>
    <row r="355" spans="1:26" ht="17.100000000000001" customHeight="1" x14ac:dyDescent="0.15">
      <c r="A355" s="763"/>
      <c r="B355" s="764"/>
      <c r="C355" s="765"/>
      <c r="D355" s="1038"/>
      <c r="E355" s="1011"/>
      <c r="F355" s="1011"/>
      <c r="G355" s="1011"/>
      <c r="H355" s="1011"/>
      <c r="I355" s="1011"/>
      <c r="J355" s="1011"/>
      <c r="K355" s="1011"/>
      <c r="L355" s="1011"/>
      <c r="M355" s="1011"/>
      <c r="N355" s="1011"/>
      <c r="O355" s="1011"/>
      <c r="P355" s="1011"/>
      <c r="Q355" s="1011"/>
      <c r="R355" s="1011"/>
      <c r="S355" s="1011"/>
      <c r="T355" s="1039"/>
      <c r="U355" s="775"/>
      <c r="V355" s="776"/>
      <c r="W355" s="777"/>
      <c r="X355" s="843"/>
      <c r="Y355" s="843"/>
      <c r="Z355" s="843"/>
    </row>
    <row r="356" spans="1:26" ht="17.100000000000001" customHeight="1" x14ac:dyDescent="0.15">
      <c r="A356" s="763"/>
      <c r="B356" s="764"/>
      <c r="C356" s="765"/>
      <c r="D356" s="1038"/>
      <c r="E356" s="1011"/>
      <c r="F356" s="1011"/>
      <c r="G356" s="1011"/>
      <c r="H356" s="1011"/>
      <c r="I356" s="1011"/>
      <c r="J356" s="1011"/>
      <c r="K356" s="1011"/>
      <c r="L356" s="1011"/>
      <c r="M356" s="1011"/>
      <c r="N356" s="1011"/>
      <c r="O356" s="1011"/>
      <c r="P356" s="1011"/>
      <c r="Q356" s="1011"/>
      <c r="R356" s="1011"/>
      <c r="S356" s="1011"/>
      <c r="T356" s="1039"/>
      <c r="U356" s="775"/>
      <c r="V356" s="776"/>
      <c r="W356" s="777"/>
      <c r="X356" s="843"/>
      <c r="Y356" s="843"/>
      <c r="Z356" s="843"/>
    </row>
    <row r="357" spans="1:26" ht="17.100000000000001" customHeight="1" x14ac:dyDescent="0.15">
      <c r="A357" s="763"/>
      <c r="B357" s="764"/>
      <c r="C357" s="765"/>
      <c r="D357" s="1040"/>
      <c r="E357" s="1012"/>
      <c r="F357" s="1012"/>
      <c r="G357" s="1012"/>
      <c r="H357" s="1012"/>
      <c r="I357" s="1012"/>
      <c r="J357" s="1012"/>
      <c r="K357" s="1012"/>
      <c r="L357" s="1012"/>
      <c r="M357" s="1012"/>
      <c r="N357" s="1012"/>
      <c r="O357" s="1012"/>
      <c r="P357" s="1012"/>
      <c r="Q357" s="1012"/>
      <c r="R357" s="1012"/>
      <c r="S357" s="1012"/>
      <c r="T357" s="1041"/>
      <c r="U357" s="775"/>
      <c r="V357" s="776"/>
      <c r="W357" s="777"/>
      <c r="X357" s="908"/>
      <c r="Y357" s="908"/>
      <c r="Z357" s="908"/>
    </row>
    <row r="358" spans="1:26" ht="17.100000000000001" customHeight="1" x14ac:dyDescent="0.15">
      <c r="A358" s="915" t="s">
        <v>319</v>
      </c>
      <c r="B358" s="805"/>
      <c r="C358" s="805"/>
      <c r="D358" s="1028" t="s">
        <v>645</v>
      </c>
      <c r="E358" s="1029"/>
      <c r="F358" s="1029"/>
      <c r="G358" s="1029"/>
      <c r="H358" s="1029"/>
      <c r="I358" s="1029"/>
      <c r="J358" s="1029"/>
      <c r="K358" s="1029"/>
      <c r="L358" s="1029"/>
      <c r="M358" s="1029"/>
      <c r="N358" s="1029"/>
      <c r="O358" s="1029"/>
      <c r="P358" s="1029"/>
      <c r="Q358" s="1029"/>
      <c r="R358" s="1029"/>
      <c r="S358" s="1029"/>
      <c r="T358" s="1030"/>
      <c r="U358" s="773" t="s">
        <v>36</v>
      </c>
      <c r="V358" s="773"/>
      <c r="W358" s="774"/>
      <c r="X358" s="908"/>
      <c r="Y358" s="908"/>
      <c r="Z358" s="908"/>
    </row>
    <row r="359" spans="1:26" ht="17.100000000000001" customHeight="1" x14ac:dyDescent="0.15">
      <c r="A359" s="763"/>
      <c r="B359" s="764"/>
      <c r="C359" s="764"/>
      <c r="D359" s="1031"/>
      <c r="E359" s="1007"/>
      <c r="F359" s="1007"/>
      <c r="G359" s="1007"/>
      <c r="H359" s="1007"/>
      <c r="I359" s="1007"/>
      <c r="J359" s="1007"/>
      <c r="K359" s="1007"/>
      <c r="L359" s="1007"/>
      <c r="M359" s="1007"/>
      <c r="N359" s="1007"/>
      <c r="O359" s="1007"/>
      <c r="P359" s="1007"/>
      <c r="Q359" s="1007"/>
      <c r="R359" s="1007"/>
      <c r="S359" s="1007"/>
      <c r="T359" s="1008"/>
      <c r="U359" s="776"/>
      <c r="V359" s="776"/>
      <c r="W359" s="777"/>
      <c r="X359" s="843"/>
      <c r="Y359" s="843"/>
      <c r="Z359" s="843"/>
    </row>
    <row r="360" spans="1:26" ht="17.100000000000001" customHeight="1" x14ac:dyDescent="0.15">
      <c r="A360" s="763"/>
      <c r="B360" s="764"/>
      <c r="C360" s="764"/>
      <c r="D360" s="1031"/>
      <c r="E360" s="1007"/>
      <c r="F360" s="1007"/>
      <c r="G360" s="1007"/>
      <c r="H360" s="1007"/>
      <c r="I360" s="1007"/>
      <c r="J360" s="1007"/>
      <c r="K360" s="1007"/>
      <c r="L360" s="1007"/>
      <c r="M360" s="1007"/>
      <c r="N360" s="1007"/>
      <c r="O360" s="1007"/>
      <c r="P360" s="1007"/>
      <c r="Q360" s="1007"/>
      <c r="R360" s="1007"/>
      <c r="S360" s="1007"/>
      <c r="T360" s="1008"/>
      <c r="U360" s="776"/>
      <c r="V360" s="776"/>
      <c r="W360" s="777"/>
      <c r="X360" s="908"/>
      <c r="Y360" s="908"/>
      <c r="Z360" s="908"/>
    </row>
    <row r="361" spans="1:26" ht="17.100000000000001" customHeight="1" x14ac:dyDescent="0.15">
      <c r="A361" s="763"/>
      <c r="B361" s="764"/>
      <c r="C361" s="764"/>
      <c r="D361" s="1032"/>
      <c r="E361" s="1033"/>
      <c r="F361" s="1033"/>
      <c r="G361" s="1033"/>
      <c r="H361" s="1033"/>
      <c r="I361" s="1033"/>
      <c r="J361" s="1033"/>
      <c r="K361" s="1033"/>
      <c r="L361" s="1033"/>
      <c r="M361" s="1033"/>
      <c r="N361" s="1033"/>
      <c r="O361" s="1033"/>
      <c r="P361" s="1033"/>
      <c r="Q361" s="1033"/>
      <c r="R361" s="1033"/>
      <c r="S361" s="1033"/>
      <c r="T361" s="1034"/>
      <c r="U361" s="776"/>
      <c r="V361" s="776"/>
      <c r="W361" s="777"/>
      <c r="X361" s="871"/>
      <c r="Y361" s="871"/>
      <c r="Z361" s="871"/>
    </row>
    <row r="362" spans="1:26" ht="17.100000000000001" customHeight="1" x14ac:dyDescent="0.15">
      <c r="A362" s="763"/>
      <c r="B362" s="764"/>
      <c r="C362" s="764"/>
      <c r="D362" s="1138" t="s">
        <v>193</v>
      </c>
      <c r="E362" s="1139"/>
      <c r="F362" s="1139"/>
      <c r="G362" s="1139"/>
      <c r="H362" s="1139"/>
      <c r="I362" s="1139"/>
      <c r="J362" s="1139"/>
      <c r="K362" s="1139"/>
      <c r="L362" s="1139"/>
      <c r="M362" s="1139"/>
      <c r="N362" s="1139"/>
      <c r="O362" s="1139"/>
      <c r="P362" s="1139"/>
      <c r="Q362" s="1139"/>
      <c r="R362" s="1139"/>
      <c r="S362" s="1139"/>
      <c r="T362" s="1140"/>
      <c r="U362" s="776"/>
      <c r="V362" s="776"/>
      <c r="W362" s="777"/>
      <c r="X362" s="1111"/>
      <c r="Y362" s="1111"/>
      <c r="Z362" s="1111"/>
    </row>
    <row r="363" spans="1:26" ht="17.100000000000001" customHeight="1" x14ac:dyDescent="0.15">
      <c r="A363" s="763"/>
      <c r="B363" s="764"/>
      <c r="C363" s="764"/>
      <c r="D363" s="1031"/>
      <c r="E363" s="1007"/>
      <c r="F363" s="1007"/>
      <c r="G363" s="1007"/>
      <c r="H363" s="1007"/>
      <c r="I363" s="1007"/>
      <c r="J363" s="1007"/>
      <c r="K363" s="1007"/>
      <c r="L363" s="1007"/>
      <c r="M363" s="1007"/>
      <c r="N363" s="1007"/>
      <c r="O363" s="1007"/>
      <c r="P363" s="1007"/>
      <c r="Q363" s="1007"/>
      <c r="R363" s="1007"/>
      <c r="S363" s="1007"/>
      <c r="T363" s="1008"/>
      <c r="U363" s="776"/>
      <c r="V363" s="776"/>
      <c r="W363" s="777"/>
      <c r="X363" s="1112"/>
      <c r="Y363" s="1112"/>
      <c r="Z363" s="1112"/>
    </row>
    <row r="364" spans="1:26" ht="16.5" customHeight="1" x14ac:dyDescent="0.15">
      <c r="A364" s="763"/>
      <c r="B364" s="764"/>
      <c r="C364" s="764"/>
      <c r="D364" s="1031"/>
      <c r="E364" s="1007"/>
      <c r="F364" s="1007"/>
      <c r="G364" s="1007"/>
      <c r="H364" s="1007"/>
      <c r="I364" s="1007"/>
      <c r="J364" s="1007"/>
      <c r="K364" s="1007"/>
      <c r="L364" s="1007"/>
      <c r="M364" s="1007"/>
      <c r="N364" s="1007"/>
      <c r="O364" s="1007"/>
      <c r="P364" s="1007"/>
      <c r="Q364" s="1007"/>
      <c r="R364" s="1007"/>
      <c r="S364" s="1007"/>
      <c r="T364" s="1008"/>
      <c r="U364" s="776"/>
      <c r="V364" s="776"/>
      <c r="W364" s="777"/>
      <c r="X364" s="1112"/>
      <c r="Y364" s="1112"/>
      <c r="Z364" s="1112"/>
    </row>
    <row r="365" spans="1:26" ht="17.100000000000001" customHeight="1" x14ac:dyDescent="0.15">
      <c r="A365" s="763"/>
      <c r="B365" s="764"/>
      <c r="C365" s="764"/>
      <c r="D365" s="1032"/>
      <c r="E365" s="1033"/>
      <c r="F365" s="1033"/>
      <c r="G365" s="1033"/>
      <c r="H365" s="1033"/>
      <c r="I365" s="1033"/>
      <c r="J365" s="1033"/>
      <c r="K365" s="1033"/>
      <c r="L365" s="1033"/>
      <c r="M365" s="1033"/>
      <c r="N365" s="1033"/>
      <c r="O365" s="1033"/>
      <c r="P365" s="1033"/>
      <c r="Q365" s="1033"/>
      <c r="R365" s="1033"/>
      <c r="S365" s="1033"/>
      <c r="T365" s="1034"/>
      <c r="U365" s="776"/>
      <c r="V365" s="776"/>
      <c r="W365" s="777"/>
      <c r="X365" s="1112"/>
      <c r="Y365" s="1112"/>
      <c r="Z365" s="1112"/>
    </row>
    <row r="366" spans="1:26" ht="17.100000000000001" customHeight="1" x14ac:dyDescent="0.15">
      <c r="A366" s="763"/>
      <c r="B366" s="764"/>
      <c r="C366" s="764"/>
      <c r="D366" s="766" t="s">
        <v>658</v>
      </c>
      <c r="E366" s="767"/>
      <c r="F366" s="767"/>
      <c r="G366" s="767"/>
      <c r="H366" s="767"/>
      <c r="I366" s="767"/>
      <c r="J366" s="767"/>
      <c r="K366" s="767"/>
      <c r="L366" s="767"/>
      <c r="M366" s="767"/>
      <c r="N366" s="767"/>
      <c r="O366" s="767"/>
      <c r="P366" s="767"/>
      <c r="Q366" s="767"/>
      <c r="R366" s="767"/>
      <c r="S366" s="767"/>
      <c r="T366" s="768"/>
      <c r="U366" s="776"/>
      <c r="V366" s="776"/>
      <c r="W366" s="777"/>
      <c r="X366" s="841"/>
      <c r="Y366" s="841"/>
      <c r="Z366" s="841"/>
    </row>
    <row r="367" spans="1:26" ht="17.100000000000001" customHeight="1" x14ac:dyDescent="0.15">
      <c r="A367" s="763"/>
      <c r="B367" s="764"/>
      <c r="C367" s="764"/>
      <c r="D367" s="940"/>
      <c r="E367" s="941"/>
      <c r="F367" s="941"/>
      <c r="G367" s="941"/>
      <c r="H367" s="941"/>
      <c r="I367" s="941"/>
      <c r="J367" s="941"/>
      <c r="K367" s="941"/>
      <c r="L367" s="941"/>
      <c r="M367" s="941"/>
      <c r="N367" s="941"/>
      <c r="O367" s="941"/>
      <c r="P367" s="941"/>
      <c r="Q367" s="941"/>
      <c r="R367" s="941"/>
      <c r="S367" s="941"/>
      <c r="T367" s="942"/>
      <c r="U367" s="776"/>
      <c r="V367" s="776"/>
      <c r="W367" s="777"/>
      <c r="X367" s="842"/>
      <c r="Y367" s="842"/>
      <c r="Z367" s="842"/>
    </row>
    <row r="368" spans="1:26" ht="17.100000000000001" customHeight="1" x14ac:dyDescent="0.15">
      <c r="A368" s="763"/>
      <c r="B368" s="764"/>
      <c r="C368" s="764"/>
      <c r="D368" s="11" t="s">
        <v>194</v>
      </c>
      <c r="E368" s="941" t="s">
        <v>208</v>
      </c>
      <c r="F368" s="941"/>
      <c r="G368" s="941"/>
      <c r="H368" s="941"/>
      <c r="I368" s="941"/>
      <c r="J368" s="941"/>
      <c r="K368" s="941"/>
      <c r="L368" s="941"/>
      <c r="M368" s="941"/>
      <c r="N368" s="941"/>
      <c r="O368" s="941"/>
      <c r="P368" s="941"/>
      <c r="Q368" s="941"/>
      <c r="R368" s="941"/>
      <c r="S368" s="941"/>
      <c r="T368" s="942"/>
      <c r="U368" s="776"/>
      <c r="V368" s="776"/>
      <c r="W368" s="777"/>
      <c r="X368" s="842"/>
      <c r="Y368" s="842"/>
      <c r="Z368" s="842"/>
    </row>
    <row r="369" spans="1:26" ht="17.100000000000001" customHeight="1" x14ac:dyDescent="0.15">
      <c r="A369" s="763"/>
      <c r="B369" s="764"/>
      <c r="C369" s="764"/>
      <c r="D369" s="11"/>
      <c r="E369" s="941"/>
      <c r="F369" s="941"/>
      <c r="G369" s="941"/>
      <c r="H369" s="941"/>
      <c r="I369" s="941"/>
      <c r="J369" s="941"/>
      <c r="K369" s="941"/>
      <c r="L369" s="941"/>
      <c r="M369" s="941"/>
      <c r="N369" s="941"/>
      <c r="O369" s="941"/>
      <c r="P369" s="941"/>
      <c r="Q369" s="941"/>
      <c r="R369" s="941"/>
      <c r="S369" s="941"/>
      <c r="T369" s="942"/>
      <c r="U369" s="776"/>
      <c r="V369" s="776"/>
      <c r="W369" s="777"/>
      <c r="X369" s="842"/>
      <c r="Y369" s="842"/>
      <c r="Z369" s="842"/>
    </row>
    <row r="370" spans="1:26" ht="17.100000000000001" customHeight="1" x14ac:dyDescent="0.15">
      <c r="A370" s="763"/>
      <c r="B370" s="764"/>
      <c r="C370" s="764"/>
      <c r="D370" s="32" t="s">
        <v>210</v>
      </c>
      <c r="E370" s="764" t="s">
        <v>209</v>
      </c>
      <c r="F370" s="764"/>
      <c r="G370" s="764"/>
      <c r="H370" s="764"/>
      <c r="I370" s="764"/>
      <c r="J370" s="764"/>
      <c r="K370" s="764"/>
      <c r="L370" s="764"/>
      <c r="M370" s="764"/>
      <c r="N370" s="764"/>
      <c r="O370" s="764"/>
      <c r="P370" s="764"/>
      <c r="Q370" s="764"/>
      <c r="R370" s="764"/>
      <c r="S370" s="764"/>
      <c r="T370" s="765"/>
      <c r="U370" s="776"/>
      <c r="V370" s="776"/>
      <c r="W370" s="777"/>
      <c r="X370" s="842"/>
      <c r="Y370" s="842"/>
      <c r="Z370" s="842"/>
    </row>
    <row r="371" spans="1:26" ht="17.100000000000001" customHeight="1" x14ac:dyDescent="0.15">
      <c r="A371" s="763"/>
      <c r="B371" s="764"/>
      <c r="C371" s="764"/>
      <c r="D371" s="32"/>
      <c r="E371" s="764"/>
      <c r="F371" s="764"/>
      <c r="G371" s="764"/>
      <c r="H371" s="764"/>
      <c r="I371" s="764"/>
      <c r="J371" s="764"/>
      <c r="K371" s="764"/>
      <c r="L371" s="764"/>
      <c r="M371" s="764"/>
      <c r="N371" s="764"/>
      <c r="O371" s="764"/>
      <c r="P371" s="764"/>
      <c r="Q371" s="764"/>
      <c r="R371" s="764"/>
      <c r="S371" s="764"/>
      <c r="T371" s="765"/>
      <c r="U371" s="776"/>
      <c r="V371" s="776"/>
      <c r="W371" s="777"/>
      <c r="X371" s="842"/>
      <c r="Y371" s="842"/>
      <c r="Z371" s="842"/>
    </row>
    <row r="372" spans="1:26" ht="17.100000000000001" customHeight="1" x14ac:dyDescent="0.15">
      <c r="A372" s="763"/>
      <c r="B372" s="764"/>
      <c r="C372" s="764"/>
      <c r="D372" s="11" t="s">
        <v>10</v>
      </c>
      <c r="E372" s="12" t="s">
        <v>195</v>
      </c>
      <c r="F372" s="12"/>
      <c r="G372" s="12"/>
      <c r="H372" s="12"/>
      <c r="I372" s="12"/>
      <c r="J372" s="12"/>
      <c r="K372" s="12"/>
      <c r="L372" s="12"/>
      <c r="M372" s="12"/>
      <c r="N372" s="12"/>
      <c r="O372" s="12"/>
      <c r="P372" s="12"/>
      <c r="Q372" s="12"/>
      <c r="R372" s="12"/>
      <c r="S372" s="12"/>
      <c r="T372" s="13"/>
      <c r="U372" s="776"/>
      <c r="V372" s="776"/>
      <c r="W372" s="777"/>
      <c r="X372" s="842"/>
      <c r="Y372" s="842"/>
      <c r="Z372" s="842"/>
    </row>
    <row r="373" spans="1:26" ht="17.100000000000001" customHeight="1" x14ac:dyDescent="0.15">
      <c r="A373" s="763"/>
      <c r="B373" s="764"/>
      <c r="C373" s="764"/>
      <c r="D373" s="11" t="s">
        <v>12</v>
      </c>
      <c r="E373" s="12" t="s">
        <v>197</v>
      </c>
      <c r="F373" s="12"/>
      <c r="G373" s="12"/>
      <c r="H373" s="12"/>
      <c r="I373" s="12"/>
      <c r="J373" s="12"/>
      <c r="K373" s="12"/>
      <c r="L373" s="12"/>
      <c r="M373" s="12"/>
      <c r="N373" s="12"/>
      <c r="O373" s="12"/>
      <c r="P373" s="12"/>
      <c r="Q373" s="12"/>
      <c r="R373" s="12"/>
      <c r="S373" s="12"/>
      <c r="T373" s="13"/>
      <c r="U373" s="776"/>
      <c r="V373" s="776"/>
      <c r="W373" s="777"/>
      <c r="X373" s="842"/>
      <c r="Y373" s="842"/>
      <c r="Z373" s="842"/>
    </row>
    <row r="374" spans="1:26" ht="17.100000000000001" customHeight="1" x14ac:dyDescent="0.15">
      <c r="A374" s="763"/>
      <c r="B374" s="764"/>
      <c r="C374" s="764"/>
      <c r="D374" s="11" t="s">
        <v>198</v>
      </c>
      <c r="E374" s="12" t="s">
        <v>196</v>
      </c>
      <c r="F374" s="97"/>
      <c r="G374" s="97"/>
      <c r="H374" s="97"/>
      <c r="I374" s="97"/>
      <c r="J374" s="97"/>
      <c r="K374" s="97"/>
      <c r="L374" s="97"/>
      <c r="M374" s="97"/>
      <c r="N374" s="97"/>
      <c r="O374" s="97"/>
      <c r="P374" s="97"/>
      <c r="Q374" s="97"/>
      <c r="R374" s="97"/>
      <c r="S374" s="97"/>
      <c r="T374" s="98"/>
      <c r="U374" s="776"/>
      <c r="V374" s="776"/>
      <c r="W374" s="777"/>
      <c r="X374" s="842"/>
      <c r="Y374" s="842"/>
      <c r="Z374" s="842"/>
    </row>
    <row r="375" spans="1:26" ht="17.100000000000001" customHeight="1" x14ac:dyDescent="0.15">
      <c r="A375" s="763"/>
      <c r="B375" s="764"/>
      <c r="C375" s="764"/>
      <c r="D375" s="11" t="s">
        <v>211</v>
      </c>
      <c r="E375" s="941" t="s">
        <v>810</v>
      </c>
      <c r="F375" s="941"/>
      <c r="G375" s="941"/>
      <c r="H375" s="941"/>
      <c r="I375" s="941"/>
      <c r="J375" s="941"/>
      <c r="K375" s="941"/>
      <c r="L375" s="941"/>
      <c r="M375" s="941"/>
      <c r="N375" s="941"/>
      <c r="O375" s="941"/>
      <c r="P375" s="941"/>
      <c r="Q375" s="941"/>
      <c r="R375" s="941"/>
      <c r="S375" s="941"/>
      <c r="T375" s="942"/>
      <c r="U375" s="776"/>
      <c r="V375" s="776"/>
      <c r="W375" s="777"/>
      <c r="X375" s="842"/>
      <c r="Y375" s="842"/>
      <c r="Z375" s="842"/>
    </row>
    <row r="376" spans="1:26" ht="17.100000000000001" customHeight="1" x14ac:dyDescent="0.15">
      <c r="A376" s="763"/>
      <c r="B376" s="764"/>
      <c r="C376" s="764"/>
      <c r="D376" s="11"/>
      <c r="E376" s="941"/>
      <c r="F376" s="941"/>
      <c r="G376" s="941"/>
      <c r="H376" s="941"/>
      <c r="I376" s="941"/>
      <c r="J376" s="941"/>
      <c r="K376" s="941"/>
      <c r="L376" s="941"/>
      <c r="M376" s="941"/>
      <c r="N376" s="941"/>
      <c r="O376" s="941"/>
      <c r="P376" s="941"/>
      <c r="Q376" s="941"/>
      <c r="R376" s="941"/>
      <c r="S376" s="941"/>
      <c r="T376" s="942"/>
      <c r="U376" s="776"/>
      <c r="V376" s="776"/>
      <c r="W376" s="777"/>
      <c r="X376" s="842"/>
      <c r="Y376" s="842"/>
      <c r="Z376" s="842"/>
    </row>
    <row r="377" spans="1:26" ht="17.100000000000001" customHeight="1" x14ac:dyDescent="0.15">
      <c r="A377" s="763"/>
      <c r="B377" s="764"/>
      <c r="C377" s="764"/>
      <c r="D377" s="11"/>
      <c r="E377" s="941"/>
      <c r="F377" s="941"/>
      <c r="G377" s="941"/>
      <c r="H377" s="941"/>
      <c r="I377" s="941"/>
      <c r="J377" s="941"/>
      <c r="K377" s="941"/>
      <c r="L377" s="941"/>
      <c r="M377" s="941"/>
      <c r="N377" s="941"/>
      <c r="O377" s="941"/>
      <c r="P377" s="941"/>
      <c r="Q377" s="941"/>
      <c r="R377" s="941"/>
      <c r="S377" s="941"/>
      <c r="T377" s="942"/>
      <c r="U377" s="776"/>
      <c r="V377" s="776"/>
      <c r="W377" s="777"/>
      <c r="X377" s="842"/>
      <c r="Y377" s="842"/>
      <c r="Z377" s="842"/>
    </row>
    <row r="378" spans="1:26" ht="17.100000000000001" customHeight="1" x14ac:dyDescent="0.15">
      <c r="A378" s="763"/>
      <c r="B378" s="764"/>
      <c r="C378" s="764"/>
      <c r="D378" s="105"/>
      <c r="E378" s="944"/>
      <c r="F378" s="944"/>
      <c r="G378" s="944"/>
      <c r="H378" s="944"/>
      <c r="I378" s="944"/>
      <c r="J378" s="944"/>
      <c r="K378" s="944"/>
      <c r="L378" s="944"/>
      <c r="M378" s="944"/>
      <c r="N378" s="944"/>
      <c r="O378" s="944"/>
      <c r="P378" s="944"/>
      <c r="Q378" s="944"/>
      <c r="R378" s="944"/>
      <c r="S378" s="944"/>
      <c r="T378" s="945"/>
      <c r="U378" s="776"/>
      <c r="V378" s="776"/>
      <c r="W378" s="777"/>
      <c r="X378" s="851"/>
      <c r="Y378" s="851"/>
      <c r="Z378" s="851"/>
    </row>
    <row r="379" spans="1:26" ht="17.100000000000001" customHeight="1" x14ac:dyDescent="0.15">
      <c r="A379" s="763"/>
      <c r="B379" s="764"/>
      <c r="C379" s="764"/>
      <c r="D379" s="780" t="s">
        <v>199</v>
      </c>
      <c r="E379" s="781"/>
      <c r="F379" s="781"/>
      <c r="G379" s="781"/>
      <c r="H379" s="781"/>
      <c r="I379" s="781"/>
      <c r="J379" s="781"/>
      <c r="K379" s="781"/>
      <c r="L379" s="781"/>
      <c r="M379" s="781"/>
      <c r="N379" s="781"/>
      <c r="O379" s="781"/>
      <c r="P379" s="781"/>
      <c r="Q379" s="781"/>
      <c r="R379" s="781"/>
      <c r="S379" s="781"/>
      <c r="T379" s="782"/>
      <c r="U379" s="776"/>
      <c r="V379" s="776"/>
      <c r="W379" s="777"/>
      <c r="X379" s="795"/>
      <c r="Y379" s="795"/>
      <c r="Z379" s="795"/>
    </row>
    <row r="380" spans="1:26" ht="17.100000000000001" customHeight="1" x14ac:dyDescent="0.15">
      <c r="A380" s="763"/>
      <c r="B380" s="764"/>
      <c r="C380" s="764"/>
      <c r="D380" s="763"/>
      <c r="E380" s="764"/>
      <c r="F380" s="764"/>
      <c r="G380" s="764"/>
      <c r="H380" s="764"/>
      <c r="I380" s="764"/>
      <c r="J380" s="764"/>
      <c r="K380" s="764"/>
      <c r="L380" s="764"/>
      <c r="M380" s="764"/>
      <c r="N380" s="764"/>
      <c r="O380" s="764"/>
      <c r="P380" s="764"/>
      <c r="Q380" s="764"/>
      <c r="R380" s="764"/>
      <c r="S380" s="764"/>
      <c r="T380" s="765"/>
      <c r="U380" s="776"/>
      <c r="V380" s="776"/>
      <c r="W380" s="777"/>
      <c r="X380" s="795"/>
      <c r="Y380" s="795"/>
      <c r="Z380" s="795"/>
    </row>
    <row r="381" spans="1:26" ht="17.100000000000001" customHeight="1" x14ac:dyDescent="0.15">
      <c r="A381" s="763"/>
      <c r="B381" s="764"/>
      <c r="C381" s="764"/>
      <c r="D381" s="916"/>
      <c r="E381" s="859"/>
      <c r="F381" s="859"/>
      <c r="G381" s="859"/>
      <c r="H381" s="859"/>
      <c r="I381" s="859"/>
      <c r="J381" s="859"/>
      <c r="K381" s="859"/>
      <c r="L381" s="859"/>
      <c r="M381" s="859"/>
      <c r="N381" s="859"/>
      <c r="O381" s="859"/>
      <c r="P381" s="859"/>
      <c r="Q381" s="859"/>
      <c r="R381" s="859"/>
      <c r="S381" s="859"/>
      <c r="T381" s="860"/>
      <c r="U381" s="1109"/>
      <c r="V381" s="1109"/>
      <c r="W381" s="1110"/>
      <c r="X381" s="796"/>
      <c r="Y381" s="796"/>
      <c r="Z381" s="796"/>
    </row>
    <row r="382" spans="1:26" ht="17.100000000000001" customHeight="1" x14ac:dyDescent="0.15">
      <c r="A382" s="763"/>
      <c r="B382" s="764"/>
      <c r="C382" s="764"/>
      <c r="D382" s="766" t="s">
        <v>200</v>
      </c>
      <c r="E382" s="767"/>
      <c r="F382" s="767"/>
      <c r="G382" s="767"/>
      <c r="H382" s="767"/>
      <c r="I382" s="767"/>
      <c r="J382" s="767"/>
      <c r="K382" s="767"/>
      <c r="L382" s="767"/>
      <c r="M382" s="767"/>
      <c r="N382" s="767"/>
      <c r="O382" s="767"/>
      <c r="P382" s="767"/>
      <c r="Q382" s="767"/>
      <c r="R382" s="767"/>
      <c r="S382" s="767"/>
      <c r="T382" s="768"/>
      <c r="U382" s="1107" t="s">
        <v>646</v>
      </c>
      <c r="V382" s="1107"/>
      <c r="W382" s="1108"/>
      <c r="X382" s="899"/>
      <c r="Y382" s="791"/>
      <c r="Z382" s="791"/>
    </row>
    <row r="383" spans="1:26" s="31" customFormat="1" ht="17.100000000000001" customHeight="1" x14ac:dyDescent="0.15">
      <c r="A383" s="763"/>
      <c r="B383" s="764"/>
      <c r="C383" s="764"/>
      <c r="D383" s="943"/>
      <c r="E383" s="944"/>
      <c r="F383" s="944"/>
      <c r="G383" s="944"/>
      <c r="H383" s="944"/>
      <c r="I383" s="944"/>
      <c r="J383" s="944"/>
      <c r="K383" s="944"/>
      <c r="L383" s="944"/>
      <c r="M383" s="944"/>
      <c r="N383" s="944"/>
      <c r="O383" s="944"/>
      <c r="P383" s="944"/>
      <c r="Q383" s="944"/>
      <c r="R383" s="944"/>
      <c r="S383" s="944"/>
      <c r="T383" s="945"/>
      <c r="U383" s="776"/>
      <c r="V383" s="776"/>
      <c r="W383" s="777"/>
      <c r="X383" s="900"/>
      <c r="Y383" s="791"/>
      <c r="Z383" s="791"/>
    </row>
    <row r="384" spans="1:26" s="31" customFormat="1" ht="17.100000000000001" customHeight="1" x14ac:dyDescent="0.15">
      <c r="A384" s="763"/>
      <c r="B384" s="764"/>
      <c r="C384" s="764"/>
      <c r="D384" s="766" t="s">
        <v>201</v>
      </c>
      <c r="E384" s="767"/>
      <c r="F384" s="767"/>
      <c r="G384" s="767"/>
      <c r="H384" s="767"/>
      <c r="I384" s="767"/>
      <c r="J384" s="767"/>
      <c r="K384" s="767"/>
      <c r="L384" s="767"/>
      <c r="M384" s="767"/>
      <c r="N384" s="767"/>
      <c r="O384" s="767"/>
      <c r="P384" s="767"/>
      <c r="Q384" s="767"/>
      <c r="R384" s="767"/>
      <c r="S384" s="767"/>
      <c r="T384" s="768"/>
      <c r="U384" s="776"/>
      <c r="V384" s="776"/>
      <c r="W384" s="777"/>
      <c r="X384" s="809"/>
      <c r="Y384" s="809"/>
      <c r="Z384" s="809"/>
    </row>
    <row r="385" spans="1:26" s="31" customFormat="1" ht="17.100000000000001" customHeight="1" x14ac:dyDescent="0.15">
      <c r="A385" s="763"/>
      <c r="B385" s="764"/>
      <c r="C385" s="764"/>
      <c r="D385" s="940"/>
      <c r="E385" s="941"/>
      <c r="F385" s="941"/>
      <c r="G385" s="941"/>
      <c r="H385" s="941"/>
      <c r="I385" s="941"/>
      <c r="J385" s="941"/>
      <c r="K385" s="941"/>
      <c r="L385" s="941"/>
      <c r="M385" s="941"/>
      <c r="N385" s="941"/>
      <c r="O385" s="941"/>
      <c r="P385" s="941"/>
      <c r="Q385" s="941"/>
      <c r="R385" s="941"/>
      <c r="S385" s="941"/>
      <c r="T385" s="942"/>
      <c r="U385" s="776"/>
      <c r="V385" s="776"/>
      <c r="W385" s="777"/>
      <c r="X385" s="795"/>
      <c r="Y385" s="795"/>
      <c r="Z385" s="795"/>
    </row>
    <row r="386" spans="1:26" s="31" customFormat="1" ht="17.100000000000001" customHeight="1" x14ac:dyDescent="0.15">
      <c r="A386" s="783"/>
      <c r="B386" s="784"/>
      <c r="C386" s="784"/>
      <c r="D386" s="769"/>
      <c r="E386" s="770"/>
      <c r="F386" s="770"/>
      <c r="G386" s="770"/>
      <c r="H386" s="770"/>
      <c r="I386" s="770"/>
      <c r="J386" s="770"/>
      <c r="K386" s="770"/>
      <c r="L386" s="770"/>
      <c r="M386" s="770"/>
      <c r="N386" s="770"/>
      <c r="O386" s="770"/>
      <c r="P386" s="770"/>
      <c r="Q386" s="770"/>
      <c r="R386" s="770"/>
      <c r="S386" s="770"/>
      <c r="T386" s="771"/>
      <c r="U386" s="778"/>
      <c r="V386" s="778"/>
      <c r="W386" s="779"/>
      <c r="X386" s="888"/>
      <c r="Y386" s="888"/>
      <c r="Z386" s="888"/>
    </row>
    <row r="387" spans="1:26" s="31" customFormat="1" ht="17.100000000000001" customHeight="1" x14ac:dyDescent="0.15">
      <c r="A387" s="915" t="s">
        <v>320</v>
      </c>
      <c r="B387" s="805"/>
      <c r="C387" s="806"/>
      <c r="D387" s="915" t="s">
        <v>634</v>
      </c>
      <c r="E387" s="805"/>
      <c r="F387" s="805"/>
      <c r="G387" s="805"/>
      <c r="H387" s="805"/>
      <c r="I387" s="805"/>
      <c r="J387" s="805"/>
      <c r="K387" s="805"/>
      <c r="L387" s="805"/>
      <c r="M387" s="805"/>
      <c r="N387" s="805"/>
      <c r="O387" s="805"/>
      <c r="P387" s="805"/>
      <c r="Q387" s="805"/>
      <c r="R387" s="805"/>
      <c r="S387" s="805"/>
      <c r="T387" s="806"/>
      <c r="U387" s="772" t="s">
        <v>297</v>
      </c>
      <c r="V387" s="949"/>
      <c r="W387" s="950"/>
      <c r="X387" s="842"/>
      <c r="Y387" s="842"/>
      <c r="Z387" s="850"/>
    </row>
    <row r="388" spans="1:26" s="31" customFormat="1" ht="17.100000000000001" customHeight="1" x14ac:dyDescent="0.15">
      <c r="A388" s="763"/>
      <c r="B388" s="764"/>
      <c r="C388" s="765"/>
      <c r="D388" s="763"/>
      <c r="E388" s="764"/>
      <c r="F388" s="764"/>
      <c r="G388" s="764"/>
      <c r="H388" s="764"/>
      <c r="I388" s="764"/>
      <c r="J388" s="764"/>
      <c r="K388" s="764"/>
      <c r="L388" s="764"/>
      <c r="M388" s="764"/>
      <c r="N388" s="764"/>
      <c r="O388" s="764"/>
      <c r="P388" s="764"/>
      <c r="Q388" s="764"/>
      <c r="R388" s="764"/>
      <c r="S388" s="764"/>
      <c r="T388" s="765"/>
      <c r="U388" s="951"/>
      <c r="V388" s="952"/>
      <c r="W388" s="953"/>
      <c r="X388" s="842"/>
      <c r="Y388" s="842"/>
      <c r="Z388" s="842"/>
    </row>
    <row r="389" spans="1:26" s="31" customFormat="1" ht="17.100000000000001" customHeight="1" x14ac:dyDescent="0.15">
      <c r="A389" s="763"/>
      <c r="B389" s="764"/>
      <c r="C389" s="765"/>
      <c r="D389" s="763"/>
      <c r="E389" s="764"/>
      <c r="F389" s="764"/>
      <c r="G389" s="764"/>
      <c r="H389" s="764"/>
      <c r="I389" s="764"/>
      <c r="J389" s="764"/>
      <c r="K389" s="764"/>
      <c r="L389" s="764"/>
      <c r="M389" s="764"/>
      <c r="N389" s="764"/>
      <c r="O389" s="764"/>
      <c r="P389" s="764"/>
      <c r="Q389" s="764"/>
      <c r="R389" s="764"/>
      <c r="S389" s="764"/>
      <c r="T389" s="765"/>
      <c r="U389" s="951"/>
      <c r="V389" s="952"/>
      <c r="W389" s="953"/>
      <c r="X389" s="842"/>
      <c r="Y389" s="842"/>
      <c r="Z389" s="842"/>
    </row>
    <row r="390" spans="1:26" s="31" customFormat="1" ht="17.100000000000001" customHeight="1" x14ac:dyDescent="0.15">
      <c r="A390" s="783"/>
      <c r="B390" s="784"/>
      <c r="C390" s="785"/>
      <c r="D390" s="783"/>
      <c r="E390" s="784"/>
      <c r="F390" s="784"/>
      <c r="G390" s="784"/>
      <c r="H390" s="784"/>
      <c r="I390" s="784"/>
      <c r="J390" s="784"/>
      <c r="K390" s="784"/>
      <c r="L390" s="784"/>
      <c r="M390" s="784"/>
      <c r="N390" s="784"/>
      <c r="O390" s="784"/>
      <c r="P390" s="784"/>
      <c r="Q390" s="784"/>
      <c r="R390" s="784"/>
      <c r="S390" s="784"/>
      <c r="T390" s="785"/>
      <c r="U390" s="954"/>
      <c r="V390" s="955"/>
      <c r="W390" s="956"/>
      <c r="X390" s="843"/>
      <c r="Y390" s="843"/>
      <c r="Z390" s="843"/>
    </row>
    <row r="391" spans="1:26" s="31" customFormat="1" ht="17.100000000000001" customHeight="1" x14ac:dyDescent="0.15">
      <c r="A391" s="915" t="s">
        <v>321</v>
      </c>
      <c r="B391" s="805"/>
      <c r="C391" s="806"/>
      <c r="D391" s="998" t="s">
        <v>212</v>
      </c>
      <c r="E391" s="999"/>
      <c r="F391" s="999"/>
      <c r="G391" s="999"/>
      <c r="H391" s="999"/>
      <c r="I391" s="999"/>
      <c r="J391" s="999"/>
      <c r="K391" s="999"/>
      <c r="L391" s="999"/>
      <c r="M391" s="999"/>
      <c r="N391" s="999"/>
      <c r="O391" s="999"/>
      <c r="P391" s="999"/>
      <c r="Q391" s="999"/>
      <c r="R391" s="999"/>
      <c r="S391" s="999"/>
      <c r="T391" s="1000"/>
      <c r="U391" s="772" t="s">
        <v>37</v>
      </c>
      <c r="V391" s="949"/>
      <c r="W391" s="950"/>
      <c r="X391" s="899"/>
      <c r="Y391" s="791"/>
      <c r="Z391" s="793"/>
    </row>
    <row r="392" spans="1:26" s="31" customFormat="1" ht="17.100000000000001" customHeight="1" x14ac:dyDescent="0.15">
      <c r="A392" s="763"/>
      <c r="B392" s="764"/>
      <c r="C392" s="765"/>
      <c r="D392" s="943"/>
      <c r="E392" s="944"/>
      <c r="F392" s="944"/>
      <c r="G392" s="944"/>
      <c r="H392" s="944"/>
      <c r="I392" s="944"/>
      <c r="J392" s="944"/>
      <c r="K392" s="944"/>
      <c r="L392" s="944"/>
      <c r="M392" s="944"/>
      <c r="N392" s="944"/>
      <c r="O392" s="944"/>
      <c r="P392" s="944"/>
      <c r="Q392" s="944"/>
      <c r="R392" s="944"/>
      <c r="S392" s="944"/>
      <c r="T392" s="945"/>
      <c r="U392" s="775"/>
      <c r="V392" s="952"/>
      <c r="W392" s="953"/>
      <c r="X392" s="900"/>
      <c r="Y392" s="791"/>
      <c r="Z392" s="791"/>
    </row>
    <row r="393" spans="1:26" s="31" customFormat="1" ht="17.100000000000001" customHeight="1" x14ac:dyDescent="0.15">
      <c r="A393" s="763"/>
      <c r="B393" s="764"/>
      <c r="C393" s="765"/>
      <c r="D393" s="766" t="s">
        <v>213</v>
      </c>
      <c r="E393" s="767"/>
      <c r="F393" s="767"/>
      <c r="G393" s="767"/>
      <c r="H393" s="767"/>
      <c r="I393" s="767"/>
      <c r="J393" s="767"/>
      <c r="K393" s="767"/>
      <c r="L393" s="767"/>
      <c r="M393" s="767"/>
      <c r="N393" s="767"/>
      <c r="O393" s="767"/>
      <c r="P393" s="767"/>
      <c r="Q393" s="767"/>
      <c r="R393" s="767"/>
      <c r="S393" s="767"/>
      <c r="T393" s="768"/>
      <c r="U393" s="951"/>
      <c r="V393" s="952"/>
      <c r="W393" s="953"/>
      <c r="X393" s="899"/>
      <c r="Y393" s="791"/>
      <c r="Z393" s="791"/>
    </row>
    <row r="394" spans="1:26" s="31" customFormat="1" ht="17.100000000000001" customHeight="1" x14ac:dyDescent="0.15">
      <c r="A394" s="783"/>
      <c r="B394" s="784"/>
      <c r="C394" s="785"/>
      <c r="D394" s="769"/>
      <c r="E394" s="770"/>
      <c r="F394" s="770"/>
      <c r="G394" s="770"/>
      <c r="H394" s="770"/>
      <c r="I394" s="770"/>
      <c r="J394" s="770"/>
      <c r="K394" s="770"/>
      <c r="L394" s="770"/>
      <c r="M394" s="770"/>
      <c r="N394" s="770"/>
      <c r="O394" s="770"/>
      <c r="P394" s="770"/>
      <c r="Q394" s="770"/>
      <c r="R394" s="770"/>
      <c r="S394" s="770"/>
      <c r="T394" s="771"/>
      <c r="U394" s="954"/>
      <c r="V394" s="955"/>
      <c r="W394" s="956"/>
      <c r="X394" s="804"/>
      <c r="Y394" s="883"/>
      <c r="Z394" s="883"/>
    </row>
    <row r="395" spans="1:26" s="31" customFormat="1" ht="17.100000000000001" customHeight="1" x14ac:dyDescent="0.15">
      <c r="A395" s="915" t="s">
        <v>322</v>
      </c>
      <c r="B395" s="805"/>
      <c r="C395" s="806"/>
      <c r="D395" s="915" t="s">
        <v>217</v>
      </c>
      <c r="E395" s="805"/>
      <c r="F395" s="805"/>
      <c r="G395" s="805"/>
      <c r="H395" s="805"/>
      <c r="I395" s="805"/>
      <c r="J395" s="805"/>
      <c r="K395" s="805"/>
      <c r="L395" s="805"/>
      <c r="M395" s="805"/>
      <c r="N395" s="805"/>
      <c r="O395" s="805"/>
      <c r="P395" s="805"/>
      <c r="Q395" s="805"/>
      <c r="R395" s="805"/>
      <c r="S395" s="805"/>
      <c r="T395" s="806"/>
      <c r="U395" s="772" t="s">
        <v>38</v>
      </c>
      <c r="V395" s="773"/>
      <c r="W395" s="774"/>
      <c r="X395" s="804"/>
      <c r="Y395" s="804"/>
      <c r="Z395" s="804"/>
    </row>
    <row r="396" spans="1:26" s="31" customFormat="1" ht="17.100000000000001" customHeight="1" x14ac:dyDescent="0.15">
      <c r="A396" s="763"/>
      <c r="B396" s="764"/>
      <c r="C396" s="765"/>
      <c r="D396" s="763"/>
      <c r="E396" s="764"/>
      <c r="F396" s="764"/>
      <c r="G396" s="764"/>
      <c r="H396" s="764"/>
      <c r="I396" s="764"/>
      <c r="J396" s="764"/>
      <c r="K396" s="764"/>
      <c r="L396" s="764"/>
      <c r="M396" s="764"/>
      <c r="N396" s="764"/>
      <c r="O396" s="764"/>
      <c r="P396" s="764"/>
      <c r="Q396" s="764"/>
      <c r="R396" s="764"/>
      <c r="S396" s="764"/>
      <c r="T396" s="765"/>
      <c r="U396" s="775"/>
      <c r="V396" s="776"/>
      <c r="W396" s="777"/>
      <c r="X396" s="797"/>
      <c r="Y396" s="797"/>
      <c r="Z396" s="797"/>
    </row>
    <row r="397" spans="1:26" s="31" customFormat="1" ht="17.100000000000001" customHeight="1" x14ac:dyDescent="0.15">
      <c r="A397" s="763"/>
      <c r="B397" s="764"/>
      <c r="C397" s="765"/>
      <c r="D397" s="763"/>
      <c r="E397" s="764"/>
      <c r="F397" s="764"/>
      <c r="G397" s="764"/>
      <c r="H397" s="764"/>
      <c r="I397" s="764"/>
      <c r="J397" s="764"/>
      <c r="K397" s="764"/>
      <c r="L397" s="764"/>
      <c r="M397" s="764"/>
      <c r="N397" s="764"/>
      <c r="O397" s="764"/>
      <c r="P397" s="764"/>
      <c r="Q397" s="764"/>
      <c r="R397" s="764"/>
      <c r="S397" s="764"/>
      <c r="T397" s="765"/>
      <c r="U397" s="775"/>
      <c r="V397" s="776"/>
      <c r="W397" s="777"/>
      <c r="X397" s="797"/>
      <c r="Y397" s="797"/>
      <c r="Z397" s="797"/>
    </row>
    <row r="398" spans="1:26" s="31" customFormat="1" ht="17.100000000000001" customHeight="1" x14ac:dyDescent="0.15">
      <c r="A398" s="763"/>
      <c r="B398" s="764"/>
      <c r="C398" s="765"/>
      <c r="D398" s="763"/>
      <c r="E398" s="764"/>
      <c r="F398" s="764"/>
      <c r="G398" s="764"/>
      <c r="H398" s="764"/>
      <c r="I398" s="764"/>
      <c r="J398" s="764"/>
      <c r="K398" s="764"/>
      <c r="L398" s="764"/>
      <c r="M398" s="764"/>
      <c r="N398" s="764"/>
      <c r="O398" s="764"/>
      <c r="P398" s="764"/>
      <c r="Q398" s="764"/>
      <c r="R398" s="764"/>
      <c r="S398" s="764"/>
      <c r="T398" s="765"/>
      <c r="U398" s="775"/>
      <c r="V398" s="776"/>
      <c r="W398" s="777"/>
      <c r="X398" s="802"/>
      <c r="Y398" s="802"/>
      <c r="Z398" s="802"/>
    </row>
    <row r="399" spans="1:26" s="31" customFormat="1" ht="17.100000000000001" customHeight="1" x14ac:dyDescent="0.15">
      <c r="A399" s="763"/>
      <c r="B399" s="764"/>
      <c r="C399" s="765"/>
      <c r="D399" s="916"/>
      <c r="E399" s="859"/>
      <c r="F399" s="859"/>
      <c r="G399" s="859"/>
      <c r="H399" s="859"/>
      <c r="I399" s="859"/>
      <c r="J399" s="859"/>
      <c r="K399" s="859"/>
      <c r="L399" s="859"/>
      <c r="M399" s="859"/>
      <c r="N399" s="859"/>
      <c r="O399" s="859"/>
      <c r="P399" s="859"/>
      <c r="Q399" s="859"/>
      <c r="R399" s="859"/>
      <c r="S399" s="859"/>
      <c r="T399" s="860"/>
      <c r="U399" s="775"/>
      <c r="V399" s="776"/>
      <c r="W399" s="777"/>
      <c r="X399" s="886"/>
      <c r="Y399" s="886"/>
      <c r="Z399" s="886"/>
    </row>
    <row r="400" spans="1:26" s="31" customFormat="1" ht="17.100000000000001" customHeight="1" x14ac:dyDescent="0.15">
      <c r="A400" s="763"/>
      <c r="B400" s="764"/>
      <c r="C400" s="765"/>
      <c r="D400" s="780" t="s">
        <v>220</v>
      </c>
      <c r="E400" s="781"/>
      <c r="F400" s="781"/>
      <c r="G400" s="781"/>
      <c r="H400" s="781"/>
      <c r="I400" s="781"/>
      <c r="J400" s="781"/>
      <c r="K400" s="781"/>
      <c r="L400" s="781"/>
      <c r="M400" s="781"/>
      <c r="N400" s="781"/>
      <c r="O400" s="781"/>
      <c r="P400" s="781"/>
      <c r="Q400" s="781"/>
      <c r="R400" s="781"/>
      <c r="S400" s="781"/>
      <c r="T400" s="782"/>
      <c r="U400" s="775"/>
      <c r="V400" s="776"/>
      <c r="W400" s="777"/>
      <c r="X400" s="1141"/>
      <c r="Y400" s="1117"/>
      <c r="Z400" s="796"/>
    </row>
    <row r="401" spans="1:26" s="31" customFormat="1" ht="17.100000000000001" customHeight="1" x14ac:dyDescent="0.15">
      <c r="A401" s="763"/>
      <c r="B401" s="764"/>
      <c r="C401" s="765"/>
      <c r="D401" s="763"/>
      <c r="E401" s="764"/>
      <c r="F401" s="764"/>
      <c r="G401" s="764"/>
      <c r="H401" s="764"/>
      <c r="I401" s="764"/>
      <c r="J401" s="764"/>
      <c r="K401" s="764"/>
      <c r="L401" s="764"/>
      <c r="M401" s="764"/>
      <c r="N401" s="764"/>
      <c r="O401" s="764"/>
      <c r="P401" s="764"/>
      <c r="Q401" s="764"/>
      <c r="R401" s="764"/>
      <c r="S401" s="764"/>
      <c r="T401" s="765"/>
      <c r="U401" s="775"/>
      <c r="V401" s="776"/>
      <c r="W401" s="777"/>
      <c r="X401" s="1141"/>
      <c r="Y401" s="1117"/>
      <c r="Z401" s="796"/>
    </row>
    <row r="402" spans="1:26" s="31" customFormat="1" ht="17.100000000000001" customHeight="1" x14ac:dyDescent="0.15">
      <c r="A402" s="763"/>
      <c r="B402" s="764"/>
      <c r="C402" s="765"/>
      <c r="D402" s="916"/>
      <c r="E402" s="859"/>
      <c r="F402" s="859"/>
      <c r="G402" s="859"/>
      <c r="H402" s="859"/>
      <c r="I402" s="859"/>
      <c r="J402" s="859"/>
      <c r="K402" s="859"/>
      <c r="L402" s="859"/>
      <c r="M402" s="859"/>
      <c r="N402" s="859"/>
      <c r="O402" s="859"/>
      <c r="P402" s="859"/>
      <c r="Q402" s="859"/>
      <c r="R402" s="859"/>
      <c r="S402" s="859"/>
      <c r="T402" s="860"/>
      <c r="U402" s="775"/>
      <c r="V402" s="776"/>
      <c r="W402" s="777"/>
      <c r="X402" s="1141"/>
      <c r="Y402" s="1047"/>
      <c r="Z402" s="878"/>
    </row>
    <row r="403" spans="1:26" s="31" customFormat="1" ht="17.100000000000001" customHeight="1" x14ac:dyDescent="0.15">
      <c r="A403" s="763"/>
      <c r="B403" s="764"/>
      <c r="C403" s="765"/>
      <c r="D403" s="766" t="s">
        <v>214</v>
      </c>
      <c r="E403" s="767"/>
      <c r="F403" s="767"/>
      <c r="G403" s="767"/>
      <c r="H403" s="767"/>
      <c r="I403" s="767"/>
      <c r="J403" s="767"/>
      <c r="K403" s="767"/>
      <c r="L403" s="767"/>
      <c r="M403" s="767"/>
      <c r="N403" s="767"/>
      <c r="O403" s="767"/>
      <c r="P403" s="767"/>
      <c r="Q403" s="767"/>
      <c r="R403" s="767"/>
      <c r="S403" s="767"/>
      <c r="T403" s="768"/>
      <c r="U403" s="775"/>
      <c r="V403" s="776"/>
      <c r="W403" s="777"/>
      <c r="X403" s="899"/>
      <c r="Y403" s="902"/>
      <c r="Z403" s="899"/>
    </row>
    <row r="404" spans="1:26" s="31" customFormat="1" ht="17.100000000000001" customHeight="1" x14ac:dyDescent="0.15">
      <c r="A404" s="763"/>
      <c r="B404" s="764"/>
      <c r="C404" s="765"/>
      <c r="D404" s="940"/>
      <c r="E404" s="941"/>
      <c r="F404" s="941"/>
      <c r="G404" s="941"/>
      <c r="H404" s="941"/>
      <c r="I404" s="941"/>
      <c r="J404" s="941"/>
      <c r="K404" s="941"/>
      <c r="L404" s="941"/>
      <c r="M404" s="941"/>
      <c r="N404" s="941"/>
      <c r="O404" s="941"/>
      <c r="P404" s="941"/>
      <c r="Q404" s="941"/>
      <c r="R404" s="941"/>
      <c r="S404" s="941"/>
      <c r="T404" s="942"/>
      <c r="U404" s="775"/>
      <c r="V404" s="776"/>
      <c r="W404" s="777"/>
      <c r="X404" s="803"/>
      <c r="Y404" s="903"/>
      <c r="Z404" s="803"/>
    </row>
    <row r="405" spans="1:26" s="31" customFormat="1" ht="17.100000000000001" customHeight="1" x14ac:dyDescent="0.15">
      <c r="A405" s="763"/>
      <c r="B405" s="764"/>
      <c r="C405" s="765"/>
      <c r="D405" s="940"/>
      <c r="E405" s="941"/>
      <c r="F405" s="941"/>
      <c r="G405" s="941"/>
      <c r="H405" s="941"/>
      <c r="I405" s="941"/>
      <c r="J405" s="941"/>
      <c r="K405" s="941"/>
      <c r="L405" s="941"/>
      <c r="M405" s="941"/>
      <c r="N405" s="941"/>
      <c r="O405" s="941"/>
      <c r="P405" s="941"/>
      <c r="Q405" s="941"/>
      <c r="R405" s="941"/>
      <c r="S405" s="941"/>
      <c r="T405" s="942"/>
      <c r="U405" s="775"/>
      <c r="V405" s="776"/>
      <c r="W405" s="777"/>
      <c r="X405" s="803"/>
      <c r="Y405" s="903"/>
      <c r="Z405" s="803"/>
    </row>
    <row r="406" spans="1:26" s="31" customFormat="1" ht="17.100000000000001" customHeight="1" x14ac:dyDescent="0.15">
      <c r="A406" s="763"/>
      <c r="B406" s="764"/>
      <c r="C406" s="765"/>
      <c r="D406" s="943"/>
      <c r="E406" s="944"/>
      <c r="F406" s="944"/>
      <c r="G406" s="944"/>
      <c r="H406" s="944"/>
      <c r="I406" s="944"/>
      <c r="J406" s="944"/>
      <c r="K406" s="944"/>
      <c r="L406" s="944"/>
      <c r="M406" s="944"/>
      <c r="N406" s="944"/>
      <c r="O406" s="944"/>
      <c r="P406" s="944"/>
      <c r="Q406" s="944"/>
      <c r="R406" s="944"/>
      <c r="S406" s="944"/>
      <c r="T406" s="945"/>
      <c r="U406" s="775"/>
      <c r="V406" s="776"/>
      <c r="W406" s="777"/>
      <c r="X406" s="803"/>
      <c r="Y406" s="903"/>
      <c r="Z406" s="803"/>
    </row>
    <row r="407" spans="1:26" s="31" customFormat="1" ht="17.100000000000001" customHeight="1" x14ac:dyDescent="0.15">
      <c r="A407" s="763"/>
      <c r="B407" s="764"/>
      <c r="C407" s="765"/>
      <c r="D407" s="780" t="s">
        <v>215</v>
      </c>
      <c r="E407" s="781"/>
      <c r="F407" s="781"/>
      <c r="G407" s="781"/>
      <c r="H407" s="781"/>
      <c r="I407" s="781"/>
      <c r="J407" s="781"/>
      <c r="K407" s="781"/>
      <c r="L407" s="781"/>
      <c r="M407" s="781"/>
      <c r="N407" s="781"/>
      <c r="O407" s="781"/>
      <c r="P407" s="781"/>
      <c r="Q407" s="781"/>
      <c r="R407" s="781"/>
      <c r="S407" s="781"/>
      <c r="T407" s="782"/>
      <c r="U407" s="775"/>
      <c r="V407" s="776"/>
      <c r="W407" s="777"/>
      <c r="X407" s="901"/>
      <c r="Y407" s="901"/>
      <c r="Z407" s="901"/>
    </row>
    <row r="408" spans="1:26" s="31" customFormat="1" ht="17.100000000000001" customHeight="1" x14ac:dyDescent="0.15">
      <c r="A408" s="763"/>
      <c r="B408" s="764"/>
      <c r="C408" s="765"/>
      <c r="D408" s="763"/>
      <c r="E408" s="764"/>
      <c r="F408" s="764"/>
      <c r="G408" s="764"/>
      <c r="H408" s="764"/>
      <c r="I408" s="764"/>
      <c r="J408" s="764"/>
      <c r="K408" s="764"/>
      <c r="L408" s="764"/>
      <c r="M408" s="764"/>
      <c r="N408" s="764"/>
      <c r="O408" s="764"/>
      <c r="P408" s="764"/>
      <c r="Q408" s="764"/>
      <c r="R408" s="764"/>
      <c r="S408" s="764"/>
      <c r="T408" s="765"/>
      <c r="U408" s="775"/>
      <c r="V408" s="776"/>
      <c r="W408" s="777"/>
      <c r="X408" s="797"/>
      <c r="Y408" s="797"/>
      <c r="Z408" s="797"/>
    </row>
    <row r="409" spans="1:26" s="31" customFormat="1" ht="17.100000000000001" customHeight="1" x14ac:dyDescent="0.15">
      <c r="A409" s="763"/>
      <c r="B409" s="764"/>
      <c r="C409" s="765"/>
      <c r="D409" s="763"/>
      <c r="E409" s="764"/>
      <c r="F409" s="764"/>
      <c r="G409" s="764"/>
      <c r="H409" s="764"/>
      <c r="I409" s="764"/>
      <c r="J409" s="764"/>
      <c r="K409" s="764"/>
      <c r="L409" s="764"/>
      <c r="M409" s="764"/>
      <c r="N409" s="764"/>
      <c r="O409" s="764"/>
      <c r="P409" s="764"/>
      <c r="Q409" s="764"/>
      <c r="R409" s="764"/>
      <c r="S409" s="764"/>
      <c r="T409" s="765"/>
      <c r="U409" s="775"/>
      <c r="V409" s="776"/>
      <c r="W409" s="777"/>
      <c r="X409" s="797"/>
      <c r="Y409" s="797"/>
      <c r="Z409" s="797"/>
    </row>
    <row r="410" spans="1:26" s="31" customFormat="1" ht="17.100000000000001" customHeight="1" x14ac:dyDescent="0.15">
      <c r="A410" s="763"/>
      <c r="B410" s="764"/>
      <c r="C410" s="765"/>
      <c r="D410" s="11" t="s">
        <v>9</v>
      </c>
      <c r="E410" s="764" t="s">
        <v>216</v>
      </c>
      <c r="F410" s="764"/>
      <c r="G410" s="764"/>
      <c r="H410" s="764"/>
      <c r="I410" s="764"/>
      <c r="J410" s="764"/>
      <c r="K410" s="764"/>
      <c r="L410" s="764"/>
      <c r="M410" s="764"/>
      <c r="N410" s="764"/>
      <c r="O410" s="764"/>
      <c r="P410" s="764"/>
      <c r="Q410" s="764"/>
      <c r="R410" s="764"/>
      <c r="S410" s="764"/>
      <c r="T410" s="765"/>
      <c r="U410" s="775"/>
      <c r="V410" s="776"/>
      <c r="W410" s="777"/>
      <c r="X410" s="797"/>
      <c r="Y410" s="797"/>
      <c r="Z410" s="797"/>
    </row>
    <row r="411" spans="1:26" s="31" customFormat="1" ht="17.100000000000001" customHeight="1" x14ac:dyDescent="0.15">
      <c r="A411" s="763"/>
      <c r="B411" s="764"/>
      <c r="C411" s="765"/>
      <c r="D411" s="102"/>
      <c r="E411" s="859"/>
      <c r="F411" s="859"/>
      <c r="G411" s="859"/>
      <c r="H411" s="859"/>
      <c r="I411" s="859"/>
      <c r="J411" s="859"/>
      <c r="K411" s="859"/>
      <c r="L411" s="859"/>
      <c r="M411" s="859"/>
      <c r="N411" s="859"/>
      <c r="O411" s="859"/>
      <c r="P411" s="859"/>
      <c r="Q411" s="859"/>
      <c r="R411" s="859"/>
      <c r="S411" s="859"/>
      <c r="T411" s="860"/>
      <c r="U411" s="775"/>
      <c r="V411" s="776"/>
      <c r="W411" s="777"/>
      <c r="X411" s="886"/>
      <c r="Y411" s="886"/>
      <c r="Z411" s="886"/>
    </row>
    <row r="412" spans="1:26" s="31" customFormat="1" ht="17.100000000000001" customHeight="1" x14ac:dyDescent="0.15">
      <c r="A412" s="763"/>
      <c r="B412" s="764"/>
      <c r="C412" s="765"/>
      <c r="D412" s="780" t="s">
        <v>701</v>
      </c>
      <c r="E412" s="781"/>
      <c r="F412" s="781"/>
      <c r="G412" s="781"/>
      <c r="H412" s="781"/>
      <c r="I412" s="781"/>
      <c r="J412" s="781"/>
      <c r="K412" s="781"/>
      <c r="L412" s="781"/>
      <c r="M412" s="781"/>
      <c r="N412" s="781"/>
      <c r="O412" s="781"/>
      <c r="P412" s="781"/>
      <c r="Q412" s="781"/>
      <c r="R412" s="781"/>
      <c r="S412" s="781"/>
      <c r="T412" s="782"/>
      <c r="U412" s="775"/>
      <c r="V412" s="776"/>
      <c r="W412" s="777"/>
      <c r="X412" s="899"/>
      <c r="Y412" s="902"/>
      <c r="Z412" s="899"/>
    </row>
    <row r="413" spans="1:26" s="31" customFormat="1" ht="17.100000000000001" customHeight="1" x14ac:dyDescent="0.15">
      <c r="A413" s="763"/>
      <c r="B413" s="764"/>
      <c r="C413" s="765"/>
      <c r="D413" s="763"/>
      <c r="E413" s="764"/>
      <c r="F413" s="764"/>
      <c r="G413" s="764"/>
      <c r="H413" s="764"/>
      <c r="I413" s="764"/>
      <c r="J413" s="764"/>
      <c r="K413" s="764"/>
      <c r="L413" s="764"/>
      <c r="M413" s="764"/>
      <c r="N413" s="764"/>
      <c r="O413" s="764"/>
      <c r="P413" s="764"/>
      <c r="Q413" s="764"/>
      <c r="R413" s="764"/>
      <c r="S413" s="764"/>
      <c r="T413" s="765"/>
      <c r="U413" s="775"/>
      <c r="V413" s="776"/>
      <c r="W413" s="777"/>
      <c r="X413" s="803"/>
      <c r="Y413" s="903"/>
      <c r="Z413" s="803"/>
    </row>
    <row r="414" spans="1:26" s="31" customFormat="1" ht="17.100000000000001" customHeight="1" x14ac:dyDescent="0.15">
      <c r="A414" s="763"/>
      <c r="B414" s="764"/>
      <c r="C414" s="765"/>
      <c r="D414" s="763"/>
      <c r="E414" s="764"/>
      <c r="F414" s="764"/>
      <c r="G414" s="764"/>
      <c r="H414" s="764"/>
      <c r="I414" s="764"/>
      <c r="J414" s="764"/>
      <c r="K414" s="764"/>
      <c r="L414" s="764"/>
      <c r="M414" s="764"/>
      <c r="N414" s="764"/>
      <c r="O414" s="764"/>
      <c r="P414" s="764"/>
      <c r="Q414" s="764"/>
      <c r="R414" s="764"/>
      <c r="S414" s="764"/>
      <c r="T414" s="765"/>
      <c r="U414" s="775"/>
      <c r="V414" s="776"/>
      <c r="W414" s="777"/>
      <c r="X414" s="803"/>
      <c r="Y414" s="903"/>
      <c r="Z414" s="803"/>
    </row>
    <row r="415" spans="1:26" s="31" customFormat="1" ht="17.100000000000001" customHeight="1" x14ac:dyDescent="0.15">
      <c r="A415" s="763"/>
      <c r="B415" s="764"/>
      <c r="C415" s="765"/>
      <c r="D415" s="916"/>
      <c r="E415" s="859"/>
      <c r="F415" s="859"/>
      <c r="G415" s="859"/>
      <c r="H415" s="859"/>
      <c r="I415" s="859"/>
      <c r="J415" s="859"/>
      <c r="K415" s="859"/>
      <c r="L415" s="859"/>
      <c r="M415" s="859"/>
      <c r="N415" s="859"/>
      <c r="O415" s="859"/>
      <c r="P415" s="859"/>
      <c r="Q415" s="859"/>
      <c r="R415" s="859"/>
      <c r="S415" s="859"/>
      <c r="T415" s="860"/>
      <c r="U415" s="775"/>
      <c r="V415" s="776"/>
      <c r="W415" s="777"/>
      <c r="X415" s="803"/>
      <c r="Y415" s="903"/>
      <c r="Z415" s="803"/>
    </row>
    <row r="416" spans="1:26" s="31" customFormat="1" ht="17.100000000000001" customHeight="1" x14ac:dyDescent="0.15">
      <c r="A416" s="763"/>
      <c r="B416" s="764"/>
      <c r="C416" s="765"/>
      <c r="D416" s="780" t="s">
        <v>282</v>
      </c>
      <c r="E416" s="781"/>
      <c r="F416" s="781"/>
      <c r="G416" s="781"/>
      <c r="H416" s="781"/>
      <c r="I416" s="781"/>
      <c r="J416" s="781"/>
      <c r="K416" s="781"/>
      <c r="L416" s="781"/>
      <c r="M416" s="781"/>
      <c r="N416" s="781"/>
      <c r="O416" s="781"/>
      <c r="P416" s="781"/>
      <c r="Q416" s="781"/>
      <c r="R416" s="781"/>
      <c r="S416" s="781"/>
      <c r="T416" s="782"/>
      <c r="U416" s="775"/>
      <c r="V416" s="776"/>
      <c r="W416" s="777"/>
      <c r="X416" s="814"/>
      <c r="Y416" s="1047"/>
      <c r="Z416" s="878"/>
    </row>
    <row r="417" spans="1:26" s="31" customFormat="1" ht="17.100000000000001" customHeight="1" x14ac:dyDescent="0.15">
      <c r="A417" s="763"/>
      <c r="B417" s="764"/>
      <c r="C417" s="765"/>
      <c r="D417" s="763"/>
      <c r="E417" s="764"/>
      <c r="F417" s="764"/>
      <c r="G417" s="764"/>
      <c r="H417" s="764"/>
      <c r="I417" s="764"/>
      <c r="J417" s="764"/>
      <c r="K417" s="764"/>
      <c r="L417" s="764"/>
      <c r="M417" s="764"/>
      <c r="N417" s="764"/>
      <c r="O417" s="764"/>
      <c r="P417" s="764"/>
      <c r="Q417" s="764"/>
      <c r="R417" s="764"/>
      <c r="S417" s="764"/>
      <c r="T417" s="765"/>
      <c r="U417" s="775"/>
      <c r="V417" s="776"/>
      <c r="W417" s="777"/>
      <c r="X417" s="814"/>
      <c r="Y417" s="1047"/>
      <c r="Z417" s="878"/>
    </row>
    <row r="418" spans="1:26" s="31" customFormat="1" ht="17.100000000000001" customHeight="1" x14ac:dyDescent="0.15">
      <c r="A418" s="763"/>
      <c r="B418" s="764"/>
      <c r="C418" s="765"/>
      <c r="D418" s="916"/>
      <c r="E418" s="859"/>
      <c r="F418" s="859"/>
      <c r="G418" s="859"/>
      <c r="H418" s="859"/>
      <c r="I418" s="859"/>
      <c r="J418" s="859"/>
      <c r="K418" s="859"/>
      <c r="L418" s="859"/>
      <c r="M418" s="859"/>
      <c r="N418" s="859"/>
      <c r="O418" s="859"/>
      <c r="P418" s="859"/>
      <c r="Q418" s="859"/>
      <c r="R418" s="859"/>
      <c r="S418" s="859"/>
      <c r="T418" s="860"/>
      <c r="U418" s="775"/>
      <c r="V418" s="776"/>
      <c r="W418" s="777"/>
      <c r="X418" s="814"/>
      <c r="Y418" s="1047"/>
      <c r="Z418" s="878"/>
    </row>
    <row r="419" spans="1:26" s="31" customFormat="1" ht="17.100000000000001" customHeight="1" x14ac:dyDescent="0.15">
      <c r="A419" s="763"/>
      <c r="B419" s="764"/>
      <c r="C419" s="765"/>
      <c r="D419" s="780" t="s">
        <v>661</v>
      </c>
      <c r="E419" s="781"/>
      <c r="F419" s="781"/>
      <c r="G419" s="781"/>
      <c r="H419" s="781"/>
      <c r="I419" s="781"/>
      <c r="J419" s="781"/>
      <c r="K419" s="781"/>
      <c r="L419" s="781"/>
      <c r="M419" s="781"/>
      <c r="N419" s="781"/>
      <c r="O419" s="781"/>
      <c r="P419" s="781"/>
      <c r="Q419" s="781"/>
      <c r="R419" s="781"/>
      <c r="S419" s="781"/>
      <c r="T419" s="782"/>
      <c r="U419" s="775"/>
      <c r="V419" s="776"/>
      <c r="W419" s="777"/>
      <c r="X419" s="947"/>
      <c r="Y419" s="815"/>
      <c r="Z419" s="815"/>
    </row>
    <row r="420" spans="1:26" s="31" customFormat="1" ht="17.100000000000001" customHeight="1" x14ac:dyDescent="0.15">
      <c r="A420" s="763"/>
      <c r="B420" s="764"/>
      <c r="C420" s="765"/>
      <c r="D420" s="763"/>
      <c r="E420" s="764"/>
      <c r="F420" s="764"/>
      <c r="G420" s="764"/>
      <c r="H420" s="764"/>
      <c r="I420" s="764"/>
      <c r="J420" s="764"/>
      <c r="K420" s="764"/>
      <c r="L420" s="764"/>
      <c r="M420" s="764"/>
      <c r="N420" s="764"/>
      <c r="O420" s="764"/>
      <c r="P420" s="764"/>
      <c r="Q420" s="764"/>
      <c r="R420" s="764"/>
      <c r="S420" s="764"/>
      <c r="T420" s="765"/>
      <c r="U420" s="775"/>
      <c r="V420" s="776"/>
      <c r="W420" s="777"/>
      <c r="X420" s="948"/>
      <c r="Y420" s="816"/>
      <c r="Z420" s="816"/>
    </row>
    <row r="421" spans="1:26" s="31" customFormat="1" ht="17.100000000000001" customHeight="1" x14ac:dyDescent="0.15">
      <c r="A421" s="763"/>
      <c r="B421" s="764"/>
      <c r="C421" s="765"/>
      <c r="D421" s="435"/>
      <c r="E421" s="1135" t="s">
        <v>662</v>
      </c>
      <c r="F421" s="781"/>
      <c r="G421" s="781"/>
      <c r="H421" s="781"/>
      <c r="I421" s="781"/>
      <c r="J421" s="781"/>
      <c r="K421" s="781"/>
      <c r="L421" s="781"/>
      <c r="M421" s="781"/>
      <c r="N421" s="781"/>
      <c r="O421" s="781"/>
      <c r="P421" s="781"/>
      <c r="Q421" s="781"/>
      <c r="R421" s="781"/>
      <c r="S421" s="781"/>
      <c r="T421" s="782"/>
      <c r="U421" s="775"/>
      <c r="V421" s="776"/>
      <c r="W421" s="777"/>
      <c r="X421" s="814"/>
      <c r="Y421" s="814"/>
      <c r="Z421" s="814"/>
    </row>
    <row r="422" spans="1:26" s="31" customFormat="1" ht="17.100000000000001" customHeight="1" x14ac:dyDescent="0.15">
      <c r="A422" s="763"/>
      <c r="B422" s="764"/>
      <c r="C422" s="765"/>
      <c r="D422" s="435"/>
      <c r="E422" s="1136"/>
      <c r="F422" s="764"/>
      <c r="G422" s="764"/>
      <c r="H422" s="764"/>
      <c r="I422" s="764"/>
      <c r="J422" s="764"/>
      <c r="K422" s="764"/>
      <c r="L422" s="764"/>
      <c r="M422" s="764"/>
      <c r="N422" s="764"/>
      <c r="O422" s="764"/>
      <c r="P422" s="764"/>
      <c r="Q422" s="764"/>
      <c r="R422" s="764"/>
      <c r="S422" s="764"/>
      <c r="T422" s="765"/>
      <c r="U422" s="775"/>
      <c r="V422" s="776"/>
      <c r="W422" s="777"/>
      <c r="X422" s="814"/>
      <c r="Y422" s="814"/>
      <c r="Z422" s="814"/>
    </row>
    <row r="423" spans="1:26" s="31" customFormat="1" ht="17.100000000000001" customHeight="1" x14ac:dyDescent="0.15">
      <c r="A423" s="763"/>
      <c r="B423" s="764"/>
      <c r="C423" s="765"/>
      <c r="D423" s="435"/>
      <c r="E423" s="1136"/>
      <c r="F423" s="764"/>
      <c r="G423" s="764"/>
      <c r="H423" s="764"/>
      <c r="I423" s="764"/>
      <c r="J423" s="764"/>
      <c r="K423" s="764"/>
      <c r="L423" s="764"/>
      <c r="M423" s="764"/>
      <c r="N423" s="764"/>
      <c r="O423" s="764"/>
      <c r="P423" s="764"/>
      <c r="Q423" s="764"/>
      <c r="R423" s="764"/>
      <c r="S423" s="764"/>
      <c r="T423" s="765"/>
      <c r="U423" s="775"/>
      <c r="V423" s="776"/>
      <c r="W423" s="777"/>
      <c r="X423" s="814"/>
      <c r="Y423" s="814"/>
      <c r="Z423" s="814"/>
    </row>
    <row r="424" spans="1:26" s="31" customFormat="1" ht="16.5" customHeight="1" x14ac:dyDescent="0.15">
      <c r="A424" s="763"/>
      <c r="B424" s="764"/>
      <c r="C424" s="765"/>
      <c r="D424" s="435"/>
      <c r="E424" s="1137"/>
      <c r="F424" s="859"/>
      <c r="G424" s="859"/>
      <c r="H424" s="859"/>
      <c r="I424" s="859"/>
      <c r="J424" s="859"/>
      <c r="K424" s="859"/>
      <c r="L424" s="859"/>
      <c r="M424" s="859"/>
      <c r="N424" s="859"/>
      <c r="O424" s="859"/>
      <c r="P424" s="859"/>
      <c r="Q424" s="859"/>
      <c r="R424" s="859"/>
      <c r="S424" s="859"/>
      <c r="T424" s="860"/>
      <c r="U424" s="775"/>
      <c r="V424" s="776"/>
      <c r="W424" s="777"/>
      <c r="X424" s="814"/>
      <c r="Y424" s="814"/>
      <c r="Z424" s="814"/>
    </row>
    <row r="425" spans="1:26" s="31" customFormat="1" ht="17.100000000000001" customHeight="1" x14ac:dyDescent="0.15">
      <c r="A425" s="763"/>
      <c r="B425" s="764"/>
      <c r="C425" s="765"/>
      <c r="D425" s="435"/>
      <c r="E425" s="1001" t="s">
        <v>663</v>
      </c>
      <c r="F425" s="1002"/>
      <c r="G425" s="1002"/>
      <c r="H425" s="1002"/>
      <c r="I425" s="1002"/>
      <c r="J425" s="1002"/>
      <c r="K425" s="1002"/>
      <c r="L425" s="1002"/>
      <c r="M425" s="1002"/>
      <c r="N425" s="1002"/>
      <c r="O425" s="1002"/>
      <c r="P425" s="1002"/>
      <c r="Q425" s="1002"/>
      <c r="R425" s="1002"/>
      <c r="S425" s="1002"/>
      <c r="T425" s="1003"/>
      <c r="U425" s="775"/>
      <c r="V425" s="776"/>
      <c r="W425" s="777"/>
      <c r="X425" s="368"/>
      <c r="Y425" s="368"/>
      <c r="Z425" s="368"/>
    </row>
    <row r="426" spans="1:26" s="31" customFormat="1" ht="17.100000000000001" customHeight="1" x14ac:dyDescent="0.15">
      <c r="A426" s="763"/>
      <c r="B426" s="764"/>
      <c r="C426" s="765"/>
      <c r="D426" s="435"/>
      <c r="E426" s="1001"/>
      <c r="F426" s="1002"/>
      <c r="G426" s="1002"/>
      <c r="H426" s="1002"/>
      <c r="I426" s="1002"/>
      <c r="J426" s="1002"/>
      <c r="K426" s="1002"/>
      <c r="L426" s="1002"/>
      <c r="M426" s="1002"/>
      <c r="N426" s="1002"/>
      <c r="O426" s="1002"/>
      <c r="P426" s="1002"/>
      <c r="Q426" s="1002"/>
      <c r="R426" s="1002"/>
      <c r="S426" s="1002"/>
      <c r="T426" s="1003"/>
      <c r="U426" s="775"/>
      <c r="V426" s="776"/>
      <c r="W426" s="777"/>
      <c r="X426" s="369"/>
      <c r="Y426" s="369"/>
      <c r="Z426" s="369"/>
    </row>
    <row r="427" spans="1:26" s="31" customFormat="1" ht="17.100000000000001" customHeight="1" x14ac:dyDescent="0.15">
      <c r="A427" s="763"/>
      <c r="B427" s="764"/>
      <c r="C427" s="765"/>
      <c r="D427" s="435"/>
      <c r="E427" s="1001" t="s">
        <v>664</v>
      </c>
      <c r="F427" s="1002"/>
      <c r="G427" s="1002"/>
      <c r="H427" s="1002"/>
      <c r="I427" s="1002"/>
      <c r="J427" s="1002"/>
      <c r="K427" s="1002"/>
      <c r="L427" s="1002"/>
      <c r="M427" s="1002"/>
      <c r="N427" s="1002"/>
      <c r="O427" s="1002"/>
      <c r="P427" s="1002"/>
      <c r="Q427" s="1002"/>
      <c r="R427" s="1002"/>
      <c r="S427" s="1002"/>
      <c r="T427" s="1003"/>
      <c r="U427" s="775"/>
      <c r="V427" s="776"/>
      <c r="W427" s="777"/>
      <c r="X427" s="814"/>
      <c r="Y427" s="814"/>
      <c r="Z427" s="814"/>
    </row>
    <row r="428" spans="1:26" s="31" customFormat="1" ht="17.100000000000001" customHeight="1" x14ac:dyDescent="0.15">
      <c r="A428" s="763"/>
      <c r="B428" s="764"/>
      <c r="C428" s="765"/>
      <c r="D428" s="435"/>
      <c r="E428" s="1001"/>
      <c r="F428" s="1002"/>
      <c r="G428" s="1002"/>
      <c r="H428" s="1002"/>
      <c r="I428" s="1002"/>
      <c r="J428" s="1002"/>
      <c r="K428" s="1002"/>
      <c r="L428" s="1002"/>
      <c r="M428" s="1002"/>
      <c r="N428" s="1002"/>
      <c r="O428" s="1002"/>
      <c r="P428" s="1002"/>
      <c r="Q428" s="1002"/>
      <c r="R428" s="1002"/>
      <c r="S428" s="1002"/>
      <c r="T428" s="1003"/>
      <c r="U428" s="775"/>
      <c r="V428" s="776"/>
      <c r="W428" s="777"/>
      <c r="X428" s="814"/>
      <c r="Y428" s="814"/>
      <c r="Z428" s="814"/>
    </row>
    <row r="429" spans="1:26" s="31" customFormat="1" ht="17.100000000000001" customHeight="1" x14ac:dyDescent="0.15">
      <c r="A429" s="763"/>
      <c r="B429" s="764"/>
      <c r="C429" s="765"/>
      <c r="D429" s="780" t="s">
        <v>635</v>
      </c>
      <c r="E429" s="781"/>
      <c r="F429" s="781"/>
      <c r="G429" s="781"/>
      <c r="H429" s="781"/>
      <c r="I429" s="781"/>
      <c r="J429" s="781"/>
      <c r="K429" s="781"/>
      <c r="L429" s="781"/>
      <c r="M429" s="781"/>
      <c r="N429" s="781"/>
      <c r="O429" s="781"/>
      <c r="P429" s="781"/>
      <c r="Q429" s="781"/>
      <c r="R429" s="781"/>
      <c r="S429" s="781"/>
      <c r="T429" s="782"/>
      <c r="U429" s="775"/>
      <c r="V429" s="776"/>
      <c r="W429" s="777"/>
      <c r="X429" s="899"/>
      <c r="Y429" s="791"/>
      <c r="Z429" s="791"/>
    </row>
    <row r="430" spans="1:26" s="31" customFormat="1" ht="17.100000000000001" customHeight="1" x14ac:dyDescent="0.15">
      <c r="A430" s="763"/>
      <c r="B430" s="764"/>
      <c r="C430" s="765"/>
      <c r="D430" s="916"/>
      <c r="E430" s="859"/>
      <c r="F430" s="859"/>
      <c r="G430" s="859"/>
      <c r="H430" s="859"/>
      <c r="I430" s="859"/>
      <c r="J430" s="859"/>
      <c r="K430" s="859"/>
      <c r="L430" s="859"/>
      <c r="M430" s="859"/>
      <c r="N430" s="859"/>
      <c r="O430" s="859"/>
      <c r="P430" s="859"/>
      <c r="Q430" s="859"/>
      <c r="R430" s="859"/>
      <c r="S430" s="859"/>
      <c r="T430" s="860"/>
      <c r="U430" s="775"/>
      <c r="V430" s="776"/>
      <c r="W430" s="777"/>
      <c r="X430" s="900"/>
      <c r="Y430" s="791"/>
      <c r="Z430" s="791"/>
    </row>
    <row r="431" spans="1:26" s="31" customFormat="1" ht="17.100000000000001" customHeight="1" x14ac:dyDescent="0.15">
      <c r="A431" s="763"/>
      <c r="B431" s="764"/>
      <c r="C431" s="765"/>
      <c r="D431" s="780" t="s">
        <v>636</v>
      </c>
      <c r="E431" s="781"/>
      <c r="F431" s="781"/>
      <c r="G431" s="781"/>
      <c r="H431" s="781"/>
      <c r="I431" s="781"/>
      <c r="J431" s="781"/>
      <c r="K431" s="781"/>
      <c r="L431" s="781"/>
      <c r="M431" s="781"/>
      <c r="N431" s="781"/>
      <c r="O431" s="781"/>
      <c r="P431" s="781"/>
      <c r="Q431" s="781"/>
      <c r="R431" s="781"/>
      <c r="S431" s="781"/>
      <c r="T431" s="782"/>
      <c r="U431" s="775"/>
      <c r="V431" s="776"/>
      <c r="W431" s="777"/>
      <c r="X431" s="899"/>
      <c r="Y431" s="902"/>
      <c r="Z431" s="899"/>
    </row>
    <row r="432" spans="1:26" s="31" customFormat="1" ht="17.100000000000001" customHeight="1" x14ac:dyDescent="0.15">
      <c r="A432" s="763"/>
      <c r="B432" s="764"/>
      <c r="C432" s="765"/>
      <c r="D432" s="763"/>
      <c r="E432" s="764"/>
      <c r="F432" s="764"/>
      <c r="G432" s="764"/>
      <c r="H432" s="764"/>
      <c r="I432" s="764"/>
      <c r="J432" s="764"/>
      <c r="K432" s="764"/>
      <c r="L432" s="764"/>
      <c r="M432" s="764"/>
      <c r="N432" s="764"/>
      <c r="O432" s="764"/>
      <c r="P432" s="764"/>
      <c r="Q432" s="764"/>
      <c r="R432" s="764"/>
      <c r="S432" s="764"/>
      <c r="T432" s="765"/>
      <c r="U432" s="775"/>
      <c r="V432" s="776"/>
      <c r="W432" s="777"/>
      <c r="X432" s="803"/>
      <c r="Y432" s="903"/>
      <c r="Z432" s="803"/>
    </row>
    <row r="433" spans="1:26" s="31" customFormat="1" ht="17.100000000000001" customHeight="1" x14ac:dyDescent="0.15">
      <c r="A433" s="763"/>
      <c r="B433" s="764"/>
      <c r="C433" s="765"/>
      <c r="D433" s="763"/>
      <c r="E433" s="764"/>
      <c r="F433" s="764"/>
      <c r="G433" s="764"/>
      <c r="H433" s="764"/>
      <c r="I433" s="764"/>
      <c r="J433" s="764"/>
      <c r="K433" s="764"/>
      <c r="L433" s="764"/>
      <c r="M433" s="764"/>
      <c r="N433" s="764"/>
      <c r="O433" s="764"/>
      <c r="P433" s="764"/>
      <c r="Q433" s="764"/>
      <c r="R433" s="764"/>
      <c r="S433" s="764"/>
      <c r="T433" s="765"/>
      <c r="U433" s="775"/>
      <c r="V433" s="776"/>
      <c r="W433" s="777"/>
      <c r="X433" s="803"/>
      <c r="Y433" s="903"/>
      <c r="Z433" s="803"/>
    </row>
    <row r="434" spans="1:26" s="31" customFormat="1" ht="17.100000000000001" customHeight="1" x14ac:dyDescent="0.15">
      <c r="A434" s="916"/>
      <c r="B434" s="859"/>
      <c r="C434" s="860"/>
      <c r="D434" s="783"/>
      <c r="E434" s="784"/>
      <c r="F434" s="784"/>
      <c r="G434" s="784"/>
      <c r="H434" s="784"/>
      <c r="I434" s="784"/>
      <c r="J434" s="784"/>
      <c r="K434" s="784"/>
      <c r="L434" s="784"/>
      <c r="M434" s="784"/>
      <c r="N434" s="784"/>
      <c r="O434" s="784"/>
      <c r="P434" s="784"/>
      <c r="Q434" s="784"/>
      <c r="R434" s="784"/>
      <c r="S434" s="784"/>
      <c r="T434" s="785"/>
      <c r="U434" s="1120"/>
      <c r="V434" s="1109"/>
      <c r="W434" s="1110"/>
      <c r="X434" s="804"/>
      <c r="Y434" s="1114"/>
      <c r="Z434" s="804"/>
    </row>
    <row r="435" spans="1:26" s="31" customFormat="1" ht="17.100000000000001" customHeight="1" x14ac:dyDescent="0.15">
      <c r="A435" s="915" t="s">
        <v>323</v>
      </c>
      <c r="B435" s="805"/>
      <c r="C435" s="806"/>
      <c r="D435" s="998" t="s">
        <v>219</v>
      </c>
      <c r="E435" s="999"/>
      <c r="F435" s="999"/>
      <c r="G435" s="999"/>
      <c r="H435" s="999"/>
      <c r="I435" s="999"/>
      <c r="J435" s="999"/>
      <c r="K435" s="999"/>
      <c r="L435" s="999"/>
      <c r="M435" s="999"/>
      <c r="N435" s="999"/>
      <c r="O435" s="999"/>
      <c r="P435" s="999"/>
      <c r="Q435" s="999"/>
      <c r="R435" s="999"/>
      <c r="S435" s="999"/>
      <c r="T435" s="1000"/>
      <c r="U435" s="772" t="s">
        <v>218</v>
      </c>
      <c r="V435" s="773"/>
      <c r="W435" s="774"/>
      <c r="X435" s="803"/>
      <c r="Y435" s="793"/>
      <c r="Z435" s="793"/>
    </row>
    <row r="436" spans="1:26" s="31" customFormat="1" ht="17.100000000000001" customHeight="1" x14ac:dyDescent="0.15">
      <c r="A436" s="763"/>
      <c r="B436" s="764"/>
      <c r="C436" s="765"/>
      <c r="D436" s="943"/>
      <c r="E436" s="944"/>
      <c r="F436" s="944"/>
      <c r="G436" s="944"/>
      <c r="H436" s="944"/>
      <c r="I436" s="944"/>
      <c r="J436" s="944"/>
      <c r="K436" s="944"/>
      <c r="L436" s="944"/>
      <c r="M436" s="944"/>
      <c r="N436" s="944"/>
      <c r="O436" s="944"/>
      <c r="P436" s="944"/>
      <c r="Q436" s="944"/>
      <c r="R436" s="944"/>
      <c r="S436" s="944"/>
      <c r="T436" s="945"/>
      <c r="U436" s="775"/>
      <c r="V436" s="776"/>
      <c r="W436" s="777"/>
      <c r="X436" s="900"/>
      <c r="Y436" s="791"/>
      <c r="Z436" s="791"/>
    </row>
    <row r="437" spans="1:26" s="31" customFormat="1" ht="17.100000000000001" customHeight="1" x14ac:dyDescent="0.15">
      <c r="A437" s="763"/>
      <c r="B437" s="764"/>
      <c r="C437" s="765"/>
      <c r="D437" s="766" t="s">
        <v>221</v>
      </c>
      <c r="E437" s="767"/>
      <c r="F437" s="767"/>
      <c r="G437" s="767"/>
      <c r="H437" s="767"/>
      <c r="I437" s="767"/>
      <c r="J437" s="767"/>
      <c r="K437" s="767"/>
      <c r="L437" s="767"/>
      <c r="M437" s="767"/>
      <c r="N437" s="767"/>
      <c r="O437" s="767"/>
      <c r="P437" s="767"/>
      <c r="Q437" s="767"/>
      <c r="R437" s="767"/>
      <c r="S437" s="767"/>
      <c r="T437" s="768"/>
      <c r="U437" s="775"/>
      <c r="V437" s="776"/>
      <c r="W437" s="777"/>
      <c r="X437" s="899"/>
      <c r="Y437" s="902"/>
      <c r="Z437" s="899"/>
    </row>
    <row r="438" spans="1:26" s="31" customFormat="1" ht="17.100000000000001" customHeight="1" x14ac:dyDescent="0.15">
      <c r="A438" s="763"/>
      <c r="B438" s="764"/>
      <c r="C438" s="765"/>
      <c r="D438" s="940"/>
      <c r="E438" s="941"/>
      <c r="F438" s="941"/>
      <c r="G438" s="941"/>
      <c r="H438" s="941"/>
      <c r="I438" s="941"/>
      <c r="J438" s="941"/>
      <c r="K438" s="941"/>
      <c r="L438" s="941"/>
      <c r="M438" s="941"/>
      <c r="N438" s="941"/>
      <c r="O438" s="941"/>
      <c r="P438" s="941"/>
      <c r="Q438" s="941"/>
      <c r="R438" s="941"/>
      <c r="S438" s="941"/>
      <c r="T438" s="942"/>
      <c r="U438" s="775"/>
      <c r="V438" s="776"/>
      <c r="W438" s="777"/>
      <c r="X438" s="803"/>
      <c r="Y438" s="903"/>
      <c r="Z438" s="803"/>
    </row>
    <row r="439" spans="1:26" s="31" customFormat="1" ht="17.100000000000001" customHeight="1" x14ac:dyDescent="0.15">
      <c r="A439" s="763"/>
      <c r="B439" s="764"/>
      <c r="C439" s="765"/>
      <c r="D439" s="940"/>
      <c r="E439" s="941"/>
      <c r="F439" s="941"/>
      <c r="G439" s="941"/>
      <c r="H439" s="941"/>
      <c r="I439" s="941"/>
      <c r="J439" s="941"/>
      <c r="K439" s="941"/>
      <c r="L439" s="941"/>
      <c r="M439" s="941"/>
      <c r="N439" s="941"/>
      <c r="O439" s="941"/>
      <c r="P439" s="941"/>
      <c r="Q439" s="941"/>
      <c r="R439" s="941"/>
      <c r="S439" s="941"/>
      <c r="T439" s="942"/>
      <c r="U439" s="775"/>
      <c r="V439" s="776"/>
      <c r="W439" s="777"/>
      <c r="X439" s="803"/>
      <c r="Y439" s="903"/>
      <c r="Z439" s="803"/>
    </row>
    <row r="440" spans="1:26" s="31" customFormat="1" ht="17.100000000000001" customHeight="1" x14ac:dyDescent="0.15">
      <c r="A440" s="763"/>
      <c r="B440" s="764"/>
      <c r="C440" s="765"/>
      <c r="D440" s="769"/>
      <c r="E440" s="770"/>
      <c r="F440" s="770"/>
      <c r="G440" s="770"/>
      <c r="H440" s="770"/>
      <c r="I440" s="770"/>
      <c r="J440" s="770"/>
      <c r="K440" s="770"/>
      <c r="L440" s="770"/>
      <c r="M440" s="770"/>
      <c r="N440" s="770"/>
      <c r="O440" s="770"/>
      <c r="P440" s="770"/>
      <c r="Q440" s="770"/>
      <c r="R440" s="770"/>
      <c r="S440" s="770"/>
      <c r="T440" s="771"/>
      <c r="U440" s="775"/>
      <c r="V440" s="776"/>
      <c r="W440" s="777"/>
      <c r="X440" s="804"/>
      <c r="Y440" s="1114"/>
      <c r="Z440" s="804"/>
    </row>
    <row r="441" spans="1:26" s="31" customFormat="1" ht="17.100000000000001" customHeight="1" x14ac:dyDescent="0.15">
      <c r="A441" s="915" t="s">
        <v>324</v>
      </c>
      <c r="B441" s="805"/>
      <c r="C441" s="806"/>
      <c r="D441" s="998" t="s">
        <v>222</v>
      </c>
      <c r="E441" s="999"/>
      <c r="F441" s="999"/>
      <c r="G441" s="999"/>
      <c r="H441" s="999"/>
      <c r="I441" s="999"/>
      <c r="J441" s="999"/>
      <c r="K441" s="999"/>
      <c r="L441" s="999"/>
      <c r="M441" s="999"/>
      <c r="N441" s="999"/>
      <c r="O441" s="999"/>
      <c r="P441" s="999"/>
      <c r="Q441" s="999"/>
      <c r="R441" s="999"/>
      <c r="S441" s="999"/>
      <c r="T441" s="1000"/>
      <c r="U441" s="772" t="s">
        <v>39</v>
      </c>
      <c r="V441" s="773"/>
      <c r="W441" s="774"/>
      <c r="X441" s="802"/>
      <c r="Y441" s="802"/>
      <c r="Z441" s="802"/>
    </row>
    <row r="442" spans="1:26" s="31" customFormat="1" ht="17.100000000000001" customHeight="1" x14ac:dyDescent="0.15">
      <c r="A442" s="763"/>
      <c r="B442" s="764"/>
      <c r="C442" s="765"/>
      <c r="D442" s="940"/>
      <c r="E442" s="941"/>
      <c r="F442" s="941"/>
      <c r="G442" s="941"/>
      <c r="H442" s="941"/>
      <c r="I442" s="941"/>
      <c r="J442" s="941"/>
      <c r="K442" s="941"/>
      <c r="L442" s="941"/>
      <c r="M442" s="941"/>
      <c r="N442" s="941"/>
      <c r="O442" s="941"/>
      <c r="P442" s="941"/>
      <c r="Q442" s="941"/>
      <c r="R442" s="941"/>
      <c r="S442" s="941"/>
      <c r="T442" s="942"/>
      <c r="U442" s="775"/>
      <c r="V442" s="776"/>
      <c r="W442" s="777"/>
      <c r="X442" s="803"/>
      <c r="Y442" s="803"/>
      <c r="Z442" s="803"/>
    </row>
    <row r="443" spans="1:26" s="31" customFormat="1" ht="17.100000000000001" customHeight="1" x14ac:dyDescent="0.15">
      <c r="A443" s="763"/>
      <c r="B443" s="764"/>
      <c r="C443" s="765"/>
      <c r="D443" s="940"/>
      <c r="E443" s="941"/>
      <c r="F443" s="941"/>
      <c r="G443" s="941"/>
      <c r="H443" s="941"/>
      <c r="I443" s="941"/>
      <c r="J443" s="941"/>
      <c r="K443" s="941"/>
      <c r="L443" s="941"/>
      <c r="M443" s="941"/>
      <c r="N443" s="941"/>
      <c r="O443" s="941"/>
      <c r="P443" s="941"/>
      <c r="Q443" s="941"/>
      <c r="R443" s="941"/>
      <c r="S443" s="941"/>
      <c r="T443" s="942"/>
      <c r="U443" s="775"/>
      <c r="V443" s="776"/>
      <c r="W443" s="777"/>
      <c r="X443" s="803"/>
      <c r="Y443" s="803"/>
      <c r="Z443" s="803"/>
    </row>
    <row r="444" spans="1:26" s="31" customFormat="1" ht="17.100000000000001" customHeight="1" x14ac:dyDescent="0.15">
      <c r="A444" s="763"/>
      <c r="B444" s="764"/>
      <c r="C444" s="765"/>
      <c r="D444" s="769"/>
      <c r="E444" s="770"/>
      <c r="F444" s="770"/>
      <c r="G444" s="770"/>
      <c r="H444" s="770"/>
      <c r="I444" s="770"/>
      <c r="J444" s="770"/>
      <c r="K444" s="770"/>
      <c r="L444" s="770"/>
      <c r="M444" s="770"/>
      <c r="N444" s="770"/>
      <c r="O444" s="770"/>
      <c r="P444" s="770"/>
      <c r="Q444" s="770"/>
      <c r="R444" s="770"/>
      <c r="S444" s="770"/>
      <c r="T444" s="771"/>
      <c r="U444" s="775"/>
      <c r="V444" s="776"/>
      <c r="W444" s="777"/>
      <c r="X444" s="803"/>
      <c r="Y444" s="803"/>
      <c r="Z444" s="803"/>
    </row>
    <row r="445" spans="1:26" s="31" customFormat="1" ht="17.100000000000001" customHeight="1" x14ac:dyDescent="0.15">
      <c r="A445" s="915" t="s">
        <v>325</v>
      </c>
      <c r="B445" s="805"/>
      <c r="C445" s="806"/>
      <c r="D445" s="998" t="s">
        <v>223</v>
      </c>
      <c r="E445" s="999"/>
      <c r="F445" s="999"/>
      <c r="G445" s="999"/>
      <c r="H445" s="999"/>
      <c r="I445" s="999"/>
      <c r="J445" s="999"/>
      <c r="K445" s="999"/>
      <c r="L445" s="999"/>
      <c r="M445" s="999"/>
      <c r="N445" s="999"/>
      <c r="O445" s="999"/>
      <c r="P445" s="999"/>
      <c r="Q445" s="999"/>
      <c r="R445" s="999"/>
      <c r="S445" s="999"/>
      <c r="T445" s="1000"/>
      <c r="U445" s="772" t="s">
        <v>40</v>
      </c>
      <c r="V445" s="773"/>
      <c r="W445" s="774"/>
      <c r="X445" s="794"/>
      <c r="Y445" s="794"/>
      <c r="Z445" s="794"/>
    </row>
    <row r="446" spans="1:26" s="31" customFormat="1" ht="17.100000000000001" customHeight="1" x14ac:dyDescent="0.15">
      <c r="A446" s="763"/>
      <c r="B446" s="764"/>
      <c r="C446" s="765"/>
      <c r="D446" s="940"/>
      <c r="E446" s="941"/>
      <c r="F446" s="941"/>
      <c r="G446" s="941"/>
      <c r="H446" s="941"/>
      <c r="I446" s="941"/>
      <c r="J446" s="941"/>
      <c r="K446" s="941"/>
      <c r="L446" s="941"/>
      <c r="M446" s="941"/>
      <c r="N446" s="941"/>
      <c r="O446" s="941"/>
      <c r="P446" s="941"/>
      <c r="Q446" s="941"/>
      <c r="R446" s="941"/>
      <c r="S446" s="941"/>
      <c r="T446" s="942"/>
      <c r="U446" s="775"/>
      <c r="V446" s="776"/>
      <c r="W446" s="777"/>
      <c r="X446" s="795"/>
      <c r="Y446" s="795"/>
      <c r="Z446" s="795"/>
    </row>
    <row r="447" spans="1:26" s="31" customFormat="1" ht="17.100000000000001" customHeight="1" x14ac:dyDescent="0.15">
      <c r="A447" s="763"/>
      <c r="B447" s="764"/>
      <c r="C447" s="765"/>
      <c r="D447" s="940"/>
      <c r="E447" s="941"/>
      <c r="F447" s="941"/>
      <c r="G447" s="941"/>
      <c r="H447" s="941"/>
      <c r="I447" s="941"/>
      <c r="J447" s="941"/>
      <c r="K447" s="941"/>
      <c r="L447" s="941"/>
      <c r="M447" s="941"/>
      <c r="N447" s="941"/>
      <c r="O447" s="941"/>
      <c r="P447" s="941"/>
      <c r="Q447" s="941"/>
      <c r="R447" s="941"/>
      <c r="S447" s="941"/>
      <c r="T447" s="942"/>
      <c r="U447" s="775"/>
      <c r="V447" s="776"/>
      <c r="W447" s="777"/>
      <c r="X447" s="795"/>
      <c r="Y447" s="795"/>
      <c r="Z447" s="795"/>
    </row>
    <row r="448" spans="1:26" s="31" customFormat="1" ht="17.100000000000001" customHeight="1" x14ac:dyDescent="0.15">
      <c r="A448" s="783"/>
      <c r="B448" s="784"/>
      <c r="C448" s="785"/>
      <c r="D448" s="769"/>
      <c r="E448" s="770"/>
      <c r="F448" s="770"/>
      <c r="G448" s="770"/>
      <c r="H448" s="770"/>
      <c r="I448" s="770"/>
      <c r="J448" s="770"/>
      <c r="K448" s="770"/>
      <c r="L448" s="770"/>
      <c r="M448" s="770"/>
      <c r="N448" s="770"/>
      <c r="O448" s="770"/>
      <c r="P448" s="770"/>
      <c r="Q448" s="770"/>
      <c r="R448" s="770"/>
      <c r="S448" s="770"/>
      <c r="T448" s="771"/>
      <c r="U448" s="801"/>
      <c r="V448" s="778"/>
      <c r="W448" s="779"/>
      <c r="X448" s="888"/>
      <c r="Y448" s="888"/>
      <c r="Z448" s="888"/>
    </row>
    <row r="449" spans="1:26" s="31" customFormat="1" ht="17.100000000000001" customHeight="1" x14ac:dyDescent="0.15">
      <c r="A449" s="998" t="s">
        <v>326</v>
      </c>
      <c r="B449" s="999"/>
      <c r="C449" s="1000"/>
      <c r="D449" s="998" t="s">
        <v>224</v>
      </c>
      <c r="E449" s="999"/>
      <c r="F449" s="999"/>
      <c r="G449" s="999"/>
      <c r="H449" s="999"/>
      <c r="I449" s="999"/>
      <c r="J449" s="999"/>
      <c r="K449" s="999"/>
      <c r="L449" s="999"/>
      <c r="M449" s="999"/>
      <c r="N449" s="999"/>
      <c r="O449" s="999"/>
      <c r="P449" s="999"/>
      <c r="Q449" s="999"/>
      <c r="R449" s="999"/>
      <c r="S449" s="999"/>
      <c r="T449" s="1000"/>
      <c r="U449" s="772" t="s">
        <v>53</v>
      </c>
      <c r="V449" s="773"/>
      <c r="W449" s="774"/>
      <c r="X449" s="803"/>
      <c r="Y449" s="793"/>
      <c r="Z449" s="793"/>
    </row>
    <row r="450" spans="1:26" s="31" customFormat="1" ht="17.100000000000001" customHeight="1" x14ac:dyDescent="0.15">
      <c r="A450" s="940"/>
      <c r="B450" s="941"/>
      <c r="C450" s="942"/>
      <c r="D450" s="943"/>
      <c r="E450" s="944"/>
      <c r="F450" s="944"/>
      <c r="G450" s="944"/>
      <c r="H450" s="944"/>
      <c r="I450" s="944"/>
      <c r="J450" s="944"/>
      <c r="K450" s="944"/>
      <c r="L450" s="944"/>
      <c r="M450" s="944"/>
      <c r="N450" s="944"/>
      <c r="O450" s="944"/>
      <c r="P450" s="944"/>
      <c r="Q450" s="944"/>
      <c r="R450" s="944"/>
      <c r="S450" s="944"/>
      <c r="T450" s="945"/>
      <c r="U450" s="775"/>
      <c r="V450" s="776"/>
      <c r="W450" s="777"/>
      <c r="X450" s="900"/>
      <c r="Y450" s="791"/>
      <c r="Z450" s="791"/>
    </row>
    <row r="451" spans="1:26" s="31" customFormat="1" ht="17.100000000000001" customHeight="1" x14ac:dyDescent="0.15">
      <c r="A451" s="940"/>
      <c r="B451" s="941"/>
      <c r="C451" s="942"/>
      <c r="D451" s="780" t="s">
        <v>225</v>
      </c>
      <c r="E451" s="781"/>
      <c r="F451" s="781"/>
      <c r="G451" s="781"/>
      <c r="H451" s="781"/>
      <c r="I451" s="781"/>
      <c r="J451" s="781"/>
      <c r="K451" s="781"/>
      <c r="L451" s="781"/>
      <c r="M451" s="781"/>
      <c r="N451" s="781"/>
      <c r="O451" s="781"/>
      <c r="P451" s="781"/>
      <c r="Q451" s="781"/>
      <c r="R451" s="781"/>
      <c r="S451" s="781"/>
      <c r="T451" s="782"/>
      <c r="U451" s="775"/>
      <c r="V451" s="776"/>
      <c r="W451" s="777"/>
      <c r="X451" s="887"/>
      <c r="Y451" s="1144"/>
      <c r="Z451" s="887"/>
    </row>
    <row r="452" spans="1:26" s="31" customFormat="1" ht="17.100000000000001" customHeight="1" x14ac:dyDescent="0.15">
      <c r="A452" s="940"/>
      <c r="B452" s="941"/>
      <c r="C452" s="942"/>
      <c r="D452" s="763"/>
      <c r="E452" s="764"/>
      <c r="F452" s="764"/>
      <c r="G452" s="764"/>
      <c r="H452" s="764"/>
      <c r="I452" s="764"/>
      <c r="J452" s="764"/>
      <c r="K452" s="764"/>
      <c r="L452" s="764"/>
      <c r="M452" s="764"/>
      <c r="N452" s="764"/>
      <c r="O452" s="764"/>
      <c r="P452" s="764"/>
      <c r="Q452" s="764"/>
      <c r="R452" s="764"/>
      <c r="S452" s="764"/>
      <c r="T452" s="765"/>
      <c r="U452" s="775"/>
      <c r="V452" s="776"/>
      <c r="W452" s="777"/>
      <c r="X452" s="887"/>
      <c r="Y452" s="1144"/>
      <c r="Z452" s="887"/>
    </row>
    <row r="453" spans="1:26" s="31" customFormat="1" ht="17.100000000000001" customHeight="1" x14ac:dyDescent="0.15">
      <c r="A453" s="940"/>
      <c r="B453" s="941"/>
      <c r="C453" s="942"/>
      <c r="D453" s="763"/>
      <c r="E453" s="764"/>
      <c r="F453" s="764"/>
      <c r="G453" s="764"/>
      <c r="H453" s="764"/>
      <c r="I453" s="764"/>
      <c r="J453" s="764"/>
      <c r="K453" s="764"/>
      <c r="L453" s="764"/>
      <c r="M453" s="764"/>
      <c r="N453" s="764"/>
      <c r="O453" s="764"/>
      <c r="P453" s="764"/>
      <c r="Q453" s="764"/>
      <c r="R453" s="764"/>
      <c r="S453" s="764"/>
      <c r="T453" s="765"/>
      <c r="U453" s="775"/>
      <c r="V453" s="776"/>
      <c r="W453" s="777"/>
      <c r="X453" s="887"/>
      <c r="Y453" s="1144"/>
      <c r="Z453" s="887"/>
    </row>
    <row r="454" spans="1:26" s="31" customFormat="1" ht="17.100000000000001" customHeight="1" x14ac:dyDescent="0.15">
      <c r="A454" s="940"/>
      <c r="B454" s="941"/>
      <c r="C454" s="942"/>
      <c r="D454" s="916"/>
      <c r="E454" s="859"/>
      <c r="F454" s="859"/>
      <c r="G454" s="859"/>
      <c r="H454" s="859"/>
      <c r="I454" s="859"/>
      <c r="J454" s="859"/>
      <c r="K454" s="859"/>
      <c r="L454" s="859"/>
      <c r="M454" s="859"/>
      <c r="N454" s="859"/>
      <c r="O454" s="859"/>
      <c r="P454" s="859"/>
      <c r="Q454" s="859"/>
      <c r="R454" s="859"/>
      <c r="S454" s="859"/>
      <c r="T454" s="860"/>
      <c r="U454" s="775"/>
      <c r="V454" s="776"/>
      <c r="W454" s="777"/>
      <c r="X454" s="887"/>
      <c r="Y454" s="1144"/>
      <c r="Z454" s="887"/>
    </row>
    <row r="455" spans="1:26" s="31" customFormat="1" ht="17.100000000000001" customHeight="1" x14ac:dyDescent="0.15">
      <c r="A455" s="940"/>
      <c r="B455" s="941"/>
      <c r="C455" s="942"/>
      <c r="D455" s="766" t="s">
        <v>226</v>
      </c>
      <c r="E455" s="767"/>
      <c r="F455" s="767"/>
      <c r="G455" s="767"/>
      <c r="H455" s="767"/>
      <c r="I455" s="767"/>
      <c r="J455" s="767"/>
      <c r="K455" s="767"/>
      <c r="L455" s="767"/>
      <c r="M455" s="767"/>
      <c r="N455" s="767"/>
      <c r="O455" s="767"/>
      <c r="P455" s="767"/>
      <c r="Q455" s="767"/>
      <c r="R455" s="767"/>
      <c r="S455" s="767"/>
      <c r="T455" s="768"/>
      <c r="U455" s="775"/>
      <c r="V455" s="776"/>
      <c r="W455" s="777"/>
      <c r="X455" s="887"/>
      <c r="Y455" s="887"/>
      <c r="Z455" s="887"/>
    </row>
    <row r="456" spans="1:26" s="31" customFormat="1" ht="17.100000000000001" customHeight="1" x14ac:dyDescent="0.15">
      <c r="A456" s="940"/>
      <c r="B456" s="941"/>
      <c r="C456" s="942"/>
      <c r="D456" s="940"/>
      <c r="E456" s="941"/>
      <c r="F456" s="941"/>
      <c r="G456" s="941"/>
      <c r="H456" s="941"/>
      <c r="I456" s="941"/>
      <c r="J456" s="941"/>
      <c r="K456" s="941"/>
      <c r="L456" s="941"/>
      <c r="M456" s="941"/>
      <c r="N456" s="941"/>
      <c r="O456" s="941"/>
      <c r="P456" s="941"/>
      <c r="Q456" s="941"/>
      <c r="R456" s="941"/>
      <c r="S456" s="941"/>
      <c r="T456" s="942"/>
      <c r="U456" s="775"/>
      <c r="V456" s="776"/>
      <c r="W456" s="777"/>
      <c r="X456" s="887"/>
      <c r="Y456" s="887"/>
      <c r="Z456" s="887"/>
    </row>
    <row r="457" spans="1:26" s="31" customFormat="1" ht="17.100000000000001" customHeight="1" x14ac:dyDescent="0.15">
      <c r="A457" s="940"/>
      <c r="B457" s="941"/>
      <c r="C457" s="942"/>
      <c r="D457" s="940"/>
      <c r="E457" s="941"/>
      <c r="F457" s="941"/>
      <c r="G457" s="941"/>
      <c r="H457" s="941"/>
      <c r="I457" s="941"/>
      <c r="J457" s="941"/>
      <c r="K457" s="941"/>
      <c r="L457" s="941"/>
      <c r="M457" s="941"/>
      <c r="N457" s="941"/>
      <c r="O457" s="941"/>
      <c r="P457" s="941"/>
      <c r="Q457" s="941"/>
      <c r="R457" s="941"/>
      <c r="S457" s="941"/>
      <c r="T457" s="942"/>
      <c r="U457" s="775"/>
      <c r="V457" s="776"/>
      <c r="W457" s="777"/>
      <c r="X457" s="887"/>
      <c r="Y457" s="887"/>
      <c r="Z457" s="887"/>
    </row>
    <row r="458" spans="1:26" s="31" customFormat="1" ht="17.100000000000001" customHeight="1" x14ac:dyDescent="0.15">
      <c r="A458" s="940"/>
      <c r="B458" s="941"/>
      <c r="C458" s="942"/>
      <c r="D458" s="940"/>
      <c r="E458" s="941"/>
      <c r="F458" s="941"/>
      <c r="G458" s="941"/>
      <c r="H458" s="941"/>
      <c r="I458" s="941"/>
      <c r="J458" s="941"/>
      <c r="K458" s="941"/>
      <c r="L458" s="941"/>
      <c r="M458" s="941"/>
      <c r="N458" s="941"/>
      <c r="O458" s="941"/>
      <c r="P458" s="941"/>
      <c r="Q458" s="941"/>
      <c r="R458" s="941"/>
      <c r="S458" s="941"/>
      <c r="T458" s="942"/>
      <c r="U458" s="775"/>
      <c r="V458" s="776"/>
      <c r="W458" s="777"/>
      <c r="X458" s="887"/>
      <c r="Y458" s="887"/>
      <c r="Z458" s="887"/>
    </row>
    <row r="459" spans="1:26" s="31" customFormat="1" ht="17.100000000000001" customHeight="1" x14ac:dyDescent="0.15">
      <c r="A459" s="940"/>
      <c r="B459" s="941"/>
      <c r="C459" s="942"/>
      <c r="D459" s="940"/>
      <c r="E459" s="941"/>
      <c r="F459" s="941"/>
      <c r="G459" s="941"/>
      <c r="H459" s="941"/>
      <c r="I459" s="941"/>
      <c r="J459" s="941"/>
      <c r="K459" s="941"/>
      <c r="L459" s="941"/>
      <c r="M459" s="941"/>
      <c r="N459" s="941"/>
      <c r="O459" s="941"/>
      <c r="P459" s="941"/>
      <c r="Q459" s="941"/>
      <c r="R459" s="941"/>
      <c r="S459" s="941"/>
      <c r="T459" s="942"/>
      <c r="U459" s="775"/>
      <c r="V459" s="776"/>
      <c r="W459" s="777"/>
      <c r="X459" s="887"/>
      <c r="Y459" s="887"/>
      <c r="Z459" s="887"/>
    </row>
    <row r="460" spans="1:26" s="31" customFormat="1" ht="17.100000000000001" customHeight="1" x14ac:dyDescent="0.15">
      <c r="A460" s="940"/>
      <c r="B460" s="941"/>
      <c r="C460" s="942"/>
      <c r="D460" s="943"/>
      <c r="E460" s="944"/>
      <c r="F460" s="944"/>
      <c r="G460" s="944"/>
      <c r="H460" s="944"/>
      <c r="I460" s="944"/>
      <c r="J460" s="944"/>
      <c r="K460" s="944"/>
      <c r="L460" s="944"/>
      <c r="M460" s="944"/>
      <c r="N460" s="944"/>
      <c r="O460" s="944"/>
      <c r="P460" s="944"/>
      <c r="Q460" s="944"/>
      <c r="R460" s="944"/>
      <c r="S460" s="944"/>
      <c r="T460" s="945"/>
      <c r="U460" s="775"/>
      <c r="V460" s="776"/>
      <c r="W460" s="777"/>
      <c r="X460" s="887"/>
      <c r="Y460" s="887"/>
      <c r="Z460" s="887"/>
    </row>
    <row r="461" spans="1:26" s="31" customFormat="1" ht="17.100000000000001" customHeight="1" x14ac:dyDescent="0.15">
      <c r="A461" s="940"/>
      <c r="B461" s="941"/>
      <c r="C461" s="942"/>
      <c r="D461" s="780" t="s">
        <v>227</v>
      </c>
      <c r="E461" s="781"/>
      <c r="F461" s="781"/>
      <c r="G461" s="781"/>
      <c r="H461" s="781"/>
      <c r="I461" s="781"/>
      <c r="J461" s="781"/>
      <c r="K461" s="781"/>
      <c r="L461" s="781"/>
      <c r="M461" s="781"/>
      <c r="N461" s="781"/>
      <c r="O461" s="781"/>
      <c r="P461" s="781"/>
      <c r="Q461" s="781"/>
      <c r="R461" s="781"/>
      <c r="S461" s="781"/>
      <c r="T461" s="782"/>
      <c r="U461" s="775"/>
      <c r="V461" s="776"/>
      <c r="W461" s="777"/>
      <c r="X461" s="809"/>
      <c r="Y461" s="809"/>
      <c r="Z461" s="809"/>
    </row>
    <row r="462" spans="1:26" s="31" customFormat="1" ht="17.100000000000001" customHeight="1" x14ac:dyDescent="0.15">
      <c r="A462" s="940"/>
      <c r="B462" s="941"/>
      <c r="C462" s="942"/>
      <c r="D462" s="763"/>
      <c r="E462" s="764"/>
      <c r="F462" s="764"/>
      <c r="G462" s="764"/>
      <c r="H462" s="764"/>
      <c r="I462" s="764"/>
      <c r="J462" s="764"/>
      <c r="K462" s="764"/>
      <c r="L462" s="764"/>
      <c r="M462" s="764"/>
      <c r="N462" s="764"/>
      <c r="O462" s="764"/>
      <c r="P462" s="764"/>
      <c r="Q462" s="764"/>
      <c r="R462" s="764"/>
      <c r="S462" s="764"/>
      <c r="T462" s="765"/>
      <c r="U462" s="775"/>
      <c r="V462" s="776"/>
      <c r="W462" s="777"/>
      <c r="X462" s="795"/>
      <c r="Y462" s="795"/>
      <c r="Z462" s="795"/>
    </row>
    <row r="463" spans="1:26" s="31" customFormat="1" ht="17.100000000000001" customHeight="1" x14ac:dyDescent="0.15">
      <c r="A463" s="940"/>
      <c r="B463" s="941"/>
      <c r="C463" s="942"/>
      <c r="D463" s="916"/>
      <c r="E463" s="859"/>
      <c r="F463" s="859"/>
      <c r="G463" s="859"/>
      <c r="H463" s="859"/>
      <c r="I463" s="859"/>
      <c r="J463" s="859"/>
      <c r="K463" s="859"/>
      <c r="L463" s="859"/>
      <c r="M463" s="859"/>
      <c r="N463" s="859"/>
      <c r="O463" s="859"/>
      <c r="P463" s="859"/>
      <c r="Q463" s="859"/>
      <c r="R463" s="859"/>
      <c r="S463" s="859"/>
      <c r="T463" s="860"/>
      <c r="U463" s="775"/>
      <c r="V463" s="776"/>
      <c r="W463" s="777"/>
      <c r="X463" s="796"/>
      <c r="Y463" s="796"/>
      <c r="Z463" s="796"/>
    </row>
    <row r="464" spans="1:26" s="31" customFormat="1" ht="17.100000000000001" customHeight="1" x14ac:dyDescent="0.15">
      <c r="A464" s="940"/>
      <c r="B464" s="941"/>
      <c r="C464" s="942"/>
      <c r="D464" s="766" t="s">
        <v>228</v>
      </c>
      <c r="E464" s="767"/>
      <c r="F464" s="767"/>
      <c r="G464" s="767"/>
      <c r="H464" s="767"/>
      <c r="I464" s="767"/>
      <c r="J464" s="767"/>
      <c r="K464" s="767"/>
      <c r="L464" s="767"/>
      <c r="M464" s="767"/>
      <c r="N464" s="767"/>
      <c r="O464" s="767"/>
      <c r="P464" s="767"/>
      <c r="Q464" s="767"/>
      <c r="R464" s="767"/>
      <c r="S464" s="767"/>
      <c r="T464" s="768"/>
      <c r="U464" s="775"/>
      <c r="V464" s="776"/>
      <c r="W464" s="777"/>
      <c r="X464" s="809"/>
      <c r="Y464" s="809"/>
      <c r="Z464" s="809"/>
    </row>
    <row r="465" spans="1:26" s="31" customFormat="1" ht="17.100000000000001" customHeight="1" x14ac:dyDescent="0.15">
      <c r="A465" s="940"/>
      <c r="B465" s="941"/>
      <c r="C465" s="942"/>
      <c r="D465" s="940"/>
      <c r="E465" s="941"/>
      <c r="F465" s="941"/>
      <c r="G465" s="941"/>
      <c r="H465" s="941"/>
      <c r="I465" s="941"/>
      <c r="J465" s="941"/>
      <c r="K465" s="941"/>
      <c r="L465" s="941"/>
      <c r="M465" s="941"/>
      <c r="N465" s="941"/>
      <c r="O465" s="941"/>
      <c r="P465" s="941"/>
      <c r="Q465" s="941"/>
      <c r="R465" s="941"/>
      <c r="S465" s="941"/>
      <c r="T465" s="942"/>
      <c r="U465" s="775"/>
      <c r="V465" s="776"/>
      <c r="W465" s="777"/>
      <c r="X465" s="795"/>
      <c r="Y465" s="795"/>
      <c r="Z465" s="795"/>
    </row>
    <row r="466" spans="1:26" s="31" customFormat="1" ht="17.100000000000001" customHeight="1" x14ac:dyDescent="0.15">
      <c r="A466" s="940"/>
      <c r="B466" s="941"/>
      <c r="C466" s="942"/>
      <c r="D466" s="943"/>
      <c r="E466" s="944"/>
      <c r="F466" s="944"/>
      <c r="G466" s="944"/>
      <c r="H466" s="944"/>
      <c r="I466" s="944"/>
      <c r="J466" s="944"/>
      <c r="K466" s="944"/>
      <c r="L466" s="944"/>
      <c r="M466" s="944"/>
      <c r="N466" s="944"/>
      <c r="O466" s="944"/>
      <c r="P466" s="944"/>
      <c r="Q466" s="944"/>
      <c r="R466" s="944"/>
      <c r="S466" s="944"/>
      <c r="T466" s="945"/>
      <c r="U466" s="775"/>
      <c r="V466" s="776"/>
      <c r="W466" s="777"/>
      <c r="X466" s="795"/>
      <c r="Y466" s="795"/>
      <c r="Z466" s="795"/>
    </row>
    <row r="467" spans="1:26" s="31" customFormat="1" ht="17.100000000000001" customHeight="1" x14ac:dyDescent="0.15">
      <c r="A467" s="940"/>
      <c r="B467" s="941"/>
      <c r="C467" s="942"/>
      <c r="D467" s="780" t="s">
        <v>229</v>
      </c>
      <c r="E467" s="781"/>
      <c r="F467" s="781"/>
      <c r="G467" s="781"/>
      <c r="H467" s="781"/>
      <c r="I467" s="781"/>
      <c r="J467" s="781"/>
      <c r="K467" s="781"/>
      <c r="L467" s="781"/>
      <c r="M467" s="781"/>
      <c r="N467" s="781"/>
      <c r="O467" s="781"/>
      <c r="P467" s="781"/>
      <c r="Q467" s="781"/>
      <c r="R467" s="781"/>
      <c r="S467" s="781"/>
      <c r="T467" s="782"/>
      <c r="U467" s="775"/>
      <c r="V467" s="776"/>
      <c r="W467" s="777"/>
      <c r="X467" s="899"/>
      <c r="Y467" s="902"/>
      <c r="Z467" s="899"/>
    </row>
    <row r="468" spans="1:26" s="31" customFormat="1" ht="17.100000000000001" customHeight="1" x14ac:dyDescent="0.15">
      <c r="A468" s="940"/>
      <c r="B468" s="941"/>
      <c r="C468" s="942"/>
      <c r="D468" s="763"/>
      <c r="E468" s="764"/>
      <c r="F468" s="764"/>
      <c r="G468" s="764"/>
      <c r="H468" s="764"/>
      <c r="I468" s="764"/>
      <c r="J468" s="764"/>
      <c r="K468" s="764"/>
      <c r="L468" s="764"/>
      <c r="M468" s="764"/>
      <c r="N468" s="764"/>
      <c r="O468" s="764"/>
      <c r="P468" s="764"/>
      <c r="Q468" s="764"/>
      <c r="R468" s="764"/>
      <c r="S468" s="764"/>
      <c r="T468" s="765"/>
      <c r="U468" s="775"/>
      <c r="V468" s="776"/>
      <c r="W468" s="777"/>
      <c r="X468" s="803"/>
      <c r="Y468" s="903"/>
      <c r="Z468" s="803"/>
    </row>
    <row r="469" spans="1:26" s="31" customFormat="1" ht="17.100000000000001" customHeight="1" x14ac:dyDescent="0.15">
      <c r="A469" s="940"/>
      <c r="B469" s="941"/>
      <c r="C469" s="942"/>
      <c r="D469" s="763"/>
      <c r="E469" s="764"/>
      <c r="F469" s="764"/>
      <c r="G469" s="764"/>
      <c r="H469" s="764"/>
      <c r="I469" s="764"/>
      <c r="J469" s="764"/>
      <c r="K469" s="764"/>
      <c r="L469" s="764"/>
      <c r="M469" s="764"/>
      <c r="N469" s="764"/>
      <c r="O469" s="764"/>
      <c r="P469" s="764"/>
      <c r="Q469" s="764"/>
      <c r="R469" s="764"/>
      <c r="S469" s="764"/>
      <c r="T469" s="765"/>
      <c r="U469" s="775"/>
      <c r="V469" s="776"/>
      <c r="W469" s="777"/>
      <c r="X469" s="803"/>
      <c r="Y469" s="903"/>
      <c r="Z469" s="803"/>
    </row>
    <row r="470" spans="1:26" s="31" customFormat="1" ht="17.100000000000001" customHeight="1" x14ac:dyDescent="0.15">
      <c r="A470" s="769"/>
      <c r="B470" s="770"/>
      <c r="C470" s="771"/>
      <c r="D470" s="783"/>
      <c r="E470" s="784"/>
      <c r="F470" s="784"/>
      <c r="G470" s="784"/>
      <c r="H470" s="784"/>
      <c r="I470" s="784"/>
      <c r="J470" s="784"/>
      <c r="K470" s="784"/>
      <c r="L470" s="784"/>
      <c r="M470" s="784"/>
      <c r="N470" s="784"/>
      <c r="O470" s="784"/>
      <c r="P470" s="784"/>
      <c r="Q470" s="784"/>
      <c r="R470" s="784"/>
      <c r="S470" s="784"/>
      <c r="T470" s="785"/>
      <c r="U470" s="801"/>
      <c r="V470" s="778"/>
      <c r="W470" s="779"/>
      <c r="X470" s="804"/>
      <c r="Y470" s="1114"/>
      <c r="Z470" s="804"/>
    </row>
    <row r="471" spans="1:26" s="31" customFormat="1" ht="17.100000000000001" customHeight="1" x14ac:dyDescent="0.15">
      <c r="A471" s="915" t="s">
        <v>327</v>
      </c>
      <c r="B471" s="805"/>
      <c r="C471" s="806"/>
      <c r="D471" s="1028" t="s">
        <v>163</v>
      </c>
      <c r="E471" s="1029"/>
      <c r="F471" s="1029"/>
      <c r="G471" s="1029"/>
      <c r="H471" s="1029"/>
      <c r="I471" s="1029"/>
      <c r="J471" s="1029"/>
      <c r="K471" s="1029"/>
      <c r="L471" s="1029"/>
      <c r="M471" s="1029"/>
      <c r="N471" s="1029"/>
      <c r="O471" s="1029"/>
      <c r="P471" s="1029"/>
      <c r="Q471" s="1029"/>
      <c r="R471" s="1029"/>
      <c r="S471" s="1029"/>
      <c r="T471" s="1030"/>
      <c r="U471" s="772" t="s">
        <v>298</v>
      </c>
      <c r="V471" s="773"/>
      <c r="W471" s="774"/>
      <c r="X471" s="850"/>
      <c r="Y471" s="850"/>
      <c r="Z471" s="850"/>
    </row>
    <row r="472" spans="1:26" s="31" customFormat="1" ht="17.100000000000001" customHeight="1" x14ac:dyDescent="0.15">
      <c r="A472" s="763"/>
      <c r="B472" s="764"/>
      <c r="C472" s="765"/>
      <c r="D472" s="1031"/>
      <c r="E472" s="1007"/>
      <c r="F472" s="1007"/>
      <c r="G472" s="1007"/>
      <c r="H472" s="1007"/>
      <c r="I472" s="1007"/>
      <c r="J472" s="1007"/>
      <c r="K472" s="1007"/>
      <c r="L472" s="1007"/>
      <c r="M472" s="1007"/>
      <c r="N472" s="1007"/>
      <c r="O472" s="1007"/>
      <c r="P472" s="1007"/>
      <c r="Q472" s="1007"/>
      <c r="R472" s="1007"/>
      <c r="S472" s="1007"/>
      <c r="T472" s="1008"/>
      <c r="U472" s="775"/>
      <c r="V472" s="776"/>
      <c r="W472" s="777"/>
      <c r="X472" s="842"/>
      <c r="Y472" s="842"/>
      <c r="Z472" s="842"/>
    </row>
    <row r="473" spans="1:26" s="31" customFormat="1" ht="17.100000000000001" customHeight="1" x14ac:dyDescent="0.15">
      <c r="A473" s="763"/>
      <c r="B473" s="764"/>
      <c r="C473" s="765"/>
      <c r="D473" s="390" t="s">
        <v>8</v>
      </c>
      <c r="E473" s="1007" t="s">
        <v>283</v>
      </c>
      <c r="F473" s="1007"/>
      <c r="G473" s="1007"/>
      <c r="H473" s="1007"/>
      <c r="I473" s="1007"/>
      <c r="J473" s="1007"/>
      <c r="K473" s="1007"/>
      <c r="L473" s="1007"/>
      <c r="M473" s="1007"/>
      <c r="N473" s="1007"/>
      <c r="O473" s="1007"/>
      <c r="P473" s="1007"/>
      <c r="Q473" s="1007"/>
      <c r="R473" s="1007"/>
      <c r="S473" s="1007"/>
      <c r="T473" s="1008"/>
      <c r="U473" s="775"/>
      <c r="V473" s="776"/>
      <c r="W473" s="777"/>
      <c r="X473" s="842"/>
      <c r="Y473" s="842"/>
      <c r="Z473" s="842"/>
    </row>
    <row r="474" spans="1:26" s="31" customFormat="1" ht="17.100000000000001" customHeight="1" x14ac:dyDescent="0.15">
      <c r="A474" s="763"/>
      <c r="B474" s="764"/>
      <c r="C474" s="765"/>
      <c r="D474" s="59"/>
      <c r="E474" s="1007"/>
      <c r="F474" s="1007"/>
      <c r="G474" s="1007"/>
      <c r="H474" s="1007"/>
      <c r="I474" s="1007"/>
      <c r="J474" s="1007"/>
      <c r="K474" s="1007"/>
      <c r="L474" s="1007"/>
      <c r="M474" s="1007"/>
      <c r="N474" s="1007"/>
      <c r="O474" s="1007"/>
      <c r="P474" s="1007"/>
      <c r="Q474" s="1007"/>
      <c r="R474" s="1007"/>
      <c r="S474" s="1007"/>
      <c r="T474" s="1008"/>
      <c r="U474" s="775"/>
      <c r="V474" s="776"/>
      <c r="W474" s="777"/>
      <c r="X474" s="842"/>
      <c r="Y474" s="842"/>
      <c r="Z474" s="842"/>
    </row>
    <row r="475" spans="1:26" s="31" customFormat="1" ht="17.100000000000001" customHeight="1" x14ac:dyDescent="0.15">
      <c r="A475" s="763"/>
      <c r="B475" s="764"/>
      <c r="C475" s="765"/>
      <c r="D475" s="390" t="s">
        <v>11</v>
      </c>
      <c r="E475" s="1007" t="s">
        <v>164</v>
      </c>
      <c r="F475" s="1007"/>
      <c r="G475" s="1007"/>
      <c r="H475" s="1007"/>
      <c r="I475" s="1007"/>
      <c r="J475" s="1007"/>
      <c r="K475" s="1007"/>
      <c r="L475" s="1007"/>
      <c r="M475" s="1007"/>
      <c r="N475" s="1007"/>
      <c r="O475" s="1007"/>
      <c r="P475" s="1007"/>
      <c r="Q475" s="1007"/>
      <c r="R475" s="1007"/>
      <c r="S475" s="1007"/>
      <c r="T475" s="1008"/>
      <c r="U475" s="775"/>
      <c r="V475" s="776"/>
      <c r="W475" s="777"/>
      <c r="X475" s="842"/>
      <c r="Y475" s="842"/>
      <c r="Z475" s="842"/>
    </row>
    <row r="476" spans="1:26" s="31" customFormat="1" ht="17.100000000000001" customHeight="1" x14ac:dyDescent="0.15">
      <c r="A476" s="783"/>
      <c r="B476" s="784"/>
      <c r="C476" s="785"/>
      <c r="D476" s="60"/>
      <c r="E476" s="1142"/>
      <c r="F476" s="1142"/>
      <c r="G476" s="1142"/>
      <c r="H476" s="1142"/>
      <c r="I476" s="1142"/>
      <c r="J476" s="1142"/>
      <c r="K476" s="1142"/>
      <c r="L476" s="1142"/>
      <c r="M476" s="1142"/>
      <c r="N476" s="1142"/>
      <c r="O476" s="1142"/>
      <c r="P476" s="1142"/>
      <c r="Q476" s="1142"/>
      <c r="R476" s="1142"/>
      <c r="S476" s="1142"/>
      <c r="T476" s="1143"/>
      <c r="U476" s="801"/>
      <c r="V476" s="778"/>
      <c r="W476" s="779"/>
      <c r="X476" s="843"/>
      <c r="Y476" s="843"/>
      <c r="Z476" s="843"/>
    </row>
    <row r="477" spans="1:26" s="31" customFormat="1" ht="17.100000000000001" customHeight="1" x14ac:dyDescent="0.15">
      <c r="A477" s="915" t="s">
        <v>328</v>
      </c>
      <c r="B477" s="805"/>
      <c r="C477" s="806"/>
      <c r="D477" s="915" t="s">
        <v>657</v>
      </c>
      <c r="E477" s="805"/>
      <c r="F477" s="805"/>
      <c r="G477" s="805"/>
      <c r="H477" s="805"/>
      <c r="I477" s="805"/>
      <c r="J477" s="805"/>
      <c r="K477" s="805"/>
      <c r="L477" s="805"/>
      <c r="M477" s="805"/>
      <c r="N477" s="805"/>
      <c r="O477" s="805"/>
      <c r="P477" s="805"/>
      <c r="Q477" s="805"/>
      <c r="R477" s="805"/>
      <c r="S477" s="805"/>
      <c r="T477" s="806"/>
      <c r="U477" s="772" t="s">
        <v>41</v>
      </c>
      <c r="V477" s="949"/>
      <c r="W477" s="950"/>
      <c r="X477" s="795"/>
      <c r="Y477" s="795"/>
      <c r="Z477" s="795"/>
    </row>
    <row r="478" spans="1:26" s="31" customFormat="1" ht="17.100000000000001" customHeight="1" x14ac:dyDescent="0.15">
      <c r="A478" s="763"/>
      <c r="B478" s="764"/>
      <c r="C478" s="765"/>
      <c r="D478" s="763"/>
      <c r="E478" s="764"/>
      <c r="F478" s="764"/>
      <c r="G478" s="764"/>
      <c r="H478" s="764"/>
      <c r="I478" s="764"/>
      <c r="J478" s="764"/>
      <c r="K478" s="764"/>
      <c r="L478" s="764"/>
      <c r="M478" s="764"/>
      <c r="N478" s="764"/>
      <c r="O478" s="764"/>
      <c r="P478" s="764"/>
      <c r="Q478" s="764"/>
      <c r="R478" s="764"/>
      <c r="S478" s="764"/>
      <c r="T478" s="765"/>
      <c r="U478" s="775"/>
      <c r="V478" s="952"/>
      <c r="W478" s="953"/>
      <c r="X478" s="795"/>
      <c r="Y478" s="795"/>
      <c r="Z478" s="795"/>
    </row>
    <row r="479" spans="1:26" s="31" customFormat="1" ht="17.100000000000001" customHeight="1" x14ac:dyDescent="0.15">
      <c r="A479" s="763"/>
      <c r="B479" s="764"/>
      <c r="C479" s="765"/>
      <c r="D479" s="11" t="s">
        <v>9</v>
      </c>
      <c r="E479" s="764" t="s">
        <v>484</v>
      </c>
      <c r="F479" s="764"/>
      <c r="G479" s="764"/>
      <c r="H479" s="764"/>
      <c r="I479" s="764"/>
      <c r="J479" s="764"/>
      <c r="K479" s="764"/>
      <c r="L479" s="764"/>
      <c r="M479" s="764"/>
      <c r="N479" s="764"/>
      <c r="O479" s="764"/>
      <c r="P479" s="764"/>
      <c r="Q479" s="764"/>
      <c r="R479" s="764"/>
      <c r="S479" s="764"/>
      <c r="T479" s="765"/>
      <c r="U479" s="775"/>
      <c r="V479" s="952"/>
      <c r="W479" s="953"/>
      <c r="X479" s="795"/>
      <c r="Y479" s="795"/>
      <c r="Z479" s="795"/>
    </row>
    <row r="480" spans="1:26" s="31" customFormat="1" ht="17.100000000000001" customHeight="1" x14ac:dyDescent="0.15">
      <c r="A480" s="763"/>
      <c r="B480" s="764"/>
      <c r="C480" s="765"/>
      <c r="D480" s="262"/>
      <c r="E480" s="764"/>
      <c r="F480" s="764"/>
      <c r="G480" s="764"/>
      <c r="H480" s="764"/>
      <c r="I480" s="764"/>
      <c r="J480" s="764"/>
      <c r="K480" s="764"/>
      <c r="L480" s="764"/>
      <c r="M480" s="764"/>
      <c r="N480" s="764"/>
      <c r="O480" s="764"/>
      <c r="P480" s="764"/>
      <c r="Q480" s="764"/>
      <c r="R480" s="764"/>
      <c r="S480" s="764"/>
      <c r="T480" s="765"/>
      <c r="U480" s="951"/>
      <c r="V480" s="952"/>
      <c r="W480" s="953"/>
      <c r="X480" s="796"/>
      <c r="Y480" s="796"/>
      <c r="Z480" s="796"/>
    </row>
    <row r="481" spans="1:26" s="31" customFormat="1" ht="17.100000000000001" customHeight="1" x14ac:dyDescent="0.15">
      <c r="A481" s="763"/>
      <c r="B481" s="764"/>
      <c r="C481" s="765"/>
      <c r="D481" s="780" t="s">
        <v>230</v>
      </c>
      <c r="E481" s="781"/>
      <c r="F481" s="781"/>
      <c r="G481" s="781"/>
      <c r="H481" s="781"/>
      <c r="I481" s="781"/>
      <c r="J481" s="781"/>
      <c r="K481" s="781"/>
      <c r="L481" s="781"/>
      <c r="M481" s="781"/>
      <c r="N481" s="781"/>
      <c r="O481" s="781"/>
      <c r="P481" s="781"/>
      <c r="Q481" s="781"/>
      <c r="R481" s="781"/>
      <c r="S481" s="781"/>
      <c r="T481" s="782"/>
      <c r="U481" s="951"/>
      <c r="V481" s="952"/>
      <c r="W481" s="953"/>
      <c r="X481" s="809"/>
      <c r="Y481" s="809"/>
      <c r="Z481" s="809"/>
    </row>
    <row r="482" spans="1:26" s="31" customFormat="1" ht="17.100000000000001" customHeight="1" x14ac:dyDescent="0.15">
      <c r="A482" s="763"/>
      <c r="B482" s="764"/>
      <c r="C482" s="765"/>
      <c r="D482" s="763"/>
      <c r="E482" s="764"/>
      <c r="F482" s="764"/>
      <c r="G482" s="764"/>
      <c r="H482" s="764"/>
      <c r="I482" s="764"/>
      <c r="J482" s="764"/>
      <c r="K482" s="764"/>
      <c r="L482" s="764"/>
      <c r="M482" s="764"/>
      <c r="N482" s="764"/>
      <c r="O482" s="764"/>
      <c r="P482" s="764"/>
      <c r="Q482" s="764"/>
      <c r="R482" s="764"/>
      <c r="S482" s="764"/>
      <c r="T482" s="765"/>
      <c r="U482" s="951"/>
      <c r="V482" s="952"/>
      <c r="W482" s="953"/>
      <c r="X482" s="795"/>
      <c r="Y482" s="795"/>
      <c r="Z482" s="795"/>
    </row>
    <row r="483" spans="1:26" s="31" customFormat="1" ht="17.100000000000001" customHeight="1" x14ac:dyDescent="0.15">
      <c r="A483" s="763"/>
      <c r="B483" s="764"/>
      <c r="C483" s="765"/>
      <c r="D483" s="763"/>
      <c r="E483" s="764"/>
      <c r="F483" s="764"/>
      <c r="G483" s="764"/>
      <c r="H483" s="764"/>
      <c r="I483" s="764"/>
      <c r="J483" s="764"/>
      <c r="K483" s="764"/>
      <c r="L483" s="764"/>
      <c r="M483" s="764"/>
      <c r="N483" s="764"/>
      <c r="O483" s="764"/>
      <c r="P483" s="764"/>
      <c r="Q483" s="764"/>
      <c r="R483" s="764"/>
      <c r="S483" s="764"/>
      <c r="T483" s="765"/>
      <c r="U483" s="951"/>
      <c r="V483" s="952"/>
      <c r="W483" s="953"/>
      <c r="X483" s="795"/>
      <c r="Y483" s="795"/>
      <c r="Z483" s="795"/>
    </row>
    <row r="484" spans="1:26" s="31" customFormat="1" ht="17.100000000000001" customHeight="1" x14ac:dyDescent="0.15">
      <c r="A484" s="763"/>
      <c r="B484" s="764"/>
      <c r="C484" s="765"/>
      <c r="D484" s="11" t="s">
        <v>9</v>
      </c>
      <c r="E484" s="764" t="s">
        <v>615</v>
      </c>
      <c r="F484" s="764"/>
      <c r="G484" s="764"/>
      <c r="H484" s="764"/>
      <c r="I484" s="764"/>
      <c r="J484" s="764"/>
      <c r="K484" s="764"/>
      <c r="L484" s="764"/>
      <c r="M484" s="764"/>
      <c r="N484" s="764"/>
      <c r="O484" s="764"/>
      <c r="P484" s="764"/>
      <c r="Q484" s="764"/>
      <c r="R484" s="764"/>
      <c r="S484" s="764"/>
      <c r="T484" s="765"/>
      <c r="U484" s="951"/>
      <c r="V484" s="952"/>
      <c r="W484" s="953"/>
      <c r="X484" s="795"/>
      <c r="Y484" s="795"/>
      <c r="Z484" s="795"/>
    </row>
    <row r="485" spans="1:26" s="31" customFormat="1" ht="17.100000000000001" customHeight="1" x14ac:dyDescent="0.15">
      <c r="A485" s="763"/>
      <c r="B485" s="764"/>
      <c r="C485" s="765"/>
      <c r="D485" s="261"/>
      <c r="E485" s="859"/>
      <c r="F485" s="859"/>
      <c r="G485" s="859"/>
      <c r="H485" s="859"/>
      <c r="I485" s="859"/>
      <c r="J485" s="859"/>
      <c r="K485" s="859"/>
      <c r="L485" s="859"/>
      <c r="M485" s="859"/>
      <c r="N485" s="859"/>
      <c r="O485" s="859"/>
      <c r="P485" s="859"/>
      <c r="Q485" s="859"/>
      <c r="R485" s="859"/>
      <c r="S485" s="859"/>
      <c r="T485" s="860"/>
      <c r="U485" s="951"/>
      <c r="V485" s="952"/>
      <c r="W485" s="953"/>
      <c r="X485" s="796"/>
      <c r="Y485" s="796"/>
      <c r="Z485" s="796"/>
    </row>
    <row r="486" spans="1:26" s="31" customFormat="1" ht="17.100000000000001" customHeight="1" x14ac:dyDescent="0.15">
      <c r="A486" s="763"/>
      <c r="B486" s="764"/>
      <c r="C486" s="765"/>
      <c r="D486" s="766" t="s">
        <v>485</v>
      </c>
      <c r="E486" s="767"/>
      <c r="F486" s="767"/>
      <c r="G486" s="767"/>
      <c r="H486" s="767"/>
      <c r="I486" s="767"/>
      <c r="J486" s="767"/>
      <c r="K486" s="767"/>
      <c r="L486" s="767"/>
      <c r="M486" s="767"/>
      <c r="N486" s="767"/>
      <c r="O486" s="767"/>
      <c r="P486" s="767"/>
      <c r="Q486" s="767"/>
      <c r="R486" s="767"/>
      <c r="S486" s="767"/>
      <c r="T486" s="768"/>
      <c r="U486" s="951"/>
      <c r="V486" s="952"/>
      <c r="W486" s="953"/>
      <c r="X486" s="809"/>
      <c r="Y486" s="809"/>
      <c r="Z486" s="809"/>
    </row>
    <row r="487" spans="1:26" s="31" customFormat="1" ht="17.100000000000001" customHeight="1" x14ac:dyDescent="0.15">
      <c r="A487" s="763"/>
      <c r="B487" s="764"/>
      <c r="C487" s="765"/>
      <c r="D487" s="769"/>
      <c r="E487" s="770"/>
      <c r="F487" s="770"/>
      <c r="G487" s="770"/>
      <c r="H487" s="770"/>
      <c r="I487" s="770"/>
      <c r="J487" s="770"/>
      <c r="K487" s="770"/>
      <c r="L487" s="770"/>
      <c r="M487" s="770"/>
      <c r="N487" s="770"/>
      <c r="O487" s="770"/>
      <c r="P487" s="770"/>
      <c r="Q487" s="770"/>
      <c r="R487" s="770"/>
      <c r="S487" s="770"/>
      <c r="T487" s="771"/>
      <c r="U487" s="951"/>
      <c r="V487" s="952"/>
      <c r="W487" s="953"/>
      <c r="X487" s="888"/>
      <c r="Y487" s="888"/>
      <c r="Z487" s="888"/>
    </row>
    <row r="488" spans="1:26" s="31" customFormat="1" ht="17.100000000000001" customHeight="1" x14ac:dyDescent="0.15">
      <c r="A488" s="915" t="s">
        <v>329</v>
      </c>
      <c r="B488" s="805"/>
      <c r="C488" s="806"/>
      <c r="D488" s="998" t="s">
        <v>234</v>
      </c>
      <c r="E488" s="999"/>
      <c r="F488" s="999"/>
      <c r="G488" s="999"/>
      <c r="H488" s="999"/>
      <c r="I488" s="999"/>
      <c r="J488" s="999"/>
      <c r="K488" s="999"/>
      <c r="L488" s="999"/>
      <c r="M488" s="999"/>
      <c r="N488" s="999"/>
      <c r="O488" s="999"/>
      <c r="P488" s="999"/>
      <c r="Q488" s="999"/>
      <c r="R488" s="999"/>
      <c r="S488" s="999"/>
      <c r="T488" s="1000"/>
      <c r="U488" s="772" t="s">
        <v>233</v>
      </c>
      <c r="V488" s="949"/>
      <c r="W488" s="950"/>
      <c r="X488" s="803"/>
      <c r="Y488" s="793"/>
      <c r="Z488" s="793"/>
    </row>
    <row r="489" spans="1:26" s="31" customFormat="1" ht="17.100000000000001" customHeight="1" x14ac:dyDescent="0.15">
      <c r="A489" s="763"/>
      <c r="B489" s="764"/>
      <c r="C489" s="765"/>
      <c r="D489" s="943"/>
      <c r="E489" s="944"/>
      <c r="F489" s="944"/>
      <c r="G489" s="944"/>
      <c r="H489" s="944"/>
      <c r="I489" s="944"/>
      <c r="J489" s="944"/>
      <c r="K489" s="944"/>
      <c r="L489" s="944"/>
      <c r="M489" s="944"/>
      <c r="N489" s="944"/>
      <c r="O489" s="944"/>
      <c r="P489" s="944"/>
      <c r="Q489" s="944"/>
      <c r="R489" s="944"/>
      <c r="S489" s="944"/>
      <c r="T489" s="945"/>
      <c r="U489" s="951"/>
      <c r="V489" s="952"/>
      <c r="W489" s="953"/>
      <c r="X489" s="900"/>
      <c r="Y489" s="791"/>
      <c r="Z489" s="791"/>
    </row>
    <row r="490" spans="1:26" s="31" customFormat="1" ht="17.100000000000001" customHeight="1" x14ac:dyDescent="0.15">
      <c r="A490" s="763"/>
      <c r="B490" s="764"/>
      <c r="C490" s="765"/>
      <c r="D490" s="766" t="s">
        <v>231</v>
      </c>
      <c r="E490" s="767"/>
      <c r="F490" s="767"/>
      <c r="G490" s="767"/>
      <c r="H490" s="767"/>
      <c r="I490" s="767"/>
      <c r="J490" s="767"/>
      <c r="K490" s="767"/>
      <c r="L490" s="767"/>
      <c r="M490" s="767"/>
      <c r="N490" s="767"/>
      <c r="O490" s="767"/>
      <c r="P490" s="767"/>
      <c r="Q490" s="767"/>
      <c r="R490" s="767"/>
      <c r="S490" s="767"/>
      <c r="T490" s="768"/>
      <c r="U490" s="951"/>
      <c r="V490" s="952"/>
      <c r="W490" s="953"/>
      <c r="X490" s="809"/>
      <c r="Y490" s="809"/>
      <c r="Z490" s="809"/>
    </row>
    <row r="491" spans="1:26" s="31" customFormat="1" ht="17.100000000000001" customHeight="1" x14ac:dyDescent="0.15">
      <c r="A491" s="763"/>
      <c r="B491" s="764"/>
      <c r="C491" s="765"/>
      <c r="D491" s="940"/>
      <c r="E491" s="941"/>
      <c r="F491" s="941"/>
      <c r="G491" s="941"/>
      <c r="H491" s="941"/>
      <c r="I491" s="941"/>
      <c r="J491" s="941"/>
      <c r="K491" s="941"/>
      <c r="L491" s="941"/>
      <c r="M491" s="941"/>
      <c r="N491" s="941"/>
      <c r="O491" s="941"/>
      <c r="P491" s="941"/>
      <c r="Q491" s="941"/>
      <c r="R491" s="941"/>
      <c r="S491" s="941"/>
      <c r="T491" s="942"/>
      <c r="U491" s="951"/>
      <c r="V491" s="952"/>
      <c r="W491" s="953"/>
      <c r="X491" s="795"/>
      <c r="Y491" s="795"/>
      <c r="Z491" s="795"/>
    </row>
    <row r="492" spans="1:26" s="31" customFormat="1" ht="17.100000000000001" customHeight="1" x14ac:dyDescent="0.15">
      <c r="A492" s="763"/>
      <c r="B492" s="764"/>
      <c r="C492" s="765"/>
      <c r="D492" s="943"/>
      <c r="E492" s="944"/>
      <c r="F492" s="944"/>
      <c r="G492" s="944"/>
      <c r="H492" s="944"/>
      <c r="I492" s="944"/>
      <c r="J492" s="944"/>
      <c r="K492" s="944"/>
      <c r="L492" s="944"/>
      <c r="M492" s="944"/>
      <c r="N492" s="944"/>
      <c r="O492" s="944"/>
      <c r="P492" s="944"/>
      <c r="Q492" s="944"/>
      <c r="R492" s="944"/>
      <c r="S492" s="944"/>
      <c r="T492" s="945"/>
      <c r="U492" s="951"/>
      <c r="V492" s="952"/>
      <c r="W492" s="953"/>
      <c r="X492" s="796"/>
      <c r="Y492" s="796"/>
      <c r="Z492" s="796"/>
    </row>
    <row r="493" spans="1:26" s="31" customFormat="1" ht="17.100000000000001" customHeight="1" x14ac:dyDescent="0.15">
      <c r="A493" s="763"/>
      <c r="B493" s="764"/>
      <c r="C493" s="765"/>
      <c r="D493" s="766" t="s">
        <v>232</v>
      </c>
      <c r="E493" s="767"/>
      <c r="F493" s="767"/>
      <c r="G493" s="767"/>
      <c r="H493" s="767"/>
      <c r="I493" s="767"/>
      <c r="J493" s="767"/>
      <c r="K493" s="767"/>
      <c r="L493" s="767"/>
      <c r="M493" s="767"/>
      <c r="N493" s="767"/>
      <c r="O493" s="767"/>
      <c r="P493" s="767"/>
      <c r="Q493" s="767"/>
      <c r="R493" s="767"/>
      <c r="S493" s="767"/>
      <c r="T493" s="768"/>
      <c r="U493" s="951"/>
      <c r="V493" s="952"/>
      <c r="W493" s="953"/>
      <c r="X493" s="899"/>
      <c r="Y493" s="791"/>
      <c r="Z493" s="791"/>
    </row>
    <row r="494" spans="1:26" s="31" customFormat="1" ht="17.100000000000001" customHeight="1" x14ac:dyDescent="0.15">
      <c r="A494" s="783"/>
      <c r="B494" s="784"/>
      <c r="C494" s="785"/>
      <c r="D494" s="769"/>
      <c r="E494" s="770"/>
      <c r="F494" s="770"/>
      <c r="G494" s="770"/>
      <c r="H494" s="770"/>
      <c r="I494" s="770"/>
      <c r="J494" s="770"/>
      <c r="K494" s="770"/>
      <c r="L494" s="770"/>
      <c r="M494" s="770"/>
      <c r="N494" s="770"/>
      <c r="O494" s="770"/>
      <c r="P494" s="770"/>
      <c r="Q494" s="770"/>
      <c r="R494" s="770"/>
      <c r="S494" s="770"/>
      <c r="T494" s="771"/>
      <c r="U494" s="954"/>
      <c r="V494" s="955"/>
      <c r="W494" s="956"/>
      <c r="X494" s="804"/>
      <c r="Y494" s="883"/>
      <c r="Z494" s="883"/>
    </row>
    <row r="495" spans="1:26" s="31" customFormat="1" ht="17.100000000000001" customHeight="1" x14ac:dyDescent="0.15">
      <c r="A495" s="915" t="s">
        <v>330</v>
      </c>
      <c r="B495" s="805"/>
      <c r="C495" s="806"/>
      <c r="D495" s="998" t="s">
        <v>235</v>
      </c>
      <c r="E495" s="999"/>
      <c r="F495" s="999"/>
      <c r="G495" s="999"/>
      <c r="H495" s="999"/>
      <c r="I495" s="999"/>
      <c r="J495" s="999"/>
      <c r="K495" s="999"/>
      <c r="L495" s="999"/>
      <c r="M495" s="999"/>
      <c r="N495" s="999"/>
      <c r="O495" s="999"/>
      <c r="P495" s="999"/>
      <c r="Q495" s="999"/>
      <c r="R495" s="999"/>
      <c r="S495" s="999"/>
      <c r="T495" s="1000"/>
      <c r="U495" s="772" t="s">
        <v>42</v>
      </c>
      <c r="V495" s="773"/>
      <c r="W495" s="774"/>
      <c r="X495" s="886"/>
      <c r="Y495" s="886"/>
      <c r="Z495" s="886"/>
    </row>
    <row r="496" spans="1:26" s="31" customFormat="1" ht="17.100000000000001" customHeight="1" x14ac:dyDescent="0.15">
      <c r="A496" s="763"/>
      <c r="B496" s="764"/>
      <c r="C496" s="765"/>
      <c r="D496" s="940"/>
      <c r="E496" s="941"/>
      <c r="F496" s="941"/>
      <c r="G496" s="941"/>
      <c r="H496" s="941"/>
      <c r="I496" s="941"/>
      <c r="J496" s="941"/>
      <c r="K496" s="941"/>
      <c r="L496" s="941"/>
      <c r="M496" s="941"/>
      <c r="N496" s="941"/>
      <c r="O496" s="941"/>
      <c r="P496" s="941"/>
      <c r="Q496" s="941"/>
      <c r="R496" s="941"/>
      <c r="S496" s="941"/>
      <c r="T496" s="942"/>
      <c r="U496" s="775"/>
      <c r="V496" s="776"/>
      <c r="W496" s="777"/>
      <c r="X496" s="887"/>
      <c r="Y496" s="887"/>
      <c r="Z496" s="887"/>
    </row>
    <row r="497" spans="1:26" s="31" customFormat="1" ht="17.100000000000001" customHeight="1" x14ac:dyDescent="0.15">
      <c r="A497" s="763"/>
      <c r="B497" s="764"/>
      <c r="C497" s="765"/>
      <c r="D497" s="940"/>
      <c r="E497" s="941"/>
      <c r="F497" s="941"/>
      <c r="G497" s="941"/>
      <c r="H497" s="941"/>
      <c r="I497" s="941"/>
      <c r="J497" s="941"/>
      <c r="K497" s="941"/>
      <c r="L497" s="941"/>
      <c r="M497" s="941"/>
      <c r="N497" s="941"/>
      <c r="O497" s="941"/>
      <c r="P497" s="941"/>
      <c r="Q497" s="941"/>
      <c r="R497" s="941"/>
      <c r="S497" s="941"/>
      <c r="T497" s="942"/>
      <c r="U497" s="775"/>
      <c r="V497" s="776"/>
      <c r="W497" s="777"/>
      <c r="X497" s="887"/>
      <c r="Y497" s="887"/>
      <c r="Z497" s="887"/>
    </row>
    <row r="498" spans="1:26" s="31" customFormat="1" ht="17.100000000000001" customHeight="1" x14ac:dyDescent="0.15">
      <c r="A498" s="763"/>
      <c r="B498" s="764"/>
      <c r="C498" s="765"/>
      <c r="D498" s="943"/>
      <c r="E498" s="944"/>
      <c r="F498" s="944"/>
      <c r="G498" s="944"/>
      <c r="H498" s="944"/>
      <c r="I498" s="944"/>
      <c r="J498" s="944"/>
      <c r="K498" s="944"/>
      <c r="L498" s="944"/>
      <c r="M498" s="944"/>
      <c r="N498" s="944"/>
      <c r="O498" s="944"/>
      <c r="P498" s="944"/>
      <c r="Q498" s="944"/>
      <c r="R498" s="944"/>
      <c r="S498" s="944"/>
      <c r="T498" s="945"/>
      <c r="U498" s="775"/>
      <c r="V498" s="776"/>
      <c r="W498" s="777"/>
      <c r="X498" s="887"/>
      <c r="Y498" s="887"/>
      <c r="Z498" s="887"/>
    </row>
    <row r="499" spans="1:26" s="31" customFormat="1" ht="17.100000000000001" customHeight="1" x14ac:dyDescent="0.15">
      <c r="A499" s="763"/>
      <c r="B499" s="764"/>
      <c r="C499" s="765"/>
      <c r="D499" s="407" t="s">
        <v>236</v>
      </c>
      <c r="E499" s="387"/>
      <c r="F499" s="387"/>
      <c r="G499" s="387"/>
      <c r="H499" s="387"/>
      <c r="I499" s="387"/>
      <c r="J499" s="387"/>
      <c r="K499" s="387"/>
      <c r="L499" s="387"/>
      <c r="M499" s="387"/>
      <c r="N499" s="387"/>
      <c r="O499" s="387"/>
      <c r="P499" s="387"/>
      <c r="Q499" s="387"/>
      <c r="R499" s="387"/>
      <c r="S499" s="387"/>
      <c r="T499" s="388"/>
      <c r="U499" s="775"/>
      <c r="V499" s="776"/>
      <c r="W499" s="777"/>
      <c r="X499" s="887"/>
      <c r="Y499" s="887"/>
      <c r="Z499" s="887"/>
    </row>
    <row r="500" spans="1:26" s="31" customFormat="1" ht="17.100000000000001" customHeight="1" x14ac:dyDescent="0.15">
      <c r="A500" s="763"/>
      <c r="B500" s="764"/>
      <c r="C500" s="765"/>
      <c r="D500" s="82"/>
      <c r="E500" s="764" t="s">
        <v>647</v>
      </c>
      <c r="F500" s="764"/>
      <c r="G500" s="764"/>
      <c r="H500" s="764"/>
      <c r="I500" s="764"/>
      <c r="J500" s="764"/>
      <c r="K500" s="764"/>
      <c r="L500" s="764"/>
      <c r="M500" s="764"/>
      <c r="N500" s="764"/>
      <c r="O500" s="764"/>
      <c r="P500" s="764"/>
      <c r="Q500" s="764"/>
      <c r="R500" s="764"/>
      <c r="S500" s="764"/>
      <c r="T500" s="765"/>
      <c r="U500" s="775"/>
      <c r="V500" s="776"/>
      <c r="W500" s="777"/>
      <c r="X500" s="887"/>
      <c r="Y500" s="887"/>
      <c r="Z500" s="887"/>
    </row>
    <row r="501" spans="1:26" s="31" customFormat="1" ht="17.100000000000001" customHeight="1" x14ac:dyDescent="0.15">
      <c r="A501" s="763"/>
      <c r="B501" s="764"/>
      <c r="C501" s="765"/>
      <c r="D501" s="82"/>
      <c r="E501" s="764"/>
      <c r="F501" s="764"/>
      <c r="G501" s="764"/>
      <c r="H501" s="764"/>
      <c r="I501" s="764"/>
      <c r="J501" s="764"/>
      <c r="K501" s="764"/>
      <c r="L501" s="764"/>
      <c r="M501" s="764"/>
      <c r="N501" s="764"/>
      <c r="O501" s="764"/>
      <c r="P501" s="764"/>
      <c r="Q501" s="764"/>
      <c r="R501" s="764"/>
      <c r="S501" s="764"/>
      <c r="T501" s="765"/>
      <c r="U501" s="775"/>
      <c r="V501" s="776"/>
      <c r="W501" s="777"/>
      <c r="X501" s="887"/>
      <c r="Y501" s="887"/>
      <c r="Z501" s="887"/>
    </row>
    <row r="502" spans="1:26" s="31" customFormat="1" ht="17.100000000000001" customHeight="1" x14ac:dyDescent="0.15">
      <c r="A502" s="763"/>
      <c r="B502" s="764"/>
      <c r="C502" s="765"/>
      <c r="D502" s="82"/>
      <c r="E502" s="764" t="s">
        <v>648</v>
      </c>
      <c r="F502" s="764"/>
      <c r="G502" s="764"/>
      <c r="H502" s="764"/>
      <c r="I502" s="764"/>
      <c r="J502" s="764"/>
      <c r="K502" s="764"/>
      <c r="L502" s="764"/>
      <c r="M502" s="764"/>
      <c r="N502" s="764"/>
      <c r="O502" s="764"/>
      <c r="P502" s="764"/>
      <c r="Q502" s="764"/>
      <c r="R502" s="764"/>
      <c r="S502" s="764"/>
      <c r="T502" s="765"/>
      <c r="U502" s="775"/>
      <c r="V502" s="776"/>
      <c r="W502" s="777"/>
      <c r="X502" s="887"/>
      <c r="Y502" s="887"/>
      <c r="Z502" s="887"/>
    </row>
    <row r="503" spans="1:26" s="31" customFormat="1" ht="17.100000000000001" customHeight="1" x14ac:dyDescent="0.15">
      <c r="A503" s="783"/>
      <c r="B503" s="784"/>
      <c r="C503" s="785"/>
      <c r="D503" s="92"/>
      <c r="E503" s="784"/>
      <c r="F503" s="784"/>
      <c r="G503" s="784"/>
      <c r="H503" s="784"/>
      <c r="I503" s="784"/>
      <c r="J503" s="784"/>
      <c r="K503" s="784"/>
      <c r="L503" s="784"/>
      <c r="M503" s="784"/>
      <c r="N503" s="784"/>
      <c r="O503" s="784"/>
      <c r="P503" s="784"/>
      <c r="Q503" s="784"/>
      <c r="R503" s="784"/>
      <c r="S503" s="784"/>
      <c r="T503" s="785"/>
      <c r="U503" s="801"/>
      <c r="V503" s="778"/>
      <c r="W503" s="779"/>
      <c r="X503" s="901"/>
      <c r="Y503" s="901"/>
      <c r="Z503" s="901"/>
    </row>
    <row r="504" spans="1:26" s="31" customFormat="1" ht="17.100000000000001" customHeight="1" x14ac:dyDescent="0.15">
      <c r="A504" s="915" t="s">
        <v>331</v>
      </c>
      <c r="B504" s="805"/>
      <c r="C504" s="806"/>
      <c r="D504" s="915" t="s">
        <v>616</v>
      </c>
      <c r="E504" s="805"/>
      <c r="F504" s="805"/>
      <c r="G504" s="805"/>
      <c r="H504" s="805"/>
      <c r="I504" s="805"/>
      <c r="J504" s="805"/>
      <c r="K504" s="805"/>
      <c r="L504" s="805"/>
      <c r="M504" s="805"/>
      <c r="N504" s="805"/>
      <c r="O504" s="805"/>
      <c r="P504" s="805"/>
      <c r="Q504" s="805"/>
      <c r="R504" s="805"/>
      <c r="S504" s="805"/>
      <c r="T504" s="806"/>
      <c r="U504" s="772" t="s">
        <v>44</v>
      </c>
      <c r="V504" s="773"/>
      <c r="W504" s="774"/>
      <c r="X504" s="803"/>
      <c r="Y504" s="803"/>
      <c r="Z504" s="803"/>
    </row>
    <row r="505" spans="1:26" s="31" customFormat="1" ht="17.100000000000001" customHeight="1" x14ac:dyDescent="0.15">
      <c r="A505" s="763"/>
      <c r="B505" s="764"/>
      <c r="C505" s="765"/>
      <c r="D505" s="763"/>
      <c r="E505" s="764"/>
      <c r="F505" s="764"/>
      <c r="G505" s="764"/>
      <c r="H505" s="764"/>
      <c r="I505" s="764"/>
      <c r="J505" s="764"/>
      <c r="K505" s="764"/>
      <c r="L505" s="764"/>
      <c r="M505" s="764"/>
      <c r="N505" s="764"/>
      <c r="O505" s="764"/>
      <c r="P505" s="764"/>
      <c r="Q505" s="764"/>
      <c r="R505" s="764"/>
      <c r="S505" s="764"/>
      <c r="T505" s="765"/>
      <c r="U505" s="775"/>
      <c r="V505" s="776"/>
      <c r="W505" s="777"/>
      <c r="X505" s="803"/>
      <c r="Y505" s="803"/>
      <c r="Z505" s="803"/>
    </row>
    <row r="506" spans="1:26" s="31" customFormat="1" ht="17.100000000000001" customHeight="1" x14ac:dyDescent="0.15">
      <c r="A506" s="763"/>
      <c r="B506" s="764"/>
      <c r="C506" s="765"/>
      <c r="D506" s="763"/>
      <c r="E506" s="764"/>
      <c r="F506" s="764"/>
      <c r="G506" s="764"/>
      <c r="H506" s="764"/>
      <c r="I506" s="764"/>
      <c r="J506" s="764"/>
      <c r="K506" s="764"/>
      <c r="L506" s="764"/>
      <c r="M506" s="764"/>
      <c r="N506" s="764"/>
      <c r="O506" s="764"/>
      <c r="P506" s="764"/>
      <c r="Q506" s="764"/>
      <c r="R506" s="764"/>
      <c r="S506" s="764"/>
      <c r="T506" s="765"/>
      <c r="U506" s="775"/>
      <c r="V506" s="776"/>
      <c r="W506" s="777"/>
      <c r="X506" s="803"/>
      <c r="Y506" s="803"/>
      <c r="Z506" s="803"/>
    </row>
    <row r="507" spans="1:26" s="31" customFormat="1" ht="17.100000000000001" customHeight="1" x14ac:dyDescent="0.15">
      <c r="A507" s="763"/>
      <c r="B507" s="764"/>
      <c r="C507" s="765"/>
      <c r="D507" s="11" t="s">
        <v>9</v>
      </c>
      <c r="E507" s="764" t="s">
        <v>237</v>
      </c>
      <c r="F507" s="764"/>
      <c r="G507" s="764"/>
      <c r="H507" s="764"/>
      <c r="I507" s="764"/>
      <c r="J507" s="764"/>
      <c r="K507" s="764"/>
      <c r="L507" s="764"/>
      <c r="M507" s="764"/>
      <c r="N507" s="764"/>
      <c r="O507" s="764"/>
      <c r="P507" s="764"/>
      <c r="Q507" s="764"/>
      <c r="R507" s="764"/>
      <c r="S507" s="764"/>
      <c r="T507" s="765"/>
      <c r="U507" s="775"/>
      <c r="V507" s="776"/>
      <c r="W507" s="777"/>
      <c r="X507" s="803"/>
      <c r="Y507" s="803"/>
      <c r="Z507" s="803"/>
    </row>
    <row r="508" spans="1:26" s="31" customFormat="1" ht="17.100000000000001" customHeight="1" x14ac:dyDescent="0.15">
      <c r="A508" s="763"/>
      <c r="B508" s="764"/>
      <c r="C508" s="765"/>
      <c r="D508" s="30"/>
      <c r="E508" s="764"/>
      <c r="F508" s="764"/>
      <c r="G508" s="764"/>
      <c r="H508" s="764"/>
      <c r="I508" s="764"/>
      <c r="J508" s="764"/>
      <c r="K508" s="764"/>
      <c r="L508" s="764"/>
      <c r="M508" s="764"/>
      <c r="N508" s="764"/>
      <c r="O508" s="764"/>
      <c r="P508" s="764"/>
      <c r="Q508" s="764"/>
      <c r="R508" s="764"/>
      <c r="S508" s="764"/>
      <c r="T508" s="765"/>
      <c r="U508" s="775"/>
      <c r="V508" s="776"/>
      <c r="W508" s="777"/>
      <c r="X508" s="803"/>
      <c r="Y508" s="803"/>
      <c r="Z508" s="803"/>
    </row>
    <row r="509" spans="1:26" s="31" customFormat="1" ht="17.100000000000001" customHeight="1" x14ac:dyDescent="0.15">
      <c r="A509" s="763"/>
      <c r="B509" s="764"/>
      <c r="C509" s="765"/>
      <c r="D509" s="101"/>
      <c r="E509" s="764"/>
      <c r="F509" s="764"/>
      <c r="G509" s="764"/>
      <c r="H509" s="764"/>
      <c r="I509" s="764"/>
      <c r="J509" s="764"/>
      <c r="K509" s="764"/>
      <c r="L509" s="764"/>
      <c r="M509" s="764"/>
      <c r="N509" s="764"/>
      <c r="O509" s="764"/>
      <c r="P509" s="764"/>
      <c r="Q509" s="764"/>
      <c r="R509" s="764"/>
      <c r="S509" s="764"/>
      <c r="T509" s="765"/>
      <c r="U509" s="775"/>
      <c r="V509" s="776"/>
      <c r="W509" s="777"/>
      <c r="X509" s="803"/>
      <c r="Y509" s="803"/>
      <c r="Z509" s="803"/>
    </row>
    <row r="510" spans="1:26" s="31" customFormat="1" ht="17.100000000000001" customHeight="1" x14ac:dyDescent="0.15">
      <c r="A510" s="763"/>
      <c r="B510" s="764"/>
      <c r="C510" s="764"/>
      <c r="D510" s="101"/>
      <c r="E510" s="764"/>
      <c r="F510" s="764"/>
      <c r="G510" s="764"/>
      <c r="H510" s="764"/>
      <c r="I510" s="764"/>
      <c r="J510" s="764"/>
      <c r="K510" s="764"/>
      <c r="L510" s="764"/>
      <c r="M510" s="764"/>
      <c r="N510" s="764"/>
      <c r="O510" s="764"/>
      <c r="P510" s="764"/>
      <c r="Q510" s="764"/>
      <c r="R510" s="764"/>
      <c r="S510" s="764"/>
      <c r="T510" s="765"/>
      <c r="U510" s="775"/>
      <c r="V510" s="776"/>
      <c r="W510" s="777"/>
      <c r="X510" s="803"/>
      <c r="Y510" s="803"/>
      <c r="Z510" s="803"/>
    </row>
    <row r="511" spans="1:26" s="31" customFormat="1" ht="17.100000000000001" customHeight="1" x14ac:dyDescent="0.15">
      <c r="A511" s="915" t="s">
        <v>332</v>
      </c>
      <c r="B511" s="805"/>
      <c r="C511" s="806"/>
      <c r="D511" s="998" t="s">
        <v>238</v>
      </c>
      <c r="E511" s="999"/>
      <c r="F511" s="999"/>
      <c r="G511" s="999"/>
      <c r="H511" s="999"/>
      <c r="I511" s="999"/>
      <c r="J511" s="999"/>
      <c r="K511" s="999"/>
      <c r="L511" s="999"/>
      <c r="M511" s="999"/>
      <c r="N511" s="999"/>
      <c r="O511" s="999"/>
      <c r="P511" s="999"/>
      <c r="Q511" s="999"/>
      <c r="R511" s="999"/>
      <c r="S511" s="999"/>
      <c r="T511" s="1000"/>
      <c r="U511" s="772" t="s">
        <v>45</v>
      </c>
      <c r="V511" s="773"/>
      <c r="W511" s="774"/>
      <c r="X511" s="850"/>
      <c r="Y511" s="850"/>
      <c r="Z511" s="850"/>
    </row>
    <row r="512" spans="1:26" s="31" customFormat="1" ht="17.100000000000001" customHeight="1" x14ac:dyDescent="0.15">
      <c r="A512" s="763"/>
      <c r="B512" s="764"/>
      <c r="C512" s="765"/>
      <c r="D512" s="940"/>
      <c r="E512" s="941"/>
      <c r="F512" s="941"/>
      <c r="G512" s="941"/>
      <c r="H512" s="941"/>
      <c r="I512" s="941"/>
      <c r="J512" s="941"/>
      <c r="K512" s="941"/>
      <c r="L512" s="941"/>
      <c r="M512" s="941"/>
      <c r="N512" s="941"/>
      <c r="O512" s="941"/>
      <c r="P512" s="941"/>
      <c r="Q512" s="941"/>
      <c r="R512" s="941"/>
      <c r="S512" s="941"/>
      <c r="T512" s="942"/>
      <c r="U512" s="775"/>
      <c r="V512" s="776"/>
      <c r="W512" s="777"/>
      <c r="X512" s="842"/>
      <c r="Y512" s="842"/>
      <c r="Z512" s="842"/>
    </row>
    <row r="513" spans="1:26" s="31" customFormat="1" ht="17.100000000000001" customHeight="1" x14ac:dyDescent="0.15">
      <c r="A513" s="763"/>
      <c r="B513" s="764"/>
      <c r="C513" s="765"/>
      <c r="D513" s="940"/>
      <c r="E513" s="941"/>
      <c r="F513" s="941"/>
      <c r="G513" s="941"/>
      <c r="H513" s="941"/>
      <c r="I513" s="941"/>
      <c r="J513" s="941"/>
      <c r="K513" s="941"/>
      <c r="L513" s="941"/>
      <c r="M513" s="941"/>
      <c r="N513" s="941"/>
      <c r="O513" s="941"/>
      <c r="P513" s="941"/>
      <c r="Q513" s="941"/>
      <c r="R513" s="941"/>
      <c r="S513" s="941"/>
      <c r="T513" s="942"/>
      <c r="U513" s="775"/>
      <c r="V513" s="776"/>
      <c r="W513" s="777"/>
      <c r="X513" s="842"/>
      <c r="Y513" s="842"/>
      <c r="Z513" s="842"/>
    </row>
    <row r="514" spans="1:26" s="31" customFormat="1" ht="17.100000000000001" customHeight="1" x14ac:dyDescent="0.15">
      <c r="A514" s="763"/>
      <c r="B514" s="764"/>
      <c r="C514" s="765"/>
      <c r="D514" s="940"/>
      <c r="E514" s="941"/>
      <c r="F514" s="941"/>
      <c r="G514" s="941"/>
      <c r="H514" s="941"/>
      <c r="I514" s="941"/>
      <c r="J514" s="941"/>
      <c r="K514" s="941"/>
      <c r="L514" s="941"/>
      <c r="M514" s="941"/>
      <c r="N514" s="941"/>
      <c r="O514" s="941"/>
      <c r="P514" s="941"/>
      <c r="Q514" s="941"/>
      <c r="R514" s="941"/>
      <c r="S514" s="941"/>
      <c r="T514" s="942"/>
      <c r="U514" s="775"/>
      <c r="V514" s="776"/>
      <c r="W514" s="777"/>
      <c r="X514" s="842"/>
      <c r="Y514" s="842"/>
      <c r="Z514" s="842"/>
    </row>
    <row r="515" spans="1:26" s="31" customFormat="1" ht="17.100000000000001" customHeight="1" x14ac:dyDescent="0.15">
      <c r="A515" s="763"/>
      <c r="B515" s="764"/>
      <c r="C515" s="765"/>
      <c r="D515" s="11" t="s">
        <v>9</v>
      </c>
      <c r="E515" s="764" t="s">
        <v>239</v>
      </c>
      <c r="F515" s="764"/>
      <c r="G515" s="764"/>
      <c r="H515" s="764"/>
      <c r="I515" s="764"/>
      <c r="J515" s="764"/>
      <c r="K515" s="764"/>
      <c r="L515" s="764"/>
      <c r="M515" s="764"/>
      <c r="N515" s="764"/>
      <c r="O515" s="764"/>
      <c r="P515" s="764"/>
      <c r="Q515" s="764"/>
      <c r="R515" s="764"/>
      <c r="S515" s="764"/>
      <c r="T515" s="765"/>
      <c r="U515" s="775"/>
      <c r="V515" s="776"/>
      <c r="W515" s="777"/>
      <c r="X515" s="842"/>
      <c r="Y515" s="842"/>
      <c r="Z515" s="842"/>
    </row>
    <row r="516" spans="1:26" s="31" customFormat="1" ht="17.100000000000001" customHeight="1" x14ac:dyDescent="0.15">
      <c r="A516" s="763"/>
      <c r="B516" s="764"/>
      <c r="C516" s="765"/>
      <c r="D516" s="101"/>
      <c r="E516" s="764"/>
      <c r="F516" s="764"/>
      <c r="G516" s="764"/>
      <c r="H516" s="764"/>
      <c r="I516" s="764"/>
      <c r="J516" s="764"/>
      <c r="K516" s="764"/>
      <c r="L516" s="764"/>
      <c r="M516" s="764"/>
      <c r="N516" s="764"/>
      <c r="O516" s="764"/>
      <c r="P516" s="764"/>
      <c r="Q516" s="764"/>
      <c r="R516" s="764"/>
      <c r="S516" s="764"/>
      <c r="T516" s="765"/>
      <c r="U516" s="775"/>
      <c r="V516" s="776"/>
      <c r="W516" s="777"/>
      <c r="X516" s="842"/>
      <c r="Y516" s="842"/>
      <c r="Z516" s="842"/>
    </row>
    <row r="517" spans="1:26" s="31" customFormat="1" ht="17.100000000000001" customHeight="1" x14ac:dyDescent="0.15">
      <c r="A517" s="763"/>
      <c r="B517" s="764"/>
      <c r="C517" s="765"/>
      <c r="D517" s="82"/>
      <c r="E517" s="14" t="s">
        <v>8</v>
      </c>
      <c r="F517" s="12" t="s">
        <v>240</v>
      </c>
      <c r="G517" s="12"/>
      <c r="H517" s="12"/>
      <c r="I517" s="12"/>
      <c r="J517" s="12"/>
      <c r="K517" s="12"/>
      <c r="L517" s="12"/>
      <c r="M517" s="12"/>
      <c r="N517" s="12"/>
      <c r="O517" s="12"/>
      <c r="P517" s="12"/>
      <c r="Q517" s="12"/>
      <c r="R517" s="12"/>
      <c r="S517" s="12"/>
      <c r="T517" s="13"/>
      <c r="U517" s="775"/>
      <c r="V517" s="776"/>
      <c r="W517" s="777"/>
      <c r="X517" s="842"/>
      <c r="Y517" s="842"/>
      <c r="Z517" s="842"/>
    </row>
    <row r="518" spans="1:26" s="31" customFormat="1" ht="17.100000000000001" customHeight="1" x14ac:dyDescent="0.15">
      <c r="A518" s="763"/>
      <c r="B518" s="764"/>
      <c r="C518" s="765"/>
      <c r="D518" s="82"/>
      <c r="E518" s="62" t="s">
        <v>11</v>
      </c>
      <c r="F518" s="764" t="s">
        <v>241</v>
      </c>
      <c r="G518" s="764"/>
      <c r="H518" s="764"/>
      <c r="I518" s="764"/>
      <c r="J518" s="764"/>
      <c r="K518" s="764"/>
      <c r="L518" s="764"/>
      <c r="M518" s="764"/>
      <c r="N518" s="764"/>
      <c r="O518" s="764"/>
      <c r="P518" s="764"/>
      <c r="Q518" s="764"/>
      <c r="R518" s="764"/>
      <c r="S518" s="764"/>
      <c r="T518" s="765"/>
      <c r="U518" s="775"/>
      <c r="V518" s="776"/>
      <c r="W518" s="777"/>
      <c r="X518" s="842"/>
      <c r="Y518" s="842"/>
      <c r="Z518" s="842"/>
    </row>
    <row r="519" spans="1:26" s="31" customFormat="1" ht="17.100000000000001" customHeight="1" x14ac:dyDescent="0.15">
      <c r="A519" s="763"/>
      <c r="B519" s="764"/>
      <c r="C519" s="765"/>
      <c r="D519" s="82"/>
      <c r="E519" s="83"/>
      <c r="F519" s="764"/>
      <c r="G519" s="764"/>
      <c r="H519" s="764"/>
      <c r="I519" s="764"/>
      <c r="J519" s="764"/>
      <c r="K519" s="764"/>
      <c r="L519" s="764"/>
      <c r="M519" s="764"/>
      <c r="N519" s="764"/>
      <c r="O519" s="764"/>
      <c r="P519" s="764"/>
      <c r="Q519" s="764"/>
      <c r="R519" s="764"/>
      <c r="S519" s="764"/>
      <c r="T519" s="765"/>
      <c r="U519" s="775"/>
      <c r="V519" s="776"/>
      <c r="W519" s="777"/>
      <c r="X519" s="842"/>
      <c r="Y519" s="842"/>
      <c r="Z519" s="842"/>
    </row>
    <row r="520" spans="1:26" s="31" customFormat="1" ht="17.100000000000001" customHeight="1" x14ac:dyDescent="0.15">
      <c r="A520" s="763"/>
      <c r="B520" s="764"/>
      <c r="C520" s="765"/>
      <c r="D520" s="11" t="s">
        <v>9</v>
      </c>
      <c r="E520" s="764" t="s">
        <v>242</v>
      </c>
      <c r="F520" s="764"/>
      <c r="G520" s="764"/>
      <c r="H520" s="764"/>
      <c r="I520" s="764"/>
      <c r="J520" s="764"/>
      <c r="K520" s="764"/>
      <c r="L520" s="764"/>
      <c r="M520" s="764"/>
      <c r="N520" s="764"/>
      <c r="O520" s="764"/>
      <c r="P520" s="764"/>
      <c r="Q520" s="764"/>
      <c r="R520" s="764"/>
      <c r="S520" s="764"/>
      <c r="T520" s="765"/>
      <c r="U520" s="775"/>
      <c r="V520" s="776"/>
      <c r="W520" s="777"/>
      <c r="X520" s="842"/>
      <c r="Y520" s="842"/>
      <c r="Z520" s="842"/>
    </row>
    <row r="521" spans="1:26" s="31" customFormat="1" ht="17.100000000000001" customHeight="1" x14ac:dyDescent="0.15">
      <c r="A521" s="763"/>
      <c r="B521" s="764"/>
      <c r="C521" s="765"/>
      <c r="D521" s="101"/>
      <c r="E521" s="764"/>
      <c r="F521" s="764"/>
      <c r="G521" s="764"/>
      <c r="H521" s="764"/>
      <c r="I521" s="764"/>
      <c r="J521" s="764"/>
      <c r="K521" s="764"/>
      <c r="L521" s="764"/>
      <c r="M521" s="764"/>
      <c r="N521" s="764"/>
      <c r="O521" s="764"/>
      <c r="P521" s="764"/>
      <c r="Q521" s="764"/>
      <c r="R521" s="764"/>
      <c r="S521" s="764"/>
      <c r="T521" s="765"/>
      <c r="U521" s="775"/>
      <c r="V521" s="776"/>
      <c r="W521" s="777"/>
      <c r="X521" s="842"/>
      <c r="Y521" s="842"/>
      <c r="Z521" s="842"/>
    </row>
    <row r="522" spans="1:26" s="31" customFormat="1" ht="17.100000000000001" customHeight="1" x14ac:dyDescent="0.15">
      <c r="A522" s="763"/>
      <c r="B522" s="764"/>
      <c r="C522" s="765"/>
      <c r="D522" s="101"/>
      <c r="E522" s="764"/>
      <c r="F522" s="764"/>
      <c r="G522" s="764"/>
      <c r="H522" s="764"/>
      <c r="I522" s="764"/>
      <c r="J522" s="764"/>
      <c r="K522" s="764"/>
      <c r="L522" s="764"/>
      <c r="M522" s="764"/>
      <c r="N522" s="764"/>
      <c r="O522" s="764"/>
      <c r="P522" s="764"/>
      <c r="Q522" s="764"/>
      <c r="R522" s="764"/>
      <c r="S522" s="764"/>
      <c r="T522" s="765"/>
      <c r="U522" s="775"/>
      <c r="V522" s="776"/>
      <c r="W522" s="777"/>
      <c r="X522" s="842"/>
      <c r="Y522" s="842"/>
      <c r="Z522" s="842"/>
    </row>
    <row r="523" spans="1:26" s="31" customFormat="1" ht="17.100000000000001" customHeight="1" x14ac:dyDescent="0.15">
      <c r="A523" s="763"/>
      <c r="B523" s="764"/>
      <c r="C523" s="765"/>
      <c r="D523" s="101"/>
      <c r="E523" s="764"/>
      <c r="F523" s="764"/>
      <c r="G523" s="764"/>
      <c r="H523" s="764"/>
      <c r="I523" s="764"/>
      <c r="J523" s="764"/>
      <c r="K523" s="764"/>
      <c r="L523" s="764"/>
      <c r="M523" s="764"/>
      <c r="N523" s="764"/>
      <c r="O523" s="764"/>
      <c r="P523" s="764"/>
      <c r="Q523" s="764"/>
      <c r="R523" s="764"/>
      <c r="S523" s="764"/>
      <c r="T523" s="765"/>
      <c r="U523" s="775"/>
      <c r="V523" s="776"/>
      <c r="W523" s="777"/>
      <c r="X523" s="842"/>
      <c r="Y523" s="842"/>
      <c r="Z523" s="842"/>
    </row>
    <row r="524" spans="1:26" s="31" customFormat="1" ht="17.100000000000001" customHeight="1" x14ac:dyDescent="0.15">
      <c r="A524" s="763"/>
      <c r="B524" s="764"/>
      <c r="C524" s="765"/>
      <c r="D524" s="61"/>
      <c r="E524" s="63" t="s">
        <v>243</v>
      </c>
      <c r="F524" s="12"/>
      <c r="G524" s="12"/>
      <c r="H524" s="12"/>
      <c r="I524" s="12"/>
      <c r="J524" s="12"/>
      <c r="K524" s="12"/>
      <c r="L524" s="12"/>
      <c r="M524" s="12"/>
      <c r="N524" s="12"/>
      <c r="O524" s="12"/>
      <c r="P524" s="12"/>
      <c r="Q524" s="12"/>
      <c r="R524" s="12"/>
      <c r="S524" s="12"/>
      <c r="T524" s="13"/>
      <c r="U524" s="775"/>
      <c r="V524" s="776"/>
      <c r="W524" s="777"/>
      <c r="X524" s="842"/>
      <c r="Y524" s="842"/>
      <c r="Z524" s="842"/>
    </row>
    <row r="525" spans="1:26" s="31" customFormat="1" ht="17.100000000000001" customHeight="1" x14ac:dyDescent="0.15">
      <c r="A525" s="763"/>
      <c r="B525" s="764"/>
      <c r="C525" s="765"/>
      <c r="D525" s="82"/>
      <c r="E525" s="64"/>
      <c r="F525" s="65" t="s">
        <v>244</v>
      </c>
      <c r="G525" s="83"/>
      <c r="H525" s="83"/>
      <c r="I525" s="83"/>
      <c r="J525" s="83"/>
      <c r="K525" s="83"/>
      <c r="L525" s="83"/>
      <c r="M525" s="83"/>
      <c r="N525" s="83"/>
      <c r="O525" s="83"/>
      <c r="P525" s="83"/>
      <c r="Q525" s="83"/>
      <c r="R525" s="83"/>
      <c r="S525" s="83"/>
      <c r="T525" s="84"/>
      <c r="U525" s="775"/>
      <c r="V525" s="776"/>
      <c r="W525" s="777"/>
      <c r="X525" s="851"/>
      <c r="Y525" s="851"/>
      <c r="Z525" s="851"/>
    </row>
    <row r="526" spans="1:26" s="31" customFormat="1" ht="17.100000000000001" customHeight="1" x14ac:dyDescent="0.15">
      <c r="A526" s="763"/>
      <c r="B526" s="764"/>
      <c r="C526" s="765"/>
      <c r="D526" s="766" t="s">
        <v>245</v>
      </c>
      <c r="E526" s="767"/>
      <c r="F526" s="767"/>
      <c r="G526" s="767"/>
      <c r="H526" s="767"/>
      <c r="I526" s="767"/>
      <c r="J526" s="767"/>
      <c r="K526" s="767"/>
      <c r="L526" s="767"/>
      <c r="M526" s="767"/>
      <c r="N526" s="767"/>
      <c r="O526" s="767"/>
      <c r="P526" s="767"/>
      <c r="Q526" s="767"/>
      <c r="R526" s="767"/>
      <c r="S526" s="767"/>
      <c r="T526" s="768"/>
      <c r="U526" s="775"/>
      <c r="V526" s="776"/>
      <c r="W526" s="777"/>
      <c r="X526" s="899"/>
      <c r="Y526" s="791"/>
      <c r="Z526" s="791"/>
    </row>
    <row r="527" spans="1:26" s="31" customFormat="1" ht="17.100000000000001" customHeight="1" x14ac:dyDescent="0.15">
      <c r="A527" s="763"/>
      <c r="B527" s="764"/>
      <c r="C527" s="765"/>
      <c r="D527" s="943"/>
      <c r="E527" s="944"/>
      <c r="F527" s="944"/>
      <c r="G527" s="944"/>
      <c r="H527" s="944"/>
      <c r="I527" s="944"/>
      <c r="J527" s="944"/>
      <c r="K527" s="944"/>
      <c r="L527" s="944"/>
      <c r="M527" s="944"/>
      <c r="N527" s="944"/>
      <c r="O527" s="944"/>
      <c r="P527" s="944"/>
      <c r="Q527" s="944"/>
      <c r="R527" s="944"/>
      <c r="S527" s="944"/>
      <c r="T527" s="945"/>
      <c r="U527" s="775"/>
      <c r="V527" s="776"/>
      <c r="W527" s="777"/>
      <c r="X527" s="900"/>
      <c r="Y527" s="791"/>
      <c r="Z527" s="791"/>
    </row>
    <row r="528" spans="1:26" s="31" customFormat="1" ht="17.100000000000001" customHeight="1" x14ac:dyDescent="0.15">
      <c r="A528" s="763"/>
      <c r="B528" s="764"/>
      <c r="C528" s="765"/>
      <c r="D528" s="780" t="s">
        <v>246</v>
      </c>
      <c r="E528" s="781"/>
      <c r="F528" s="781"/>
      <c r="G528" s="781"/>
      <c r="H528" s="781"/>
      <c r="I528" s="781"/>
      <c r="J528" s="781"/>
      <c r="K528" s="781"/>
      <c r="L528" s="781"/>
      <c r="M528" s="781"/>
      <c r="N528" s="781"/>
      <c r="O528" s="781"/>
      <c r="P528" s="781"/>
      <c r="Q528" s="781"/>
      <c r="R528" s="781"/>
      <c r="S528" s="781"/>
      <c r="T528" s="782"/>
      <c r="U528" s="775"/>
      <c r="V528" s="776"/>
      <c r="W528" s="777"/>
      <c r="X528" s="899"/>
      <c r="Y528" s="791"/>
      <c r="Z528" s="791"/>
    </row>
    <row r="529" spans="1:44" s="31" customFormat="1" ht="17.100000000000001" customHeight="1" x14ac:dyDescent="0.15">
      <c r="A529" s="783"/>
      <c r="B529" s="784"/>
      <c r="C529" s="785"/>
      <c r="D529" s="783"/>
      <c r="E529" s="784"/>
      <c r="F529" s="784"/>
      <c r="G529" s="784"/>
      <c r="H529" s="784"/>
      <c r="I529" s="784"/>
      <c r="J529" s="784"/>
      <c r="K529" s="784"/>
      <c r="L529" s="784"/>
      <c r="M529" s="784"/>
      <c r="N529" s="784"/>
      <c r="O529" s="784"/>
      <c r="P529" s="784"/>
      <c r="Q529" s="784"/>
      <c r="R529" s="784"/>
      <c r="S529" s="784"/>
      <c r="T529" s="785"/>
      <c r="U529" s="775"/>
      <c r="V529" s="776"/>
      <c r="W529" s="777"/>
      <c r="X529" s="804"/>
      <c r="Y529" s="883"/>
      <c r="Z529" s="883"/>
    </row>
    <row r="530" spans="1:44" s="31" customFormat="1" ht="17.100000000000001" customHeight="1" x14ac:dyDescent="0.15">
      <c r="A530" s="915" t="s">
        <v>333</v>
      </c>
      <c r="B530" s="805"/>
      <c r="C530" s="806"/>
      <c r="D530" s="998" t="s">
        <v>165</v>
      </c>
      <c r="E530" s="999"/>
      <c r="F530" s="999"/>
      <c r="G530" s="999"/>
      <c r="H530" s="999"/>
      <c r="I530" s="999"/>
      <c r="J530" s="999"/>
      <c r="K530" s="999"/>
      <c r="L530" s="999"/>
      <c r="M530" s="999"/>
      <c r="N530" s="999"/>
      <c r="O530" s="999"/>
      <c r="P530" s="999"/>
      <c r="Q530" s="999"/>
      <c r="R530" s="999"/>
      <c r="S530" s="999"/>
      <c r="T530" s="1000"/>
      <c r="U530" s="772" t="s">
        <v>299</v>
      </c>
      <c r="V530" s="786"/>
      <c r="W530" s="787"/>
      <c r="X530" s="843"/>
      <c r="Y530" s="843"/>
      <c r="Z530" s="843"/>
    </row>
    <row r="531" spans="1:44" s="31" customFormat="1" ht="17.100000000000001" customHeight="1" x14ac:dyDescent="0.15">
      <c r="A531" s="763"/>
      <c r="B531" s="764"/>
      <c r="C531" s="765"/>
      <c r="D531" s="940"/>
      <c r="E531" s="941"/>
      <c r="F531" s="941"/>
      <c r="G531" s="941"/>
      <c r="H531" s="941"/>
      <c r="I531" s="941"/>
      <c r="J531" s="941"/>
      <c r="K531" s="941"/>
      <c r="L531" s="941"/>
      <c r="M531" s="941"/>
      <c r="N531" s="941"/>
      <c r="O531" s="941"/>
      <c r="P531" s="941"/>
      <c r="Q531" s="941"/>
      <c r="R531" s="941"/>
      <c r="S531" s="941"/>
      <c r="T531" s="942"/>
      <c r="U531" s="788"/>
      <c r="V531" s="789"/>
      <c r="W531" s="790"/>
      <c r="X531" s="908"/>
      <c r="Y531" s="908"/>
      <c r="Z531" s="908"/>
    </row>
    <row r="532" spans="1:44" s="31" customFormat="1" ht="17.100000000000001" customHeight="1" x14ac:dyDescent="0.15">
      <c r="A532" s="763"/>
      <c r="B532" s="764"/>
      <c r="C532" s="765"/>
      <c r="D532" s="943"/>
      <c r="E532" s="944"/>
      <c r="F532" s="944"/>
      <c r="G532" s="944"/>
      <c r="H532" s="944"/>
      <c r="I532" s="944"/>
      <c r="J532" s="944"/>
      <c r="K532" s="944"/>
      <c r="L532" s="944"/>
      <c r="M532" s="944"/>
      <c r="N532" s="944"/>
      <c r="O532" s="944"/>
      <c r="P532" s="944"/>
      <c r="Q532" s="944"/>
      <c r="R532" s="944"/>
      <c r="S532" s="944"/>
      <c r="T532" s="945"/>
      <c r="U532" s="788"/>
      <c r="V532" s="789"/>
      <c r="W532" s="790"/>
      <c r="X532" s="871"/>
      <c r="Y532" s="871"/>
      <c r="Z532" s="871"/>
    </row>
    <row r="533" spans="1:44" s="31" customFormat="1" ht="17.100000000000001" customHeight="1" x14ac:dyDescent="0.15">
      <c r="A533" s="763"/>
      <c r="B533" s="764"/>
      <c r="C533" s="765"/>
      <c r="D533" s="780" t="s">
        <v>665</v>
      </c>
      <c r="E533" s="781"/>
      <c r="F533" s="781"/>
      <c r="G533" s="781"/>
      <c r="H533" s="781"/>
      <c r="I533" s="781"/>
      <c r="J533" s="781"/>
      <c r="K533" s="781"/>
      <c r="L533" s="781"/>
      <c r="M533" s="781"/>
      <c r="N533" s="781"/>
      <c r="O533" s="781"/>
      <c r="P533" s="781"/>
      <c r="Q533" s="781"/>
      <c r="R533" s="781"/>
      <c r="S533" s="781"/>
      <c r="T533" s="782"/>
      <c r="U533" s="788"/>
      <c r="V533" s="789"/>
      <c r="W533" s="790"/>
      <c r="X533" s="78"/>
      <c r="Y533" s="78"/>
      <c r="Z533" s="78"/>
    </row>
    <row r="534" spans="1:44" s="31" customFormat="1" ht="17.100000000000001" customHeight="1" x14ac:dyDescent="0.15">
      <c r="A534" s="763"/>
      <c r="B534" s="764"/>
      <c r="C534" s="765"/>
      <c r="D534" s="763"/>
      <c r="E534" s="764"/>
      <c r="F534" s="764"/>
      <c r="G534" s="764"/>
      <c r="H534" s="764"/>
      <c r="I534" s="764"/>
      <c r="J534" s="764"/>
      <c r="K534" s="764"/>
      <c r="L534" s="764"/>
      <c r="M534" s="764"/>
      <c r="N534" s="764"/>
      <c r="O534" s="764"/>
      <c r="P534" s="764"/>
      <c r="Q534" s="764"/>
      <c r="R534" s="764"/>
      <c r="S534" s="764"/>
      <c r="T534" s="765"/>
      <c r="U534" s="788"/>
      <c r="V534" s="789"/>
      <c r="W534" s="790"/>
      <c r="X534" s="78"/>
      <c r="Y534" s="78"/>
      <c r="Z534" s="78"/>
    </row>
    <row r="535" spans="1:44" s="31" customFormat="1" ht="17.45" customHeight="1" x14ac:dyDescent="0.15">
      <c r="A535" s="763"/>
      <c r="B535" s="764"/>
      <c r="C535" s="765"/>
      <c r="D535" s="264"/>
      <c r="E535" s="1001" t="s">
        <v>649</v>
      </c>
      <c r="F535" s="1002"/>
      <c r="G535" s="1002"/>
      <c r="H535" s="1002"/>
      <c r="I535" s="1002"/>
      <c r="J535" s="1002"/>
      <c r="K535" s="1002"/>
      <c r="L535" s="1002"/>
      <c r="M535" s="1002"/>
      <c r="N535" s="1002"/>
      <c r="O535" s="1002"/>
      <c r="P535" s="1002"/>
      <c r="Q535" s="1002"/>
      <c r="R535" s="1002"/>
      <c r="S535" s="1002"/>
      <c r="T535" s="1003"/>
      <c r="U535" s="788"/>
      <c r="V535" s="789"/>
      <c r="W535" s="790"/>
      <c r="X535" s="841"/>
      <c r="Y535" s="841"/>
      <c r="Z535" s="841"/>
    </row>
    <row r="536" spans="1:44" s="31" customFormat="1" ht="17.45" customHeight="1" x14ac:dyDescent="0.15">
      <c r="A536" s="763"/>
      <c r="B536" s="764"/>
      <c r="C536" s="765"/>
      <c r="D536" s="11"/>
      <c r="E536" s="1001"/>
      <c r="F536" s="1002"/>
      <c r="G536" s="1002"/>
      <c r="H536" s="1002"/>
      <c r="I536" s="1002"/>
      <c r="J536" s="1002"/>
      <c r="K536" s="1002"/>
      <c r="L536" s="1002"/>
      <c r="M536" s="1002"/>
      <c r="N536" s="1002"/>
      <c r="O536" s="1002"/>
      <c r="P536" s="1002"/>
      <c r="Q536" s="1002"/>
      <c r="R536" s="1002"/>
      <c r="S536" s="1002"/>
      <c r="T536" s="1003"/>
      <c r="U536" s="788"/>
      <c r="V536" s="789"/>
      <c r="W536" s="790"/>
      <c r="X536" s="842"/>
      <c r="Y536" s="842"/>
      <c r="Z536" s="842"/>
    </row>
    <row r="537" spans="1:44" s="31" customFormat="1" ht="17.45" customHeight="1" x14ac:dyDescent="0.15">
      <c r="A537" s="763"/>
      <c r="B537" s="764"/>
      <c r="C537" s="765"/>
      <c r="D537" s="11"/>
      <c r="E537" s="1001"/>
      <c r="F537" s="1002"/>
      <c r="G537" s="1002"/>
      <c r="H537" s="1002"/>
      <c r="I537" s="1002"/>
      <c r="J537" s="1002"/>
      <c r="K537" s="1002"/>
      <c r="L537" s="1002"/>
      <c r="M537" s="1002"/>
      <c r="N537" s="1002"/>
      <c r="O537" s="1002"/>
      <c r="P537" s="1002"/>
      <c r="Q537" s="1002"/>
      <c r="R537" s="1002"/>
      <c r="S537" s="1002"/>
      <c r="T537" s="1003"/>
      <c r="U537" s="788"/>
      <c r="V537" s="789"/>
      <c r="W537" s="790"/>
      <c r="X537" s="842"/>
      <c r="Y537" s="842"/>
      <c r="Z537" s="842"/>
    </row>
    <row r="538" spans="1:44" s="31" customFormat="1" ht="17.45" customHeight="1" x14ac:dyDescent="0.15">
      <c r="A538" s="763"/>
      <c r="B538" s="764"/>
      <c r="C538" s="765"/>
      <c r="D538" s="11"/>
      <c r="E538" s="1001"/>
      <c r="F538" s="1002"/>
      <c r="G538" s="1002"/>
      <c r="H538" s="1002"/>
      <c r="I538" s="1002"/>
      <c r="J538" s="1002"/>
      <c r="K538" s="1002"/>
      <c r="L538" s="1002"/>
      <c r="M538" s="1002"/>
      <c r="N538" s="1002"/>
      <c r="O538" s="1002"/>
      <c r="P538" s="1002"/>
      <c r="Q538" s="1002"/>
      <c r="R538" s="1002"/>
      <c r="S538" s="1002"/>
      <c r="T538" s="1003"/>
      <c r="U538" s="788"/>
      <c r="V538" s="789"/>
      <c r="W538" s="790"/>
      <c r="X538" s="851"/>
      <c r="Y538" s="851"/>
      <c r="Z538" s="851"/>
    </row>
    <row r="539" spans="1:44" s="31" customFormat="1" ht="17.100000000000001" customHeight="1" x14ac:dyDescent="0.15">
      <c r="A539" s="763"/>
      <c r="B539" s="764"/>
      <c r="C539" s="765"/>
      <c r="D539" s="264"/>
      <c r="E539" s="1001" t="s">
        <v>650</v>
      </c>
      <c r="F539" s="1002"/>
      <c r="G539" s="1002"/>
      <c r="H539" s="1002"/>
      <c r="I539" s="1002"/>
      <c r="J539" s="1002"/>
      <c r="K539" s="1002"/>
      <c r="L539" s="1002"/>
      <c r="M539" s="1002"/>
      <c r="N539" s="1002"/>
      <c r="O539" s="1002"/>
      <c r="P539" s="1002"/>
      <c r="Q539" s="1002"/>
      <c r="R539" s="1002"/>
      <c r="S539" s="1002"/>
      <c r="T539" s="1003"/>
      <c r="U539" s="788"/>
      <c r="V539" s="789"/>
      <c r="W539" s="790"/>
      <c r="X539" s="1042"/>
      <c r="Y539" s="1042"/>
      <c r="Z539" s="1042"/>
    </row>
    <row r="540" spans="1:44" s="31" customFormat="1" ht="17.100000000000001" customHeight="1" x14ac:dyDescent="0.15">
      <c r="A540" s="763"/>
      <c r="B540" s="764"/>
      <c r="C540" s="765"/>
      <c r="D540" s="11"/>
      <c r="E540" s="1001"/>
      <c r="F540" s="1002"/>
      <c r="G540" s="1002"/>
      <c r="H540" s="1002"/>
      <c r="I540" s="1002"/>
      <c r="J540" s="1002"/>
      <c r="K540" s="1002"/>
      <c r="L540" s="1002"/>
      <c r="M540" s="1002"/>
      <c r="N540" s="1002"/>
      <c r="O540" s="1002"/>
      <c r="P540" s="1002"/>
      <c r="Q540" s="1002"/>
      <c r="R540" s="1002"/>
      <c r="S540" s="1002"/>
      <c r="T540" s="1003"/>
      <c r="U540" s="788"/>
      <c r="V540" s="789"/>
      <c r="W540" s="790"/>
      <c r="X540" s="1126"/>
      <c r="Y540" s="1126"/>
      <c r="Z540" s="1126"/>
    </row>
    <row r="541" spans="1:44" s="31" customFormat="1" ht="17.100000000000001" customHeight="1" x14ac:dyDescent="0.15">
      <c r="A541" s="763"/>
      <c r="B541" s="764"/>
      <c r="C541" s="765"/>
      <c r="D541" s="264"/>
      <c r="E541" s="1001" t="s">
        <v>651</v>
      </c>
      <c r="F541" s="1002"/>
      <c r="G541" s="1002"/>
      <c r="H541" s="1002"/>
      <c r="I541" s="1002"/>
      <c r="J541" s="1002"/>
      <c r="K541" s="1002"/>
      <c r="L541" s="1002"/>
      <c r="M541" s="1002"/>
      <c r="N541" s="1002"/>
      <c r="O541" s="1002"/>
      <c r="P541" s="1002"/>
      <c r="Q541" s="1002"/>
      <c r="R541" s="1002"/>
      <c r="S541" s="1002"/>
      <c r="T541" s="1003"/>
      <c r="U541" s="788"/>
      <c r="V541" s="789"/>
      <c r="W541" s="790"/>
      <c r="X541" s="796"/>
      <c r="Y541" s="796"/>
      <c r="Z541" s="796"/>
    </row>
    <row r="542" spans="1:44" s="31" customFormat="1" ht="17.100000000000001" customHeight="1" x14ac:dyDescent="0.15">
      <c r="A542" s="763"/>
      <c r="B542" s="764"/>
      <c r="C542" s="765"/>
      <c r="D542" s="263"/>
      <c r="E542" s="1004"/>
      <c r="F542" s="1005"/>
      <c r="G542" s="1005"/>
      <c r="H542" s="1005"/>
      <c r="I542" s="1005"/>
      <c r="J542" s="1005"/>
      <c r="K542" s="1005"/>
      <c r="L542" s="1005"/>
      <c r="M542" s="1005"/>
      <c r="N542" s="1005"/>
      <c r="O542" s="1005"/>
      <c r="P542" s="1005"/>
      <c r="Q542" s="1005"/>
      <c r="R542" s="1005"/>
      <c r="S542" s="1005"/>
      <c r="T542" s="1006"/>
      <c r="U542" s="788"/>
      <c r="V542" s="789"/>
      <c r="W542" s="790"/>
      <c r="X542" s="879"/>
      <c r="Y542" s="879"/>
      <c r="Z542" s="879"/>
    </row>
    <row r="543" spans="1:44" s="31" customFormat="1" ht="17.100000000000001" customHeight="1" x14ac:dyDescent="0.15">
      <c r="A543" s="915" t="s">
        <v>678</v>
      </c>
      <c r="B543" s="805"/>
      <c r="C543" s="806"/>
      <c r="D543" s="915" t="s">
        <v>675</v>
      </c>
      <c r="E543" s="805"/>
      <c r="F543" s="805"/>
      <c r="G543" s="805"/>
      <c r="H543" s="805"/>
      <c r="I543" s="805"/>
      <c r="J543" s="805"/>
      <c r="K543" s="805"/>
      <c r="L543" s="805"/>
      <c r="M543" s="805"/>
      <c r="N543" s="805"/>
      <c r="O543" s="805"/>
      <c r="P543" s="805"/>
      <c r="Q543" s="805"/>
      <c r="R543" s="805"/>
      <c r="S543" s="805"/>
      <c r="T543" s="806"/>
      <c r="U543" s="772" t="s">
        <v>637</v>
      </c>
      <c r="V543" s="773"/>
      <c r="W543" s="774"/>
      <c r="X543" s="946"/>
      <c r="Y543" s="946"/>
      <c r="Z543" s="946"/>
    </row>
    <row r="544" spans="1:44" s="31" customFormat="1" ht="17.100000000000001" customHeight="1" x14ac:dyDescent="0.15">
      <c r="A544" s="763"/>
      <c r="B544" s="764"/>
      <c r="C544" s="765"/>
      <c r="D544" s="763"/>
      <c r="E544" s="764"/>
      <c r="F544" s="764"/>
      <c r="G544" s="764"/>
      <c r="H544" s="764"/>
      <c r="I544" s="764"/>
      <c r="J544" s="764"/>
      <c r="K544" s="764"/>
      <c r="L544" s="764"/>
      <c r="M544" s="764"/>
      <c r="N544" s="764"/>
      <c r="O544" s="764"/>
      <c r="P544" s="764"/>
      <c r="Q544" s="764"/>
      <c r="R544" s="764"/>
      <c r="S544" s="764"/>
      <c r="T544" s="765"/>
      <c r="U544" s="775"/>
      <c r="V544" s="776"/>
      <c r="W544" s="777"/>
      <c r="X544" s="878"/>
      <c r="Y544" s="878"/>
      <c r="Z544" s="878"/>
      <c r="AB544" s="400"/>
      <c r="AC544" s="400"/>
      <c r="AD544" s="400"/>
      <c r="AE544" s="400"/>
      <c r="AF544" s="400"/>
      <c r="AG544" s="400"/>
      <c r="AH544" s="400"/>
      <c r="AI544" s="400"/>
      <c r="AJ544" s="400"/>
      <c r="AK544" s="400"/>
      <c r="AL544" s="400"/>
      <c r="AM544" s="400"/>
      <c r="AN544" s="400"/>
      <c r="AO544" s="400"/>
      <c r="AP544" s="400"/>
      <c r="AQ544" s="400"/>
      <c r="AR544" s="400"/>
    </row>
    <row r="545" spans="1:44" s="31" customFormat="1" ht="17.100000000000001" customHeight="1" x14ac:dyDescent="0.15">
      <c r="A545" s="763"/>
      <c r="B545" s="764"/>
      <c r="C545" s="765"/>
      <c r="D545" s="916"/>
      <c r="E545" s="859"/>
      <c r="F545" s="859"/>
      <c r="G545" s="859"/>
      <c r="H545" s="859"/>
      <c r="I545" s="859"/>
      <c r="J545" s="859"/>
      <c r="K545" s="859"/>
      <c r="L545" s="859"/>
      <c r="M545" s="859"/>
      <c r="N545" s="859"/>
      <c r="O545" s="859"/>
      <c r="P545" s="859"/>
      <c r="Q545" s="859"/>
      <c r="R545" s="859"/>
      <c r="S545" s="859"/>
      <c r="T545" s="860"/>
      <c r="U545" s="775"/>
      <c r="V545" s="776"/>
      <c r="W545" s="777"/>
      <c r="X545" s="878"/>
      <c r="Y545" s="878"/>
      <c r="Z545" s="878"/>
      <c r="AB545" s="400"/>
      <c r="AC545" s="400"/>
      <c r="AD545" s="400"/>
      <c r="AE545" s="400"/>
      <c r="AF545" s="400"/>
      <c r="AG545" s="400"/>
      <c r="AH545" s="400"/>
      <c r="AI545" s="400"/>
      <c r="AJ545" s="400"/>
      <c r="AK545" s="400"/>
      <c r="AL545" s="400"/>
      <c r="AM545" s="400"/>
      <c r="AN545" s="400"/>
      <c r="AO545" s="400"/>
      <c r="AP545" s="400"/>
      <c r="AQ545" s="400"/>
      <c r="AR545" s="400"/>
    </row>
    <row r="546" spans="1:44" s="31" customFormat="1" ht="17.100000000000001" customHeight="1" x14ac:dyDescent="0.15">
      <c r="A546" s="763"/>
      <c r="B546" s="764"/>
      <c r="C546" s="765"/>
      <c r="D546" s="780" t="s">
        <v>676</v>
      </c>
      <c r="E546" s="781"/>
      <c r="F546" s="781"/>
      <c r="G546" s="781"/>
      <c r="H546" s="781"/>
      <c r="I546" s="781"/>
      <c r="J546" s="781"/>
      <c r="K546" s="781"/>
      <c r="L546" s="781"/>
      <c r="M546" s="781"/>
      <c r="N546" s="781"/>
      <c r="O546" s="781"/>
      <c r="P546" s="781"/>
      <c r="Q546" s="781"/>
      <c r="R546" s="781"/>
      <c r="S546" s="781"/>
      <c r="T546" s="782"/>
      <c r="U546" s="775"/>
      <c r="V546" s="776"/>
      <c r="W546" s="777"/>
      <c r="X546" s="878"/>
      <c r="Y546" s="878"/>
      <c r="Z546" s="878"/>
      <c r="AB546" s="400"/>
      <c r="AC546" s="400"/>
      <c r="AD546" s="400"/>
      <c r="AE546" s="400"/>
      <c r="AF546" s="400"/>
      <c r="AG546" s="400"/>
      <c r="AH546" s="400"/>
      <c r="AI546" s="400"/>
      <c r="AJ546" s="400"/>
      <c r="AK546" s="400"/>
      <c r="AL546" s="400"/>
      <c r="AM546" s="400"/>
      <c r="AN546" s="400"/>
      <c r="AO546" s="400"/>
      <c r="AP546" s="400"/>
      <c r="AQ546" s="400"/>
      <c r="AR546" s="400"/>
    </row>
    <row r="547" spans="1:44" s="31" customFormat="1" ht="17.100000000000001" customHeight="1" x14ac:dyDescent="0.15">
      <c r="A547" s="763"/>
      <c r="B547" s="764"/>
      <c r="C547" s="765"/>
      <c r="D547" s="916"/>
      <c r="E547" s="859"/>
      <c r="F547" s="859"/>
      <c r="G547" s="859"/>
      <c r="H547" s="859"/>
      <c r="I547" s="859"/>
      <c r="J547" s="859"/>
      <c r="K547" s="859"/>
      <c r="L547" s="859"/>
      <c r="M547" s="859"/>
      <c r="N547" s="859"/>
      <c r="O547" s="859"/>
      <c r="P547" s="859"/>
      <c r="Q547" s="859"/>
      <c r="R547" s="859"/>
      <c r="S547" s="859"/>
      <c r="T547" s="860"/>
      <c r="U547" s="775"/>
      <c r="V547" s="776"/>
      <c r="W547" s="777"/>
      <c r="X547" s="878"/>
      <c r="Y547" s="878"/>
      <c r="Z547" s="878"/>
      <c r="AB547" s="400"/>
      <c r="AC547" s="400"/>
      <c r="AD547" s="400"/>
      <c r="AE547" s="400"/>
      <c r="AF547" s="400"/>
      <c r="AG547" s="400"/>
      <c r="AH547" s="400"/>
      <c r="AI547" s="400"/>
      <c r="AJ547" s="400"/>
      <c r="AK547" s="400"/>
      <c r="AL547" s="400"/>
      <c r="AM547" s="400"/>
      <c r="AN547" s="400"/>
      <c r="AO547" s="400"/>
      <c r="AP547" s="400"/>
      <c r="AQ547" s="400"/>
      <c r="AR547" s="400"/>
    </row>
    <row r="548" spans="1:44" s="31" customFormat="1" ht="17.100000000000001" customHeight="1" x14ac:dyDescent="0.15">
      <c r="A548" s="763"/>
      <c r="B548" s="764"/>
      <c r="C548" s="765"/>
      <c r="D548" s="780" t="s">
        <v>677</v>
      </c>
      <c r="E548" s="781"/>
      <c r="F548" s="781"/>
      <c r="G548" s="781"/>
      <c r="H548" s="781"/>
      <c r="I548" s="781"/>
      <c r="J548" s="781"/>
      <c r="K548" s="781"/>
      <c r="L548" s="781"/>
      <c r="M548" s="781"/>
      <c r="N548" s="781"/>
      <c r="O548" s="781"/>
      <c r="P548" s="781"/>
      <c r="Q548" s="781"/>
      <c r="R548" s="781"/>
      <c r="S548" s="781"/>
      <c r="T548" s="782"/>
      <c r="U548" s="775"/>
      <c r="V548" s="776"/>
      <c r="W548" s="777"/>
      <c r="X548" s="878"/>
      <c r="Y548" s="878"/>
      <c r="Z548" s="878"/>
      <c r="AB548" s="400"/>
      <c r="AC548" s="400"/>
      <c r="AD548" s="400"/>
      <c r="AE548" s="400"/>
      <c r="AF548" s="400"/>
      <c r="AG548" s="400"/>
      <c r="AH548" s="400"/>
      <c r="AI548" s="400"/>
      <c r="AJ548" s="400"/>
      <c r="AK548" s="400"/>
      <c r="AL548" s="400"/>
      <c r="AM548" s="400"/>
      <c r="AN548" s="400"/>
      <c r="AO548" s="400"/>
      <c r="AP548" s="400"/>
      <c r="AQ548" s="400"/>
      <c r="AR548" s="400"/>
    </row>
    <row r="549" spans="1:44" s="31" customFormat="1" ht="17.100000000000001" customHeight="1" x14ac:dyDescent="0.15">
      <c r="A549" s="763"/>
      <c r="B549" s="764"/>
      <c r="C549" s="765"/>
      <c r="D549" s="763"/>
      <c r="E549" s="764"/>
      <c r="F549" s="764"/>
      <c r="G549" s="764"/>
      <c r="H549" s="764"/>
      <c r="I549" s="764"/>
      <c r="J549" s="764"/>
      <c r="K549" s="764"/>
      <c r="L549" s="764"/>
      <c r="M549" s="764"/>
      <c r="N549" s="764"/>
      <c r="O549" s="764"/>
      <c r="P549" s="764"/>
      <c r="Q549" s="764"/>
      <c r="R549" s="764"/>
      <c r="S549" s="764"/>
      <c r="T549" s="765"/>
      <c r="U549" s="775"/>
      <c r="V549" s="776"/>
      <c r="W549" s="777"/>
      <c r="X549" s="878"/>
      <c r="Y549" s="878"/>
      <c r="Z549" s="878"/>
      <c r="AB549" s="400"/>
      <c r="AC549" s="400"/>
      <c r="AD549" s="400"/>
      <c r="AE549" s="400"/>
      <c r="AF549" s="400"/>
      <c r="AG549" s="400"/>
      <c r="AH549" s="400"/>
      <c r="AI549" s="400"/>
      <c r="AJ549" s="400"/>
      <c r="AK549" s="400"/>
      <c r="AL549" s="400"/>
      <c r="AM549" s="400"/>
      <c r="AN549" s="400"/>
      <c r="AO549" s="400"/>
      <c r="AP549" s="400"/>
      <c r="AQ549" s="400"/>
      <c r="AR549" s="400"/>
    </row>
    <row r="550" spans="1:44" s="31" customFormat="1" ht="17.100000000000001" customHeight="1" x14ac:dyDescent="0.15">
      <c r="A550" s="763"/>
      <c r="B550" s="764"/>
      <c r="C550" s="765"/>
      <c r="D550" s="763"/>
      <c r="E550" s="764"/>
      <c r="F550" s="764"/>
      <c r="G550" s="764"/>
      <c r="H550" s="764"/>
      <c r="I550" s="764"/>
      <c r="J550" s="764"/>
      <c r="K550" s="764"/>
      <c r="L550" s="764"/>
      <c r="M550" s="764"/>
      <c r="N550" s="764"/>
      <c r="O550" s="764"/>
      <c r="P550" s="764"/>
      <c r="Q550" s="764"/>
      <c r="R550" s="764"/>
      <c r="S550" s="764"/>
      <c r="T550" s="765"/>
      <c r="U550" s="775"/>
      <c r="V550" s="776"/>
      <c r="W550" s="777"/>
      <c r="X550" s="878"/>
      <c r="Y550" s="878"/>
      <c r="Z550" s="878"/>
      <c r="AB550" s="400"/>
      <c r="AC550" s="400"/>
      <c r="AD550" s="400"/>
      <c r="AE550" s="400"/>
      <c r="AF550" s="400"/>
      <c r="AG550" s="400"/>
      <c r="AH550" s="400"/>
      <c r="AI550" s="400"/>
      <c r="AJ550" s="400"/>
      <c r="AK550" s="400"/>
      <c r="AL550" s="400"/>
      <c r="AM550" s="400"/>
      <c r="AN550" s="400"/>
      <c r="AO550" s="400"/>
      <c r="AP550" s="400"/>
      <c r="AQ550" s="400"/>
      <c r="AR550" s="400"/>
    </row>
    <row r="551" spans="1:44" s="31" customFormat="1" ht="17.100000000000001" customHeight="1" x14ac:dyDescent="0.15">
      <c r="A551" s="763"/>
      <c r="B551" s="764"/>
      <c r="C551" s="765"/>
      <c r="D551" s="763"/>
      <c r="E551" s="764"/>
      <c r="F551" s="764"/>
      <c r="G551" s="764"/>
      <c r="H551" s="764"/>
      <c r="I551" s="764"/>
      <c r="J551" s="764"/>
      <c r="K551" s="764"/>
      <c r="L551" s="764"/>
      <c r="M551" s="764"/>
      <c r="N551" s="764"/>
      <c r="O551" s="764"/>
      <c r="P551" s="764"/>
      <c r="Q551" s="764"/>
      <c r="R551" s="764"/>
      <c r="S551" s="764"/>
      <c r="T551" s="765"/>
      <c r="U551" s="775"/>
      <c r="V551" s="776"/>
      <c r="W551" s="777"/>
      <c r="X551" s="878"/>
      <c r="Y551" s="878"/>
      <c r="Z551" s="878"/>
      <c r="AB551" s="400"/>
      <c r="AC551" s="400"/>
      <c r="AD551" s="400"/>
      <c r="AE551" s="400"/>
      <c r="AF551" s="400"/>
      <c r="AG551" s="400"/>
      <c r="AH551" s="400"/>
      <c r="AI551" s="400"/>
      <c r="AJ551" s="400"/>
      <c r="AK551" s="400"/>
      <c r="AL551" s="400"/>
      <c r="AM551" s="400"/>
      <c r="AN551" s="400"/>
      <c r="AO551" s="400"/>
      <c r="AP551" s="400"/>
      <c r="AQ551" s="400"/>
      <c r="AR551" s="400"/>
    </row>
    <row r="552" spans="1:44" s="31" customFormat="1" ht="17.100000000000001" customHeight="1" x14ac:dyDescent="0.15">
      <c r="A552" s="915" t="s">
        <v>725</v>
      </c>
      <c r="B552" s="805"/>
      <c r="C552" s="806"/>
      <c r="D552" s="998" t="s">
        <v>617</v>
      </c>
      <c r="E552" s="999"/>
      <c r="F552" s="999"/>
      <c r="G552" s="999"/>
      <c r="H552" s="999"/>
      <c r="I552" s="999"/>
      <c r="J552" s="999"/>
      <c r="K552" s="999"/>
      <c r="L552" s="999"/>
      <c r="M552" s="999"/>
      <c r="N552" s="999"/>
      <c r="O552" s="999"/>
      <c r="P552" s="999"/>
      <c r="Q552" s="999"/>
      <c r="R552" s="999"/>
      <c r="S552" s="999"/>
      <c r="T552" s="1000"/>
      <c r="U552" s="772" t="s">
        <v>300</v>
      </c>
      <c r="V552" s="773"/>
      <c r="W552" s="774"/>
      <c r="X552" s="946"/>
      <c r="Y552" s="946"/>
      <c r="Z552" s="946"/>
      <c r="AB552" s="400"/>
      <c r="AC552" s="400"/>
      <c r="AD552" s="400"/>
      <c r="AE552" s="400"/>
      <c r="AF552" s="400"/>
      <c r="AG552" s="400"/>
      <c r="AH552" s="400"/>
      <c r="AI552" s="400"/>
      <c r="AJ552" s="400"/>
      <c r="AK552" s="400"/>
      <c r="AL552" s="400"/>
      <c r="AM552" s="400"/>
      <c r="AN552" s="400"/>
      <c r="AO552" s="400"/>
      <c r="AP552" s="400"/>
      <c r="AQ552" s="400"/>
      <c r="AR552" s="400"/>
    </row>
    <row r="553" spans="1:44" s="31" customFormat="1" ht="17.100000000000001" customHeight="1" x14ac:dyDescent="0.15">
      <c r="A553" s="763"/>
      <c r="B553" s="764"/>
      <c r="C553" s="765"/>
      <c r="D553" s="940"/>
      <c r="E553" s="941"/>
      <c r="F553" s="941"/>
      <c r="G553" s="941"/>
      <c r="H553" s="941"/>
      <c r="I553" s="941"/>
      <c r="J553" s="941"/>
      <c r="K553" s="941"/>
      <c r="L553" s="941"/>
      <c r="M553" s="941"/>
      <c r="N553" s="941"/>
      <c r="O553" s="941"/>
      <c r="P553" s="941"/>
      <c r="Q553" s="941"/>
      <c r="R553" s="941"/>
      <c r="S553" s="941"/>
      <c r="T553" s="942"/>
      <c r="U553" s="775"/>
      <c r="V553" s="776"/>
      <c r="W553" s="777"/>
      <c r="X553" s="878"/>
      <c r="Y553" s="878"/>
      <c r="Z553" s="878"/>
    </row>
    <row r="554" spans="1:44" s="31" customFormat="1" ht="17.100000000000001" customHeight="1" x14ac:dyDescent="0.15">
      <c r="A554" s="763"/>
      <c r="B554" s="764"/>
      <c r="C554" s="765"/>
      <c r="D554" s="11" t="s">
        <v>334</v>
      </c>
      <c r="E554" s="764" t="s">
        <v>475</v>
      </c>
      <c r="F554" s="764"/>
      <c r="G554" s="764"/>
      <c r="H554" s="764"/>
      <c r="I554" s="764"/>
      <c r="J554" s="764"/>
      <c r="K554" s="764"/>
      <c r="L554" s="764"/>
      <c r="M554" s="764"/>
      <c r="N554" s="764"/>
      <c r="O554" s="764"/>
      <c r="P554" s="764"/>
      <c r="Q554" s="764"/>
      <c r="R554" s="764"/>
      <c r="S554" s="764"/>
      <c r="T554" s="765"/>
      <c r="U554" s="775"/>
      <c r="V554" s="776"/>
      <c r="W554" s="777"/>
      <c r="X554" s="878"/>
      <c r="Y554" s="878"/>
      <c r="Z554" s="878"/>
    </row>
    <row r="555" spans="1:44" s="31" customFormat="1" ht="17.100000000000001" customHeight="1" x14ac:dyDescent="0.15">
      <c r="A555" s="763"/>
      <c r="B555" s="764"/>
      <c r="C555" s="765"/>
      <c r="D555" s="385"/>
      <c r="E555" s="764"/>
      <c r="F555" s="764"/>
      <c r="G555" s="764"/>
      <c r="H555" s="764"/>
      <c r="I555" s="764"/>
      <c r="J555" s="764"/>
      <c r="K555" s="764"/>
      <c r="L555" s="764"/>
      <c r="M555" s="764"/>
      <c r="N555" s="764"/>
      <c r="O555" s="764"/>
      <c r="P555" s="764"/>
      <c r="Q555" s="764"/>
      <c r="R555" s="764"/>
      <c r="S555" s="764"/>
      <c r="T555" s="765"/>
      <c r="U555" s="775"/>
      <c r="V555" s="776"/>
      <c r="W555" s="777"/>
      <c r="X555" s="878"/>
      <c r="Y555" s="878"/>
      <c r="Z555" s="878"/>
    </row>
    <row r="556" spans="1:44" s="31" customFormat="1" ht="17.100000000000001" customHeight="1" x14ac:dyDescent="0.15">
      <c r="A556" s="763"/>
      <c r="B556" s="764"/>
      <c r="C556" s="765"/>
      <c r="D556" s="389"/>
      <c r="E556" s="859"/>
      <c r="F556" s="859"/>
      <c r="G556" s="859"/>
      <c r="H556" s="859"/>
      <c r="I556" s="859"/>
      <c r="J556" s="859"/>
      <c r="K556" s="859"/>
      <c r="L556" s="859"/>
      <c r="M556" s="859"/>
      <c r="N556" s="859"/>
      <c r="O556" s="859"/>
      <c r="P556" s="859"/>
      <c r="Q556" s="859"/>
      <c r="R556" s="859"/>
      <c r="S556" s="859"/>
      <c r="T556" s="860"/>
      <c r="U556" s="775"/>
      <c r="V556" s="776"/>
      <c r="W556" s="777"/>
      <c r="X556" s="878"/>
      <c r="Y556" s="878"/>
      <c r="Z556" s="878"/>
    </row>
    <row r="557" spans="1:44" s="31" customFormat="1" ht="17.100000000000001" customHeight="1" x14ac:dyDescent="0.15">
      <c r="A557" s="763"/>
      <c r="B557" s="764"/>
      <c r="C557" s="765"/>
      <c r="D557" s="780" t="s">
        <v>486</v>
      </c>
      <c r="E557" s="781"/>
      <c r="F557" s="781"/>
      <c r="G557" s="781"/>
      <c r="H557" s="781"/>
      <c r="I557" s="781"/>
      <c r="J557" s="781"/>
      <c r="K557" s="781"/>
      <c r="L557" s="781"/>
      <c r="M557" s="781"/>
      <c r="N557" s="781"/>
      <c r="O557" s="781"/>
      <c r="P557" s="781"/>
      <c r="Q557" s="781"/>
      <c r="R557" s="781"/>
      <c r="S557" s="781"/>
      <c r="T557" s="782"/>
      <c r="U557" s="775"/>
      <c r="V557" s="776"/>
      <c r="W557" s="777"/>
      <c r="X557" s="230"/>
      <c r="Y557" s="230"/>
      <c r="Z557" s="230"/>
    </row>
    <row r="558" spans="1:44" s="31" customFormat="1" ht="17.100000000000001" customHeight="1" x14ac:dyDescent="0.15">
      <c r="A558" s="763"/>
      <c r="B558" s="764"/>
      <c r="C558" s="765"/>
      <c r="D558" s="783"/>
      <c r="E558" s="784"/>
      <c r="F558" s="784"/>
      <c r="G558" s="784"/>
      <c r="H558" s="784"/>
      <c r="I558" s="784"/>
      <c r="J558" s="784"/>
      <c r="K558" s="784"/>
      <c r="L558" s="784"/>
      <c r="M558" s="784"/>
      <c r="N558" s="784"/>
      <c r="O558" s="784"/>
      <c r="P558" s="784"/>
      <c r="Q558" s="784"/>
      <c r="R558" s="784"/>
      <c r="S558" s="784"/>
      <c r="T558" s="785"/>
      <c r="U558" s="775"/>
      <c r="V558" s="776"/>
      <c r="W558" s="777"/>
      <c r="X558" s="215"/>
      <c r="Y558" s="215"/>
      <c r="Z558" s="215"/>
    </row>
    <row r="559" spans="1:44" s="31" customFormat="1" ht="17.100000000000001" customHeight="1" x14ac:dyDescent="0.15">
      <c r="A559" s="915" t="s">
        <v>726</v>
      </c>
      <c r="B559" s="805"/>
      <c r="C559" s="806"/>
      <c r="D559" s="998" t="s">
        <v>166</v>
      </c>
      <c r="E559" s="999"/>
      <c r="F559" s="999"/>
      <c r="G559" s="999"/>
      <c r="H559" s="999"/>
      <c r="I559" s="999"/>
      <c r="J559" s="999"/>
      <c r="K559" s="999"/>
      <c r="L559" s="999"/>
      <c r="M559" s="999"/>
      <c r="N559" s="999"/>
      <c r="O559" s="999"/>
      <c r="P559" s="999"/>
      <c r="Q559" s="999"/>
      <c r="R559" s="999"/>
      <c r="S559" s="999"/>
      <c r="T559" s="1000"/>
      <c r="U559" s="772" t="s">
        <v>301</v>
      </c>
      <c r="V559" s="1043"/>
      <c r="W559" s="1044"/>
      <c r="X559" s="850"/>
      <c r="Y559" s="850"/>
      <c r="Z559" s="850"/>
    </row>
    <row r="560" spans="1:44" s="31" customFormat="1" ht="17.100000000000001" customHeight="1" x14ac:dyDescent="0.15">
      <c r="A560" s="763"/>
      <c r="B560" s="764"/>
      <c r="C560" s="765"/>
      <c r="D560" s="940"/>
      <c r="E560" s="941"/>
      <c r="F560" s="941"/>
      <c r="G560" s="941"/>
      <c r="H560" s="941"/>
      <c r="I560" s="941"/>
      <c r="J560" s="941"/>
      <c r="K560" s="941"/>
      <c r="L560" s="941"/>
      <c r="M560" s="941"/>
      <c r="N560" s="941"/>
      <c r="O560" s="941"/>
      <c r="P560" s="941"/>
      <c r="Q560" s="941"/>
      <c r="R560" s="941"/>
      <c r="S560" s="941"/>
      <c r="T560" s="942"/>
      <c r="U560" s="775"/>
      <c r="V560" s="1045"/>
      <c r="W560" s="1046"/>
      <c r="X560" s="842"/>
      <c r="Y560" s="842"/>
      <c r="Z560" s="842"/>
    </row>
    <row r="561" spans="1:26" s="31" customFormat="1" ht="17.100000000000001" customHeight="1" x14ac:dyDescent="0.15">
      <c r="A561" s="763"/>
      <c r="B561" s="764"/>
      <c r="C561" s="765"/>
      <c r="D561" s="943"/>
      <c r="E561" s="944"/>
      <c r="F561" s="944"/>
      <c r="G561" s="944"/>
      <c r="H561" s="944"/>
      <c r="I561" s="944"/>
      <c r="J561" s="944"/>
      <c r="K561" s="944"/>
      <c r="L561" s="944"/>
      <c r="M561" s="944"/>
      <c r="N561" s="944"/>
      <c r="O561" s="944"/>
      <c r="P561" s="944"/>
      <c r="Q561" s="944"/>
      <c r="R561" s="944"/>
      <c r="S561" s="944"/>
      <c r="T561" s="945"/>
      <c r="U561" s="1061"/>
      <c r="V561" s="1045"/>
      <c r="W561" s="1046"/>
      <c r="X561" s="842"/>
      <c r="Y561" s="842"/>
      <c r="Z561" s="842"/>
    </row>
    <row r="562" spans="1:26" s="31" customFormat="1" ht="17.100000000000001" customHeight="1" x14ac:dyDescent="0.15">
      <c r="A562" s="763"/>
      <c r="B562" s="764"/>
      <c r="C562" s="765"/>
      <c r="D562" s="766" t="s">
        <v>167</v>
      </c>
      <c r="E562" s="767"/>
      <c r="F562" s="767"/>
      <c r="G562" s="767"/>
      <c r="H562" s="767"/>
      <c r="I562" s="767"/>
      <c r="J562" s="767"/>
      <c r="K562" s="767"/>
      <c r="L562" s="767"/>
      <c r="M562" s="767"/>
      <c r="N562" s="767"/>
      <c r="O562" s="767"/>
      <c r="P562" s="767"/>
      <c r="Q562" s="767"/>
      <c r="R562" s="767"/>
      <c r="S562" s="767"/>
      <c r="T562" s="768"/>
      <c r="U562" s="1061"/>
      <c r="V562" s="1045"/>
      <c r="W562" s="1046"/>
      <c r="X562" s="1042"/>
      <c r="Y562" s="1042"/>
      <c r="Z562" s="1042"/>
    </row>
    <row r="563" spans="1:26" s="31" customFormat="1" ht="17.100000000000001" customHeight="1" x14ac:dyDescent="0.15">
      <c r="A563" s="763"/>
      <c r="B563" s="764"/>
      <c r="C563" s="765"/>
      <c r="D563" s="940"/>
      <c r="E563" s="941"/>
      <c r="F563" s="941"/>
      <c r="G563" s="941"/>
      <c r="H563" s="941"/>
      <c r="I563" s="941"/>
      <c r="J563" s="941"/>
      <c r="K563" s="941"/>
      <c r="L563" s="941"/>
      <c r="M563" s="941"/>
      <c r="N563" s="941"/>
      <c r="O563" s="941"/>
      <c r="P563" s="941"/>
      <c r="Q563" s="941"/>
      <c r="R563" s="941"/>
      <c r="S563" s="941"/>
      <c r="T563" s="942"/>
      <c r="U563" s="1061"/>
      <c r="V563" s="1045"/>
      <c r="W563" s="1046"/>
      <c r="X563" s="799"/>
      <c r="Y563" s="799"/>
      <c r="Z563" s="799"/>
    </row>
    <row r="564" spans="1:26" s="31" customFormat="1" ht="17.100000000000001" customHeight="1" x14ac:dyDescent="0.15">
      <c r="A564" s="763"/>
      <c r="B564" s="764"/>
      <c r="C564" s="765"/>
      <c r="D564" s="940"/>
      <c r="E564" s="941"/>
      <c r="F564" s="941"/>
      <c r="G564" s="941"/>
      <c r="H564" s="941"/>
      <c r="I564" s="941"/>
      <c r="J564" s="941"/>
      <c r="K564" s="941"/>
      <c r="L564" s="941"/>
      <c r="M564" s="941"/>
      <c r="N564" s="941"/>
      <c r="O564" s="941"/>
      <c r="P564" s="941"/>
      <c r="Q564" s="941"/>
      <c r="R564" s="941"/>
      <c r="S564" s="941"/>
      <c r="T564" s="942"/>
      <c r="U564" s="1061"/>
      <c r="V564" s="1045"/>
      <c r="W564" s="1046"/>
      <c r="X564" s="799"/>
      <c r="Y564" s="799"/>
      <c r="Z564" s="799"/>
    </row>
    <row r="565" spans="1:26" s="31" customFormat="1" ht="17.100000000000001" customHeight="1" x14ac:dyDescent="0.15">
      <c r="A565" s="763"/>
      <c r="B565" s="764"/>
      <c r="C565" s="765"/>
      <c r="D565" s="769"/>
      <c r="E565" s="770"/>
      <c r="F565" s="770"/>
      <c r="G565" s="770"/>
      <c r="H565" s="770"/>
      <c r="I565" s="770"/>
      <c r="J565" s="770"/>
      <c r="K565" s="770"/>
      <c r="L565" s="770"/>
      <c r="M565" s="770"/>
      <c r="N565" s="770"/>
      <c r="O565" s="770"/>
      <c r="P565" s="770"/>
      <c r="Q565" s="770"/>
      <c r="R565" s="770"/>
      <c r="S565" s="770"/>
      <c r="T565" s="771"/>
      <c r="U565" s="1061"/>
      <c r="V565" s="1045"/>
      <c r="W565" s="1046"/>
      <c r="X565" s="800"/>
      <c r="Y565" s="800"/>
      <c r="Z565" s="800"/>
    </row>
    <row r="566" spans="1:26" s="31" customFormat="1" ht="17.100000000000001" customHeight="1" x14ac:dyDescent="0.15">
      <c r="A566" s="915" t="s">
        <v>727</v>
      </c>
      <c r="B566" s="805"/>
      <c r="C566" s="806"/>
      <c r="D566" s="998" t="s">
        <v>168</v>
      </c>
      <c r="E566" s="999"/>
      <c r="F566" s="999"/>
      <c r="G566" s="999"/>
      <c r="H566" s="999"/>
      <c r="I566" s="999"/>
      <c r="J566" s="999"/>
      <c r="K566" s="999"/>
      <c r="L566" s="999"/>
      <c r="M566" s="999"/>
      <c r="N566" s="999"/>
      <c r="O566" s="999"/>
      <c r="P566" s="999"/>
      <c r="Q566" s="999"/>
      <c r="R566" s="999"/>
      <c r="S566" s="999"/>
      <c r="T566" s="1000"/>
      <c r="U566" s="810" t="s">
        <v>302</v>
      </c>
      <c r="V566" s="1124"/>
      <c r="W566" s="1124"/>
      <c r="X566" s="946"/>
      <c r="Y566" s="946"/>
      <c r="Z566" s="946"/>
    </row>
    <row r="567" spans="1:26" s="31" customFormat="1" ht="17.100000000000001" customHeight="1" x14ac:dyDescent="0.15">
      <c r="A567" s="763"/>
      <c r="B567" s="764"/>
      <c r="C567" s="765"/>
      <c r="D567" s="940"/>
      <c r="E567" s="941"/>
      <c r="F567" s="941"/>
      <c r="G567" s="941"/>
      <c r="H567" s="941"/>
      <c r="I567" s="941"/>
      <c r="J567" s="941"/>
      <c r="K567" s="941"/>
      <c r="L567" s="941"/>
      <c r="M567" s="941"/>
      <c r="N567" s="941"/>
      <c r="O567" s="941"/>
      <c r="P567" s="941"/>
      <c r="Q567" s="941"/>
      <c r="R567" s="941"/>
      <c r="S567" s="941"/>
      <c r="T567" s="942"/>
      <c r="U567" s="810"/>
      <c r="V567" s="1124"/>
      <c r="W567" s="1124"/>
      <c r="X567" s="795"/>
      <c r="Y567" s="795"/>
      <c r="Z567" s="795"/>
    </row>
    <row r="568" spans="1:26" s="31" customFormat="1" ht="17.100000000000001" customHeight="1" x14ac:dyDescent="0.15">
      <c r="A568" s="783"/>
      <c r="B568" s="784"/>
      <c r="C568" s="785"/>
      <c r="D568" s="769"/>
      <c r="E568" s="770"/>
      <c r="F568" s="770"/>
      <c r="G568" s="770"/>
      <c r="H568" s="770"/>
      <c r="I568" s="770"/>
      <c r="J568" s="770"/>
      <c r="K568" s="770"/>
      <c r="L568" s="770"/>
      <c r="M568" s="770"/>
      <c r="N568" s="770"/>
      <c r="O568" s="770"/>
      <c r="P568" s="770"/>
      <c r="Q568" s="770"/>
      <c r="R568" s="770"/>
      <c r="S568" s="770"/>
      <c r="T568" s="771"/>
      <c r="U568" s="1124"/>
      <c r="V568" s="1124"/>
      <c r="W568" s="1124"/>
      <c r="X568" s="879"/>
      <c r="Y568" s="879"/>
      <c r="Z568" s="879"/>
    </row>
    <row r="569" spans="1:26" s="31" customFormat="1" ht="17.100000000000001" customHeight="1" x14ac:dyDescent="0.15">
      <c r="A569" s="957" t="s">
        <v>728</v>
      </c>
      <c r="B569" s="958"/>
      <c r="C569" s="959"/>
      <c r="D569" s="998" t="s">
        <v>809</v>
      </c>
      <c r="E569" s="999"/>
      <c r="F569" s="999"/>
      <c r="G569" s="999"/>
      <c r="H569" s="999"/>
      <c r="I569" s="999"/>
      <c r="J569" s="999"/>
      <c r="K569" s="999"/>
      <c r="L569" s="999"/>
      <c r="M569" s="999"/>
      <c r="N569" s="999"/>
      <c r="O569" s="999"/>
      <c r="P569" s="999"/>
      <c r="Q569" s="999"/>
      <c r="R569" s="999"/>
      <c r="S569" s="999"/>
      <c r="T569" s="1000"/>
      <c r="U569" s="772" t="s">
        <v>303</v>
      </c>
      <c r="V569" s="773"/>
      <c r="W569" s="774"/>
      <c r="X569" s="798"/>
      <c r="Y569" s="798"/>
      <c r="Z569" s="798"/>
    </row>
    <row r="570" spans="1:26" s="31" customFormat="1" ht="17.100000000000001" customHeight="1" x14ac:dyDescent="0.15">
      <c r="A570" s="960"/>
      <c r="B570" s="961"/>
      <c r="C570" s="962"/>
      <c r="D570" s="940"/>
      <c r="E570" s="941"/>
      <c r="F570" s="941"/>
      <c r="G570" s="941"/>
      <c r="H570" s="941"/>
      <c r="I570" s="941"/>
      <c r="J570" s="941"/>
      <c r="K570" s="941"/>
      <c r="L570" s="941"/>
      <c r="M570" s="941"/>
      <c r="N570" s="941"/>
      <c r="O570" s="941"/>
      <c r="P570" s="941"/>
      <c r="Q570" s="941"/>
      <c r="R570" s="941"/>
      <c r="S570" s="941"/>
      <c r="T570" s="942"/>
      <c r="U570" s="775"/>
      <c r="V570" s="776"/>
      <c r="W570" s="777"/>
      <c r="X570" s="799"/>
      <c r="Y570" s="799"/>
      <c r="Z570" s="799"/>
    </row>
    <row r="571" spans="1:26" s="31" customFormat="1" ht="17.100000000000001" customHeight="1" x14ac:dyDescent="0.15">
      <c r="A571" s="960"/>
      <c r="B571" s="961"/>
      <c r="C571" s="962"/>
      <c r="D571" s="940"/>
      <c r="E571" s="941"/>
      <c r="F571" s="941"/>
      <c r="G571" s="941"/>
      <c r="H571" s="941"/>
      <c r="I571" s="941"/>
      <c r="J571" s="941"/>
      <c r="K571" s="941"/>
      <c r="L571" s="941"/>
      <c r="M571" s="941"/>
      <c r="N571" s="941"/>
      <c r="O571" s="941"/>
      <c r="P571" s="941"/>
      <c r="Q571" s="941"/>
      <c r="R571" s="941"/>
      <c r="S571" s="941"/>
      <c r="T571" s="942"/>
      <c r="U571" s="775"/>
      <c r="V571" s="776"/>
      <c r="W571" s="777"/>
      <c r="X571" s="799"/>
      <c r="Y571" s="799"/>
      <c r="Z571" s="799"/>
    </row>
    <row r="572" spans="1:26" s="31" customFormat="1" ht="17.100000000000001" customHeight="1" x14ac:dyDescent="0.15">
      <c r="A572" s="963"/>
      <c r="B572" s="964"/>
      <c r="C572" s="965"/>
      <c r="D572" s="769"/>
      <c r="E572" s="770"/>
      <c r="F572" s="770"/>
      <c r="G572" s="770"/>
      <c r="H572" s="770"/>
      <c r="I572" s="770"/>
      <c r="J572" s="770"/>
      <c r="K572" s="770"/>
      <c r="L572" s="770"/>
      <c r="M572" s="770"/>
      <c r="N572" s="770"/>
      <c r="O572" s="770"/>
      <c r="P572" s="770"/>
      <c r="Q572" s="770"/>
      <c r="R572" s="770"/>
      <c r="S572" s="770"/>
      <c r="T572" s="771"/>
      <c r="U572" s="801"/>
      <c r="V572" s="778"/>
      <c r="W572" s="779"/>
      <c r="X572" s="800"/>
      <c r="Y572" s="800"/>
      <c r="Z572" s="800"/>
    </row>
    <row r="573" spans="1:26" s="31" customFormat="1" ht="17.100000000000001" customHeight="1" x14ac:dyDescent="0.15">
      <c r="A573" s="915" t="s">
        <v>729</v>
      </c>
      <c r="B573" s="805"/>
      <c r="C573" s="806"/>
      <c r="D573" s="998" t="s">
        <v>169</v>
      </c>
      <c r="E573" s="999"/>
      <c r="F573" s="999"/>
      <c r="G573" s="999"/>
      <c r="H573" s="999"/>
      <c r="I573" s="999"/>
      <c r="J573" s="999"/>
      <c r="K573" s="999"/>
      <c r="L573" s="999"/>
      <c r="M573" s="999"/>
      <c r="N573" s="999"/>
      <c r="O573" s="999"/>
      <c r="P573" s="999"/>
      <c r="Q573" s="999"/>
      <c r="R573" s="999"/>
      <c r="S573" s="999"/>
      <c r="T573" s="1000"/>
      <c r="U573" s="772" t="s">
        <v>304</v>
      </c>
      <c r="V573" s="1043"/>
      <c r="W573" s="1044"/>
      <c r="X573" s="794"/>
      <c r="Y573" s="794"/>
      <c r="Z573" s="794"/>
    </row>
    <row r="574" spans="1:26" s="31" customFormat="1" ht="17.100000000000001" customHeight="1" x14ac:dyDescent="0.15">
      <c r="A574" s="763"/>
      <c r="B574" s="764"/>
      <c r="C574" s="765"/>
      <c r="D574" s="940"/>
      <c r="E574" s="941"/>
      <c r="F574" s="941"/>
      <c r="G574" s="941"/>
      <c r="H574" s="941"/>
      <c r="I574" s="941"/>
      <c r="J574" s="941"/>
      <c r="K574" s="941"/>
      <c r="L574" s="941"/>
      <c r="M574" s="941"/>
      <c r="N574" s="941"/>
      <c r="O574" s="941"/>
      <c r="P574" s="941"/>
      <c r="Q574" s="941"/>
      <c r="R574" s="941"/>
      <c r="S574" s="941"/>
      <c r="T574" s="942"/>
      <c r="U574" s="775"/>
      <c r="V574" s="1045"/>
      <c r="W574" s="1046"/>
      <c r="X574" s="795"/>
      <c r="Y574" s="795"/>
      <c r="Z574" s="795"/>
    </row>
    <row r="575" spans="1:26" s="31" customFormat="1" ht="17.100000000000001" customHeight="1" x14ac:dyDescent="0.15">
      <c r="A575" s="763"/>
      <c r="B575" s="764"/>
      <c r="C575" s="765"/>
      <c r="D575" s="940"/>
      <c r="E575" s="941"/>
      <c r="F575" s="941"/>
      <c r="G575" s="941"/>
      <c r="H575" s="941"/>
      <c r="I575" s="941"/>
      <c r="J575" s="941"/>
      <c r="K575" s="941"/>
      <c r="L575" s="941"/>
      <c r="M575" s="941"/>
      <c r="N575" s="941"/>
      <c r="O575" s="941"/>
      <c r="P575" s="941"/>
      <c r="Q575" s="941"/>
      <c r="R575" s="941"/>
      <c r="S575" s="941"/>
      <c r="T575" s="942"/>
      <c r="U575" s="775"/>
      <c r="V575" s="1045"/>
      <c r="W575" s="1046"/>
      <c r="X575" s="795"/>
      <c r="Y575" s="795"/>
      <c r="Z575" s="795"/>
    </row>
    <row r="576" spans="1:26" s="31" customFormat="1" ht="17.100000000000001" customHeight="1" x14ac:dyDescent="0.15">
      <c r="A576" s="763"/>
      <c r="B576" s="764"/>
      <c r="C576" s="765"/>
      <c r="D576" s="11" t="s">
        <v>161</v>
      </c>
      <c r="E576" s="764" t="s">
        <v>618</v>
      </c>
      <c r="F576" s="764"/>
      <c r="G576" s="764"/>
      <c r="H576" s="764"/>
      <c r="I576" s="764"/>
      <c r="J576" s="764"/>
      <c r="K576" s="764"/>
      <c r="L576" s="764"/>
      <c r="M576" s="764"/>
      <c r="N576" s="764"/>
      <c r="O576" s="764"/>
      <c r="P576" s="764"/>
      <c r="Q576" s="764"/>
      <c r="R576" s="764"/>
      <c r="S576" s="764"/>
      <c r="T576" s="765"/>
      <c r="U576" s="1061"/>
      <c r="V576" s="1045"/>
      <c r="W576" s="1046"/>
      <c r="X576" s="795"/>
      <c r="Y576" s="795"/>
      <c r="Z576" s="795"/>
    </row>
    <row r="577" spans="1:26" s="31" customFormat="1" ht="17.100000000000001" customHeight="1" x14ac:dyDescent="0.15">
      <c r="A577" s="763"/>
      <c r="B577" s="764"/>
      <c r="C577" s="765"/>
      <c r="D577" s="11"/>
      <c r="E577" s="764"/>
      <c r="F577" s="764"/>
      <c r="G577" s="764"/>
      <c r="H577" s="764"/>
      <c r="I577" s="764"/>
      <c r="J577" s="764"/>
      <c r="K577" s="764"/>
      <c r="L577" s="764"/>
      <c r="M577" s="764"/>
      <c r="N577" s="764"/>
      <c r="O577" s="764"/>
      <c r="P577" s="764"/>
      <c r="Q577" s="764"/>
      <c r="R577" s="764"/>
      <c r="S577" s="764"/>
      <c r="T577" s="765"/>
      <c r="U577" s="1061"/>
      <c r="V577" s="1045"/>
      <c r="W577" s="1046"/>
      <c r="X577" s="795"/>
      <c r="Y577" s="795"/>
      <c r="Z577" s="795"/>
    </row>
    <row r="578" spans="1:26" s="31" customFormat="1" ht="17.100000000000001" customHeight="1" x14ac:dyDescent="0.15">
      <c r="A578" s="763"/>
      <c r="B578" s="764"/>
      <c r="C578" s="765"/>
      <c r="D578" s="11"/>
      <c r="E578" s="764"/>
      <c r="F578" s="764"/>
      <c r="G578" s="764"/>
      <c r="H578" s="764"/>
      <c r="I578" s="764"/>
      <c r="J578" s="764"/>
      <c r="K578" s="764"/>
      <c r="L578" s="764"/>
      <c r="M578" s="764"/>
      <c r="N578" s="764"/>
      <c r="O578" s="764"/>
      <c r="P578" s="764"/>
      <c r="Q578" s="764"/>
      <c r="R578" s="764"/>
      <c r="S578" s="764"/>
      <c r="T578" s="765"/>
      <c r="U578" s="1061"/>
      <c r="V578" s="1045"/>
      <c r="W578" s="1046"/>
      <c r="X578" s="795"/>
      <c r="Y578" s="795"/>
      <c r="Z578" s="795"/>
    </row>
    <row r="579" spans="1:26" s="31" customFormat="1" ht="17.100000000000001" customHeight="1" x14ac:dyDescent="0.15">
      <c r="A579" s="763"/>
      <c r="B579" s="764"/>
      <c r="C579" s="765"/>
      <c r="D579" s="82"/>
      <c r="E579" s="764"/>
      <c r="F579" s="764"/>
      <c r="G579" s="764"/>
      <c r="H579" s="764"/>
      <c r="I579" s="764"/>
      <c r="J579" s="764"/>
      <c r="K579" s="764"/>
      <c r="L579" s="764"/>
      <c r="M579" s="764"/>
      <c r="N579" s="764"/>
      <c r="O579" s="764"/>
      <c r="P579" s="764"/>
      <c r="Q579" s="764"/>
      <c r="R579" s="764"/>
      <c r="S579" s="764"/>
      <c r="T579" s="765"/>
      <c r="U579" s="1061"/>
      <c r="V579" s="1045"/>
      <c r="W579" s="1046"/>
      <c r="X579" s="795"/>
      <c r="Y579" s="795"/>
      <c r="Z579" s="795"/>
    </row>
    <row r="580" spans="1:26" s="31" customFormat="1" ht="17.100000000000001" customHeight="1" x14ac:dyDescent="0.15">
      <c r="A580" s="763"/>
      <c r="B580" s="764"/>
      <c r="C580" s="765"/>
      <c r="D580" s="105"/>
      <c r="E580" s="859"/>
      <c r="F580" s="859"/>
      <c r="G580" s="859"/>
      <c r="H580" s="859"/>
      <c r="I580" s="859"/>
      <c r="J580" s="859"/>
      <c r="K580" s="859"/>
      <c r="L580" s="859"/>
      <c r="M580" s="859"/>
      <c r="N580" s="859"/>
      <c r="O580" s="859"/>
      <c r="P580" s="859"/>
      <c r="Q580" s="859"/>
      <c r="R580" s="859"/>
      <c r="S580" s="859"/>
      <c r="T580" s="860"/>
      <c r="U580" s="1061"/>
      <c r="V580" s="1045"/>
      <c r="W580" s="1046"/>
      <c r="X580" s="796"/>
      <c r="Y580" s="796"/>
      <c r="Z580" s="796"/>
    </row>
    <row r="581" spans="1:26" s="31" customFormat="1" ht="17.100000000000001" customHeight="1" x14ac:dyDescent="0.15">
      <c r="A581" s="763"/>
      <c r="B581" s="764"/>
      <c r="C581" s="765"/>
      <c r="D581" s="780" t="s">
        <v>170</v>
      </c>
      <c r="E581" s="781"/>
      <c r="F581" s="781"/>
      <c r="G581" s="781"/>
      <c r="H581" s="781"/>
      <c r="I581" s="781"/>
      <c r="J581" s="781"/>
      <c r="K581" s="781"/>
      <c r="L581" s="781"/>
      <c r="M581" s="781"/>
      <c r="N581" s="781"/>
      <c r="O581" s="781"/>
      <c r="P581" s="781"/>
      <c r="Q581" s="781"/>
      <c r="R581" s="781"/>
      <c r="S581" s="781"/>
      <c r="T581" s="782"/>
      <c r="U581" s="1061"/>
      <c r="V581" s="1045"/>
      <c r="W581" s="1046"/>
      <c r="X581" s="795"/>
      <c r="Y581" s="795"/>
      <c r="Z581" s="795"/>
    </row>
    <row r="582" spans="1:26" s="31" customFormat="1" ht="17.100000000000001" customHeight="1" x14ac:dyDescent="0.15">
      <c r="A582" s="763"/>
      <c r="B582" s="764"/>
      <c r="C582" s="765"/>
      <c r="D582" s="763"/>
      <c r="E582" s="764"/>
      <c r="F582" s="764"/>
      <c r="G582" s="764"/>
      <c r="H582" s="764"/>
      <c r="I582" s="764"/>
      <c r="J582" s="764"/>
      <c r="K582" s="764"/>
      <c r="L582" s="764"/>
      <c r="M582" s="764"/>
      <c r="N582" s="764"/>
      <c r="O582" s="764"/>
      <c r="P582" s="764"/>
      <c r="Q582" s="764"/>
      <c r="R582" s="764"/>
      <c r="S582" s="764"/>
      <c r="T582" s="765"/>
      <c r="U582" s="1061"/>
      <c r="V582" s="1045"/>
      <c r="W582" s="1046"/>
      <c r="X582" s="795"/>
      <c r="Y582" s="795"/>
      <c r="Z582" s="795"/>
    </row>
    <row r="583" spans="1:26" s="31" customFormat="1" ht="17.100000000000001" customHeight="1" x14ac:dyDescent="0.15">
      <c r="A583" s="763"/>
      <c r="B583" s="764"/>
      <c r="C583" s="765"/>
      <c r="D583" s="11" t="s">
        <v>161</v>
      </c>
      <c r="E583" s="764" t="s">
        <v>171</v>
      </c>
      <c r="F583" s="764"/>
      <c r="G583" s="764"/>
      <c r="H583" s="764"/>
      <c r="I583" s="764"/>
      <c r="J583" s="764"/>
      <c r="K583" s="764"/>
      <c r="L583" s="764"/>
      <c r="M583" s="764"/>
      <c r="N583" s="764"/>
      <c r="O583" s="764"/>
      <c r="P583" s="764"/>
      <c r="Q583" s="764"/>
      <c r="R583" s="764"/>
      <c r="S583" s="764"/>
      <c r="T583" s="765"/>
      <c r="U583" s="1061"/>
      <c r="V583" s="1045"/>
      <c r="W583" s="1046"/>
      <c r="X583" s="795"/>
      <c r="Y583" s="795"/>
      <c r="Z583" s="795"/>
    </row>
    <row r="584" spans="1:26" s="31" customFormat="1" ht="17.100000000000001" customHeight="1" x14ac:dyDescent="0.15">
      <c r="A584" s="763"/>
      <c r="B584" s="764"/>
      <c r="C584" s="765"/>
      <c r="D584" s="11"/>
      <c r="E584" s="764"/>
      <c r="F584" s="764"/>
      <c r="G584" s="764"/>
      <c r="H584" s="764"/>
      <c r="I584" s="764"/>
      <c r="J584" s="764"/>
      <c r="K584" s="764"/>
      <c r="L584" s="764"/>
      <c r="M584" s="764"/>
      <c r="N584" s="764"/>
      <c r="O584" s="764"/>
      <c r="P584" s="764"/>
      <c r="Q584" s="764"/>
      <c r="R584" s="764"/>
      <c r="S584" s="764"/>
      <c r="T584" s="765"/>
      <c r="U584" s="1061"/>
      <c r="V584" s="1045"/>
      <c r="W584" s="1046"/>
      <c r="X584" s="795"/>
      <c r="Y584" s="795"/>
      <c r="Z584" s="795"/>
    </row>
    <row r="585" spans="1:26" s="31" customFormat="1" ht="17.100000000000001" customHeight="1" x14ac:dyDescent="0.15">
      <c r="A585" s="763"/>
      <c r="B585" s="764"/>
      <c r="C585" s="765"/>
      <c r="D585" s="11" t="s">
        <v>9</v>
      </c>
      <c r="E585" s="764" t="s">
        <v>172</v>
      </c>
      <c r="F585" s="764"/>
      <c r="G585" s="764"/>
      <c r="H585" s="764"/>
      <c r="I585" s="764"/>
      <c r="J585" s="764"/>
      <c r="K585" s="764"/>
      <c r="L585" s="764"/>
      <c r="M585" s="764"/>
      <c r="N585" s="764"/>
      <c r="O585" s="764"/>
      <c r="P585" s="764"/>
      <c r="Q585" s="764"/>
      <c r="R585" s="764"/>
      <c r="S585" s="764"/>
      <c r="T585" s="765"/>
      <c r="U585" s="1061"/>
      <c r="V585" s="1045"/>
      <c r="W585" s="1046"/>
      <c r="X585" s="795"/>
      <c r="Y585" s="795"/>
      <c r="Z585" s="795"/>
    </row>
    <row r="586" spans="1:26" s="31" customFormat="1" ht="17.100000000000001" customHeight="1" x14ac:dyDescent="0.15">
      <c r="A586" s="763"/>
      <c r="B586" s="764"/>
      <c r="C586" s="765"/>
      <c r="D586" s="11"/>
      <c r="E586" s="764"/>
      <c r="F586" s="764"/>
      <c r="G586" s="764"/>
      <c r="H586" s="764"/>
      <c r="I586" s="764"/>
      <c r="J586" s="764"/>
      <c r="K586" s="764"/>
      <c r="L586" s="764"/>
      <c r="M586" s="764"/>
      <c r="N586" s="764"/>
      <c r="O586" s="764"/>
      <c r="P586" s="764"/>
      <c r="Q586" s="764"/>
      <c r="R586" s="764"/>
      <c r="S586" s="764"/>
      <c r="T586" s="765"/>
      <c r="U586" s="1061"/>
      <c r="V586" s="1045"/>
      <c r="W586" s="1046"/>
      <c r="X586" s="795"/>
      <c r="Y586" s="795"/>
      <c r="Z586" s="795"/>
    </row>
    <row r="587" spans="1:26" s="31" customFormat="1" ht="17.100000000000001" customHeight="1" x14ac:dyDescent="0.15">
      <c r="A587" s="763"/>
      <c r="B587" s="764"/>
      <c r="C587" s="765"/>
      <c r="D587" s="11"/>
      <c r="E587" s="764"/>
      <c r="F587" s="764"/>
      <c r="G587" s="764"/>
      <c r="H587" s="764"/>
      <c r="I587" s="764"/>
      <c r="J587" s="764"/>
      <c r="K587" s="764"/>
      <c r="L587" s="764"/>
      <c r="M587" s="764"/>
      <c r="N587" s="764"/>
      <c r="O587" s="764"/>
      <c r="P587" s="764"/>
      <c r="Q587" s="764"/>
      <c r="R587" s="764"/>
      <c r="S587" s="764"/>
      <c r="T587" s="765"/>
      <c r="U587" s="1061"/>
      <c r="V587" s="1045"/>
      <c r="W587" s="1046"/>
      <c r="X587" s="796"/>
      <c r="Y587" s="796"/>
      <c r="Z587" s="796"/>
    </row>
    <row r="588" spans="1:26" s="31" customFormat="1" ht="17.100000000000001" customHeight="1" x14ac:dyDescent="0.15">
      <c r="A588" s="763"/>
      <c r="B588" s="764"/>
      <c r="C588" s="765"/>
      <c r="D588" s="780" t="s">
        <v>619</v>
      </c>
      <c r="E588" s="781"/>
      <c r="F588" s="781"/>
      <c r="G588" s="781"/>
      <c r="H588" s="781"/>
      <c r="I588" s="781"/>
      <c r="J588" s="781"/>
      <c r="K588" s="781"/>
      <c r="L588" s="781"/>
      <c r="M588" s="781"/>
      <c r="N588" s="781"/>
      <c r="O588" s="781"/>
      <c r="P588" s="781"/>
      <c r="Q588" s="781"/>
      <c r="R588" s="781"/>
      <c r="S588" s="781"/>
      <c r="T588" s="782"/>
      <c r="U588" s="1061"/>
      <c r="V588" s="1045"/>
      <c r="W588" s="1046"/>
      <c r="X588" s="795"/>
      <c r="Y588" s="795"/>
      <c r="Z588" s="795"/>
    </row>
    <row r="589" spans="1:26" s="31" customFormat="1" ht="17.100000000000001" customHeight="1" x14ac:dyDescent="0.15">
      <c r="A589" s="763"/>
      <c r="B589" s="764"/>
      <c r="C589" s="765"/>
      <c r="D589" s="763"/>
      <c r="E589" s="764"/>
      <c r="F589" s="764"/>
      <c r="G589" s="764"/>
      <c r="H589" s="764"/>
      <c r="I589" s="764"/>
      <c r="J589" s="764"/>
      <c r="K589" s="764"/>
      <c r="L589" s="764"/>
      <c r="M589" s="764"/>
      <c r="N589" s="764"/>
      <c r="O589" s="764"/>
      <c r="P589" s="764"/>
      <c r="Q589" s="764"/>
      <c r="R589" s="764"/>
      <c r="S589" s="764"/>
      <c r="T589" s="765"/>
      <c r="U589" s="1061"/>
      <c r="V589" s="1045"/>
      <c r="W589" s="1046"/>
      <c r="X589" s="795"/>
      <c r="Y589" s="795"/>
      <c r="Z589" s="795"/>
    </row>
    <row r="590" spans="1:26" s="31" customFormat="1" ht="17.100000000000001" customHeight="1" x14ac:dyDescent="0.15">
      <c r="A590" s="763"/>
      <c r="B590" s="764"/>
      <c r="C590" s="765"/>
      <c r="D590" s="763"/>
      <c r="E590" s="764"/>
      <c r="F590" s="764"/>
      <c r="G590" s="764"/>
      <c r="H590" s="764"/>
      <c r="I590" s="764"/>
      <c r="J590" s="764"/>
      <c r="K590" s="764"/>
      <c r="L590" s="764"/>
      <c r="M590" s="764"/>
      <c r="N590" s="764"/>
      <c r="O590" s="764"/>
      <c r="P590" s="764"/>
      <c r="Q590" s="764"/>
      <c r="R590" s="764"/>
      <c r="S590" s="764"/>
      <c r="T590" s="765"/>
      <c r="U590" s="1061"/>
      <c r="V590" s="1045"/>
      <c r="W590" s="1046"/>
      <c r="X590" s="795"/>
      <c r="Y590" s="795"/>
      <c r="Z590" s="795"/>
    </row>
    <row r="591" spans="1:26" s="31" customFormat="1" ht="17.100000000000001" customHeight="1" x14ac:dyDescent="0.15">
      <c r="A591" s="763"/>
      <c r="B591" s="764"/>
      <c r="C591" s="765"/>
      <c r="D591" s="916"/>
      <c r="E591" s="859"/>
      <c r="F591" s="859"/>
      <c r="G591" s="859"/>
      <c r="H591" s="859"/>
      <c r="I591" s="859"/>
      <c r="J591" s="859"/>
      <c r="K591" s="859"/>
      <c r="L591" s="859"/>
      <c r="M591" s="859"/>
      <c r="N591" s="859"/>
      <c r="O591" s="859"/>
      <c r="P591" s="859"/>
      <c r="Q591" s="859"/>
      <c r="R591" s="859"/>
      <c r="S591" s="859"/>
      <c r="T591" s="860"/>
      <c r="U591" s="1061"/>
      <c r="V591" s="1045"/>
      <c r="W591" s="1046"/>
      <c r="X591" s="795"/>
      <c r="Y591" s="795"/>
      <c r="Z591" s="795"/>
    </row>
    <row r="592" spans="1:26" s="31" customFormat="1" ht="17.100000000000001" customHeight="1" x14ac:dyDescent="0.15">
      <c r="A592" s="763"/>
      <c r="B592" s="764"/>
      <c r="C592" s="765"/>
      <c r="D592" s="766" t="s">
        <v>173</v>
      </c>
      <c r="E592" s="767"/>
      <c r="F592" s="767"/>
      <c r="G592" s="767"/>
      <c r="H592" s="767"/>
      <c r="I592" s="767"/>
      <c r="J592" s="767"/>
      <c r="K592" s="767"/>
      <c r="L592" s="767"/>
      <c r="M592" s="767"/>
      <c r="N592" s="767"/>
      <c r="O592" s="767"/>
      <c r="P592" s="767"/>
      <c r="Q592" s="767"/>
      <c r="R592" s="767"/>
      <c r="S592" s="767"/>
      <c r="T592" s="768"/>
      <c r="U592" s="1061"/>
      <c r="V592" s="1045"/>
      <c r="W592" s="1046"/>
      <c r="X592" s="809"/>
      <c r="Y592" s="809"/>
      <c r="Z592" s="809"/>
    </row>
    <row r="593" spans="1:26" s="31" customFormat="1" ht="17.100000000000001" customHeight="1" x14ac:dyDescent="0.15">
      <c r="A593" s="763"/>
      <c r="B593" s="764"/>
      <c r="C593" s="765"/>
      <c r="D593" s="943"/>
      <c r="E593" s="944"/>
      <c r="F593" s="944"/>
      <c r="G593" s="944"/>
      <c r="H593" s="944"/>
      <c r="I593" s="944"/>
      <c r="J593" s="944"/>
      <c r="K593" s="944"/>
      <c r="L593" s="944"/>
      <c r="M593" s="944"/>
      <c r="N593" s="944"/>
      <c r="O593" s="944"/>
      <c r="P593" s="944"/>
      <c r="Q593" s="944"/>
      <c r="R593" s="944"/>
      <c r="S593" s="944"/>
      <c r="T593" s="945"/>
      <c r="U593" s="1061"/>
      <c r="V593" s="1045"/>
      <c r="W593" s="1046"/>
      <c r="X593" s="796"/>
      <c r="Y593" s="796"/>
      <c r="Z593" s="796"/>
    </row>
    <row r="594" spans="1:26" s="31" customFormat="1" ht="17.100000000000001" customHeight="1" x14ac:dyDescent="0.15">
      <c r="A594" s="763"/>
      <c r="B594" s="764"/>
      <c r="C594" s="765"/>
      <c r="D594" s="766" t="s">
        <v>487</v>
      </c>
      <c r="E594" s="767"/>
      <c r="F594" s="767"/>
      <c r="G594" s="767"/>
      <c r="H594" s="767"/>
      <c r="I594" s="767"/>
      <c r="J594" s="767"/>
      <c r="K594" s="767"/>
      <c r="L594" s="767"/>
      <c r="M594" s="767"/>
      <c r="N594" s="767"/>
      <c r="O594" s="767"/>
      <c r="P594" s="767"/>
      <c r="Q594" s="767"/>
      <c r="R594" s="767"/>
      <c r="S594" s="767"/>
      <c r="T594" s="768"/>
      <c r="U594" s="1061"/>
      <c r="V594" s="1045"/>
      <c r="W594" s="1046"/>
      <c r="X594" s="809"/>
      <c r="Y594" s="809"/>
      <c r="Z594" s="809"/>
    </row>
    <row r="595" spans="1:26" s="31" customFormat="1" ht="17.100000000000001" customHeight="1" x14ac:dyDescent="0.15">
      <c r="A595" s="763"/>
      <c r="B595" s="764"/>
      <c r="C595" s="765"/>
      <c r="D595" s="940"/>
      <c r="E595" s="941"/>
      <c r="F595" s="941"/>
      <c r="G595" s="941"/>
      <c r="H595" s="941"/>
      <c r="I595" s="941"/>
      <c r="J595" s="941"/>
      <c r="K595" s="941"/>
      <c r="L595" s="941"/>
      <c r="M595" s="941"/>
      <c r="N595" s="941"/>
      <c r="O595" s="941"/>
      <c r="P595" s="941"/>
      <c r="Q595" s="941"/>
      <c r="R595" s="941"/>
      <c r="S595" s="941"/>
      <c r="T595" s="942"/>
      <c r="U595" s="1061"/>
      <c r="V595" s="1045"/>
      <c r="W595" s="1046"/>
      <c r="X595" s="795"/>
      <c r="Y595" s="795"/>
      <c r="Z595" s="795"/>
    </row>
    <row r="596" spans="1:26" s="31" customFormat="1" ht="17.100000000000001" customHeight="1" x14ac:dyDescent="0.15">
      <c r="A596" s="763"/>
      <c r="B596" s="764"/>
      <c r="C596" s="765"/>
      <c r="D596" s="940"/>
      <c r="E596" s="941"/>
      <c r="F596" s="941"/>
      <c r="G596" s="941"/>
      <c r="H596" s="941"/>
      <c r="I596" s="941"/>
      <c r="J596" s="941"/>
      <c r="K596" s="941"/>
      <c r="L596" s="941"/>
      <c r="M596" s="941"/>
      <c r="N596" s="941"/>
      <c r="O596" s="941"/>
      <c r="P596" s="941"/>
      <c r="Q596" s="941"/>
      <c r="R596" s="941"/>
      <c r="S596" s="941"/>
      <c r="T596" s="942"/>
      <c r="U596" s="1061"/>
      <c r="V596" s="1045"/>
      <c r="W596" s="1046"/>
      <c r="X596" s="795"/>
      <c r="Y596" s="795"/>
      <c r="Z596" s="795"/>
    </row>
    <row r="597" spans="1:26" s="31" customFormat="1" ht="17.100000000000001" customHeight="1" x14ac:dyDescent="0.15">
      <c r="A597" s="763"/>
      <c r="B597" s="764"/>
      <c r="C597" s="765"/>
      <c r="D597" s="943"/>
      <c r="E597" s="944"/>
      <c r="F597" s="944"/>
      <c r="G597" s="944"/>
      <c r="H597" s="944"/>
      <c r="I597" s="944"/>
      <c r="J597" s="944"/>
      <c r="K597" s="944"/>
      <c r="L597" s="944"/>
      <c r="M597" s="944"/>
      <c r="N597" s="944"/>
      <c r="O597" s="944"/>
      <c r="P597" s="944"/>
      <c r="Q597" s="944"/>
      <c r="R597" s="944"/>
      <c r="S597" s="944"/>
      <c r="T597" s="945"/>
      <c r="U597" s="1061"/>
      <c r="V597" s="1045"/>
      <c r="W597" s="1046"/>
      <c r="X597" s="796"/>
      <c r="Y597" s="796"/>
      <c r="Z597" s="796"/>
    </row>
    <row r="598" spans="1:26" s="31" customFormat="1" ht="17.100000000000001" customHeight="1" x14ac:dyDescent="0.15">
      <c r="A598" s="763"/>
      <c r="B598" s="764"/>
      <c r="C598" s="765"/>
      <c r="D598" s="766" t="s">
        <v>174</v>
      </c>
      <c r="E598" s="767"/>
      <c r="F598" s="767"/>
      <c r="G598" s="767"/>
      <c r="H598" s="767"/>
      <c r="I598" s="767"/>
      <c r="J598" s="767"/>
      <c r="K598" s="767"/>
      <c r="L598" s="767"/>
      <c r="M598" s="767"/>
      <c r="N598" s="767"/>
      <c r="O598" s="767"/>
      <c r="P598" s="767"/>
      <c r="Q598" s="767"/>
      <c r="R598" s="767"/>
      <c r="S598" s="767"/>
      <c r="T598" s="768"/>
      <c r="U598" s="1061"/>
      <c r="V598" s="1045"/>
      <c r="W598" s="1046"/>
      <c r="X598" s="795"/>
      <c r="Y598" s="795"/>
      <c r="Z598" s="795"/>
    </row>
    <row r="599" spans="1:26" s="31" customFormat="1" ht="17.100000000000001" customHeight="1" x14ac:dyDescent="0.15">
      <c r="A599" s="783"/>
      <c r="B599" s="784"/>
      <c r="C599" s="785"/>
      <c r="D599" s="769"/>
      <c r="E599" s="770"/>
      <c r="F599" s="770"/>
      <c r="G599" s="770"/>
      <c r="H599" s="770"/>
      <c r="I599" s="770"/>
      <c r="J599" s="770"/>
      <c r="K599" s="770"/>
      <c r="L599" s="770"/>
      <c r="M599" s="770"/>
      <c r="N599" s="770"/>
      <c r="O599" s="770"/>
      <c r="P599" s="770"/>
      <c r="Q599" s="770"/>
      <c r="R599" s="770"/>
      <c r="S599" s="770"/>
      <c r="T599" s="771"/>
      <c r="U599" s="1125"/>
      <c r="V599" s="1062"/>
      <c r="W599" s="1063"/>
      <c r="X599" s="796"/>
      <c r="Y599" s="796"/>
      <c r="Z599" s="795"/>
    </row>
    <row r="600" spans="1:26" s="31" customFormat="1" ht="17.100000000000001" customHeight="1" x14ac:dyDescent="0.15">
      <c r="A600" s="915" t="s">
        <v>730</v>
      </c>
      <c r="B600" s="805"/>
      <c r="C600" s="806"/>
      <c r="D600" s="998" t="s">
        <v>248</v>
      </c>
      <c r="E600" s="999"/>
      <c r="F600" s="999"/>
      <c r="G600" s="999"/>
      <c r="H600" s="999"/>
      <c r="I600" s="999"/>
      <c r="J600" s="999"/>
      <c r="K600" s="999"/>
      <c r="L600" s="999"/>
      <c r="M600" s="999"/>
      <c r="N600" s="999"/>
      <c r="O600" s="999"/>
      <c r="P600" s="999"/>
      <c r="Q600" s="999"/>
      <c r="R600" s="999"/>
      <c r="S600" s="999"/>
      <c r="T600" s="1000"/>
      <c r="U600" s="772" t="s">
        <v>247</v>
      </c>
      <c r="V600" s="773"/>
      <c r="W600" s="774"/>
      <c r="X600" s="797"/>
      <c r="Y600" s="797"/>
      <c r="Z600" s="797"/>
    </row>
    <row r="601" spans="1:26" s="31" customFormat="1" ht="17.100000000000001" customHeight="1" x14ac:dyDescent="0.15">
      <c r="A601" s="763"/>
      <c r="B601" s="764"/>
      <c r="C601" s="765"/>
      <c r="D601" s="940"/>
      <c r="E601" s="941"/>
      <c r="F601" s="941"/>
      <c r="G601" s="941"/>
      <c r="H601" s="941"/>
      <c r="I601" s="941"/>
      <c r="J601" s="941"/>
      <c r="K601" s="941"/>
      <c r="L601" s="941"/>
      <c r="M601" s="941"/>
      <c r="N601" s="941"/>
      <c r="O601" s="941"/>
      <c r="P601" s="941"/>
      <c r="Q601" s="941"/>
      <c r="R601" s="941"/>
      <c r="S601" s="941"/>
      <c r="T601" s="942"/>
      <c r="U601" s="775"/>
      <c r="V601" s="776"/>
      <c r="W601" s="777"/>
      <c r="X601" s="797"/>
      <c r="Y601" s="797"/>
      <c r="Z601" s="797"/>
    </row>
    <row r="602" spans="1:26" s="31" customFormat="1" ht="17.100000000000001" customHeight="1" x14ac:dyDescent="0.15">
      <c r="A602" s="763"/>
      <c r="B602" s="764"/>
      <c r="C602" s="765"/>
      <c r="D602" s="940"/>
      <c r="E602" s="941"/>
      <c r="F602" s="941"/>
      <c r="G602" s="941"/>
      <c r="H602" s="941"/>
      <c r="I602" s="941"/>
      <c r="J602" s="941"/>
      <c r="K602" s="941"/>
      <c r="L602" s="941"/>
      <c r="M602" s="941"/>
      <c r="N602" s="941"/>
      <c r="O602" s="941"/>
      <c r="P602" s="941"/>
      <c r="Q602" s="941"/>
      <c r="R602" s="941"/>
      <c r="S602" s="941"/>
      <c r="T602" s="942"/>
      <c r="U602" s="775"/>
      <c r="V602" s="776"/>
      <c r="W602" s="777"/>
      <c r="X602" s="797"/>
      <c r="Y602" s="797"/>
      <c r="Z602" s="797"/>
    </row>
    <row r="603" spans="1:26" s="31" customFormat="1" ht="17.100000000000001" customHeight="1" x14ac:dyDescent="0.15">
      <c r="A603" s="763"/>
      <c r="B603" s="764"/>
      <c r="C603" s="765"/>
      <c r="D603" s="940"/>
      <c r="E603" s="941"/>
      <c r="F603" s="941"/>
      <c r="G603" s="941"/>
      <c r="H603" s="941"/>
      <c r="I603" s="941"/>
      <c r="J603" s="941"/>
      <c r="K603" s="941"/>
      <c r="L603" s="941"/>
      <c r="M603" s="941"/>
      <c r="N603" s="941"/>
      <c r="O603" s="941"/>
      <c r="P603" s="941"/>
      <c r="Q603" s="941"/>
      <c r="R603" s="941"/>
      <c r="S603" s="941"/>
      <c r="T603" s="942"/>
      <c r="U603" s="775"/>
      <c r="V603" s="776"/>
      <c r="W603" s="777"/>
      <c r="X603" s="797"/>
      <c r="Y603" s="797"/>
      <c r="Z603" s="797"/>
    </row>
    <row r="604" spans="1:26" s="31" customFormat="1" ht="17.100000000000001" customHeight="1" x14ac:dyDescent="0.15">
      <c r="A604" s="783"/>
      <c r="B604" s="784"/>
      <c r="C604" s="785"/>
      <c r="D604" s="769"/>
      <c r="E604" s="770"/>
      <c r="F604" s="770"/>
      <c r="G604" s="770"/>
      <c r="H604" s="770"/>
      <c r="I604" s="770"/>
      <c r="J604" s="770"/>
      <c r="K604" s="770"/>
      <c r="L604" s="770"/>
      <c r="M604" s="770"/>
      <c r="N604" s="770"/>
      <c r="O604" s="770"/>
      <c r="P604" s="770"/>
      <c r="Q604" s="770"/>
      <c r="R604" s="770"/>
      <c r="S604" s="770"/>
      <c r="T604" s="771"/>
      <c r="U604" s="801"/>
      <c r="V604" s="778"/>
      <c r="W604" s="779"/>
      <c r="X604" s="797"/>
      <c r="Y604" s="797"/>
      <c r="Z604" s="797"/>
    </row>
    <row r="605" spans="1:26" s="31" customFormat="1" ht="17.100000000000001" customHeight="1" x14ac:dyDescent="0.15">
      <c r="A605" s="998" t="s">
        <v>731</v>
      </c>
      <c r="B605" s="999"/>
      <c r="C605" s="1000"/>
      <c r="D605" s="998" t="s">
        <v>808</v>
      </c>
      <c r="E605" s="999"/>
      <c r="F605" s="999"/>
      <c r="G605" s="999"/>
      <c r="H605" s="999"/>
      <c r="I605" s="999"/>
      <c r="J605" s="999"/>
      <c r="K605" s="999"/>
      <c r="L605" s="999"/>
      <c r="M605" s="999"/>
      <c r="N605" s="999"/>
      <c r="O605" s="999"/>
      <c r="P605" s="999"/>
      <c r="Q605" s="999"/>
      <c r="R605" s="999"/>
      <c r="S605" s="999"/>
      <c r="T605" s="1000"/>
      <c r="U605" s="772" t="s">
        <v>305</v>
      </c>
      <c r="V605" s="949"/>
      <c r="W605" s="950"/>
      <c r="X605" s="794"/>
      <c r="Y605" s="890"/>
      <c r="Z605" s="794"/>
    </row>
    <row r="606" spans="1:26" s="31" customFormat="1" ht="17.100000000000001" customHeight="1" x14ac:dyDescent="0.15">
      <c r="A606" s="940"/>
      <c r="B606" s="941"/>
      <c r="C606" s="942"/>
      <c r="D606" s="940"/>
      <c r="E606" s="941"/>
      <c r="F606" s="941"/>
      <c r="G606" s="941"/>
      <c r="H606" s="941"/>
      <c r="I606" s="941"/>
      <c r="J606" s="941"/>
      <c r="K606" s="941"/>
      <c r="L606" s="941"/>
      <c r="M606" s="941"/>
      <c r="N606" s="941"/>
      <c r="O606" s="941"/>
      <c r="P606" s="941"/>
      <c r="Q606" s="941"/>
      <c r="R606" s="941"/>
      <c r="S606" s="941"/>
      <c r="T606" s="942"/>
      <c r="U606" s="951"/>
      <c r="V606" s="952"/>
      <c r="W606" s="953"/>
      <c r="X606" s="795"/>
      <c r="Y606" s="893"/>
      <c r="Z606" s="795"/>
    </row>
    <row r="607" spans="1:26" s="31" customFormat="1" ht="17.100000000000001" customHeight="1" x14ac:dyDescent="0.15">
      <c r="A607" s="940"/>
      <c r="B607" s="941"/>
      <c r="C607" s="942"/>
      <c r="D607" s="940"/>
      <c r="E607" s="941"/>
      <c r="F607" s="941"/>
      <c r="G607" s="941"/>
      <c r="H607" s="941"/>
      <c r="I607" s="941"/>
      <c r="J607" s="941"/>
      <c r="K607" s="941"/>
      <c r="L607" s="941"/>
      <c r="M607" s="941"/>
      <c r="N607" s="941"/>
      <c r="O607" s="941"/>
      <c r="P607" s="941"/>
      <c r="Q607" s="941"/>
      <c r="R607" s="941"/>
      <c r="S607" s="941"/>
      <c r="T607" s="942"/>
      <c r="U607" s="951"/>
      <c r="V607" s="952"/>
      <c r="W607" s="953"/>
      <c r="X607" s="795"/>
      <c r="Y607" s="893"/>
      <c r="Z607" s="795"/>
    </row>
    <row r="608" spans="1:26" s="31" customFormat="1" ht="17.100000000000001" customHeight="1" x14ac:dyDescent="0.15">
      <c r="A608" s="940"/>
      <c r="B608" s="941"/>
      <c r="C608" s="942"/>
      <c r="D608" s="940"/>
      <c r="E608" s="941"/>
      <c r="F608" s="941"/>
      <c r="G608" s="941"/>
      <c r="H608" s="941"/>
      <c r="I608" s="941"/>
      <c r="J608" s="941"/>
      <c r="K608" s="941"/>
      <c r="L608" s="941"/>
      <c r="M608" s="941"/>
      <c r="N608" s="941"/>
      <c r="O608" s="941"/>
      <c r="P608" s="941"/>
      <c r="Q608" s="941"/>
      <c r="R608" s="941"/>
      <c r="S608" s="941"/>
      <c r="T608" s="942"/>
      <c r="U608" s="951"/>
      <c r="V608" s="952"/>
      <c r="W608" s="953"/>
      <c r="X608" s="795"/>
      <c r="Y608" s="893"/>
      <c r="Z608" s="795"/>
    </row>
    <row r="609" spans="1:26" s="31" customFormat="1" ht="17.100000000000001" customHeight="1" x14ac:dyDescent="0.15">
      <c r="A609" s="940"/>
      <c r="B609" s="941"/>
      <c r="C609" s="942"/>
      <c r="D609" s="940"/>
      <c r="E609" s="941"/>
      <c r="F609" s="941"/>
      <c r="G609" s="941"/>
      <c r="H609" s="941"/>
      <c r="I609" s="941"/>
      <c r="J609" s="941"/>
      <c r="K609" s="941"/>
      <c r="L609" s="941"/>
      <c r="M609" s="941"/>
      <c r="N609" s="941"/>
      <c r="O609" s="941"/>
      <c r="P609" s="941"/>
      <c r="Q609" s="941"/>
      <c r="R609" s="941"/>
      <c r="S609" s="941"/>
      <c r="T609" s="942"/>
      <c r="U609" s="951"/>
      <c r="V609" s="952"/>
      <c r="W609" s="953"/>
      <c r="X609" s="795"/>
      <c r="Y609" s="893"/>
      <c r="Z609" s="795"/>
    </row>
    <row r="610" spans="1:26" s="31" customFormat="1" ht="17.100000000000001" customHeight="1" x14ac:dyDescent="0.15">
      <c r="A610" s="940"/>
      <c r="B610" s="941"/>
      <c r="C610" s="942"/>
      <c r="D610" s="940"/>
      <c r="E610" s="941"/>
      <c r="F610" s="941"/>
      <c r="G610" s="941"/>
      <c r="H610" s="941"/>
      <c r="I610" s="941"/>
      <c r="J610" s="941"/>
      <c r="K610" s="941"/>
      <c r="L610" s="941"/>
      <c r="M610" s="941"/>
      <c r="N610" s="941"/>
      <c r="O610" s="941"/>
      <c r="P610" s="941"/>
      <c r="Q610" s="941"/>
      <c r="R610" s="941"/>
      <c r="S610" s="941"/>
      <c r="T610" s="942"/>
      <c r="U610" s="951"/>
      <c r="V610" s="952"/>
      <c r="W610" s="953"/>
      <c r="X610" s="795"/>
      <c r="Y610" s="893"/>
      <c r="Z610" s="795"/>
    </row>
    <row r="611" spans="1:26" s="31" customFormat="1" ht="17.100000000000001" customHeight="1" x14ac:dyDescent="0.15">
      <c r="A611" s="940"/>
      <c r="B611" s="941"/>
      <c r="C611" s="942"/>
      <c r="D611" s="940"/>
      <c r="E611" s="941"/>
      <c r="F611" s="941"/>
      <c r="G611" s="941"/>
      <c r="H611" s="941"/>
      <c r="I611" s="941"/>
      <c r="J611" s="941"/>
      <c r="K611" s="941"/>
      <c r="L611" s="941"/>
      <c r="M611" s="941"/>
      <c r="N611" s="941"/>
      <c r="O611" s="941"/>
      <c r="P611" s="941"/>
      <c r="Q611" s="941"/>
      <c r="R611" s="941"/>
      <c r="S611" s="941"/>
      <c r="T611" s="942"/>
      <c r="U611" s="951"/>
      <c r="V611" s="952"/>
      <c r="W611" s="953"/>
      <c r="X611" s="795"/>
      <c r="Y611" s="893"/>
      <c r="Z611" s="795"/>
    </row>
    <row r="612" spans="1:26" s="31" customFormat="1" ht="17.100000000000001" customHeight="1" x14ac:dyDescent="0.15">
      <c r="A612" s="940"/>
      <c r="B612" s="941"/>
      <c r="C612" s="942"/>
      <c r="D612" s="943"/>
      <c r="E612" s="944"/>
      <c r="F612" s="944"/>
      <c r="G612" s="944"/>
      <c r="H612" s="944"/>
      <c r="I612" s="944"/>
      <c r="J612" s="944"/>
      <c r="K612" s="944"/>
      <c r="L612" s="944"/>
      <c r="M612" s="944"/>
      <c r="N612" s="944"/>
      <c r="O612" s="944"/>
      <c r="P612" s="944"/>
      <c r="Q612" s="944"/>
      <c r="R612" s="944"/>
      <c r="S612" s="944"/>
      <c r="T612" s="945"/>
      <c r="U612" s="951"/>
      <c r="V612" s="952"/>
      <c r="W612" s="953"/>
      <c r="X612" s="795"/>
      <c r="Y612" s="893"/>
      <c r="Z612" s="795"/>
    </row>
    <row r="613" spans="1:26" s="31" customFormat="1" ht="17.100000000000001" customHeight="1" x14ac:dyDescent="0.15">
      <c r="A613" s="940"/>
      <c r="B613" s="941"/>
      <c r="C613" s="942"/>
      <c r="D613" s="766" t="s">
        <v>175</v>
      </c>
      <c r="E613" s="767"/>
      <c r="F613" s="767"/>
      <c r="G613" s="767"/>
      <c r="H613" s="767"/>
      <c r="I613" s="767"/>
      <c r="J613" s="767"/>
      <c r="K613" s="767"/>
      <c r="L613" s="767"/>
      <c r="M613" s="767"/>
      <c r="N613" s="767"/>
      <c r="O613" s="767"/>
      <c r="P613" s="767"/>
      <c r="Q613" s="767"/>
      <c r="R613" s="767"/>
      <c r="S613" s="767"/>
      <c r="T613" s="768"/>
      <c r="U613" s="1121"/>
      <c r="V613" s="1122"/>
      <c r="W613" s="1123"/>
      <c r="X613" s="878"/>
      <c r="Y613" s="1047"/>
      <c r="Z613" s="878"/>
    </row>
    <row r="614" spans="1:26" s="31" customFormat="1" ht="17.100000000000001" customHeight="1" x14ac:dyDescent="0.15">
      <c r="A614" s="940"/>
      <c r="B614" s="941"/>
      <c r="C614" s="942"/>
      <c r="D614" s="943"/>
      <c r="E614" s="944"/>
      <c r="F614" s="944"/>
      <c r="G614" s="944"/>
      <c r="H614" s="944"/>
      <c r="I614" s="944"/>
      <c r="J614" s="944"/>
      <c r="K614" s="944"/>
      <c r="L614" s="944"/>
      <c r="M614" s="944"/>
      <c r="N614" s="944"/>
      <c r="O614" s="944"/>
      <c r="P614" s="944"/>
      <c r="Q614" s="944"/>
      <c r="R614" s="944"/>
      <c r="S614" s="944"/>
      <c r="T614" s="945"/>
      <c r="U614" s="1121"/>
      <c r="V614" s="1122"/>
      <c r="W614" s="1123"/>
      <c r="X614" s="878"/>
      <c r="Y614" s="1047"/>
      <c r="Z614" s="878"/>
    </row>
    <row r="615" spans="1:26" s="31" customFormat="1" ht="17.100000000000001" customHeight="1" x14ac:dyDescent="0.15">
      <c r="A615" s="940"/>
      <c r="B615" s="941"/>
      <c r="C615" s="942"/>
      <c r="D615" s="766" t="s">
        <v>176</v>
      </c>
      <c r="E615" s="767"/>
      <c r="F615" s="767"/>
      <c r="G615" s="767"/>
      <c r="H615" s="767"/>
      <c r="I615" s="767"/>
      <c r="J615" s="767"/>
      <c r="K615" s="767"/>
      <c r="L615" s="767"/>
      <c r="M615" s="767"/>
      <c r="N615" s="767"/>
      <c r="O615" s="767"/>
      <c r="P615" s="767"/>
      <c r="Q615" s="767"/>
      <c r="R615" s="767"/>
      <c r="S615" s="767"/>
      <c r="T615" s="768"/>
      <c r="U615" s="1121"/>
      <c r="V615" s="1122"/>
      <c r="W615" s="1123"/>
      <c r="X615" s="809"/>
      <c r="Y615" s="809"/>
      <c r="Z615" s="809"/>
    </row>
    <row r="616" spans="1:26" s="31" customFormat="1" ht="17.100000000000001" customHeight="1" x14ac:dyDescent="0.15">
      <c r="A616" s="940"/>
      <c r="B616" s="941"/>
      <c r="C616" s="942"/>
      <c r="D616" s="940"/>
      <c r="E616" s="941"/>
      <c r="F616" s="941"/>
      <c r="G616" s="941"/>
      <c r="H616" s="941"/>
      <c r="I616" s="941"/>
      <c r="J616" s="941"/>
      <c r="K616" s="941"/>
      <c r="L616" s="941"/>
      <c r="M616" s="941"/>
      <c r="N616" s="941"/>
      <c r="O616" s="941"/>
      <c r="P616" s="941"/>
      <c r="Q616" s="941"/>
      <c r="R616" s="941"/>
      <c r="S616" s="941"/>
      <c r="T616" s="942"/>
      <c r="U616" s="1121"/>
      <c r="V616" s="1122"/>
      <c r="W616" s="1123"/>
      <c r="X616" s="795"/>
      <c r="Y616" s="795"/>
      <c r="Z616" s="795"/>
    </row>
    <row r="617" spans="1:26" s="31" customFormat="1" ht="17.100000000000001" customHeight="1" x14ac:dyDescent="0.15">
      <c r="A617" s="940"/>
      <c r="B617" s="941"/>
      <c r="C617" s="942"/>
      <c r="D617" s="943"/>
      <c r="E617" s="944"/>
      <c r="F617" s="944"/>
      <c r="G617" s="944"/>
      <c r="H617" s="944"/>
      <c r="I617" s="944"/>
      <c r="J617" s="944"/>
      <c r="K617" s="944"/>
      <c r="L617" s="944"/>
      <c r="M617" s="944"/>
      <c r="N617" s="944"/>
      <c r="O617" s="944"/>
      <c r="P617" s="944"/>
      <c r="Q617" s="944"/>
      <c r="R617" s="944"/>
      <c r="S617" s="944"/>
      <c r="T617" s="945"/>
      <c r="U617" s="1121"/>
      <c r="V617" s="1122"/>
      <c r="W617" s="1123"/>
      <c r="X617" s="795"/>
      <c r="Y617" s="795"/>
      <c r="Z617" s="795"/>
    </row>
    <row r="618" spans="1:26" s="31" customFormat="1" ht="17.100000000000001" customHeight="1" x14ac:dyDescent="0.15">
      <c r="A618" s="940"/>
      <c r="B618" s="941"/>
      <c r="C618" s="942"/>
      <c r="D618" s="780" t="s">
        <v>177</v>
      </c>
      <c r="E618" s="781"/>
      <c r="F618" s="781"/>
      <c r="G618" s="781"/>
      <c r="H618" s="781"/>
      <c r="I618" s="781"/>
      <c r="J618" s="781"/>
      <c r="K618" s="781"/>
      <c r="L618" s="781"/>
      <c r="M618" s="781"/>
      <c r="N618" s="781"/>
      <c r="O618" s="781"/>
      <c r="P618" s="781"/>
      <c r="Q618" s="781"/>
      <c r="R618" s="781"/>
      <c r="S618" s="781"/>
      <c r="T618" s="782"/>
      <c r="U618" s="1121"/>
      <c r="V618" s="1122"/>
      <c r="W618" s="1123"/>
      <c r="X618" s="809"/>
      <c r="Y618" s="1118"/>
      <c r="Z618" s="809"/>
    </row>
    <row r="619" spans="1:26" s="31" customFormat="1" ht="17.100000000000001" customHeight="1" x14ac:dyDescent="0.15">
      <c r="A619" s="940"/>
      <c r="B619" s="941"/>
      <c r="C619" s="942"/>
      <c r="D619" s="763"/>
      <c r="E619" s="764"/>
      <c r="F619" s="764"/>
      <c r="G619" s="764"/>
      <c r="H619" s="764"/>
      <c r="I619" s="764"/>
      <c r="J619" s="764"/>
      <c r="K619" s="764"/>
      <c r="L619" s="764"/>
      <c r="M619" s="764"/>
      <c r="N619" s="764"/>
      <c r="O619" s="764"/>
      <c r="P619" s="764"/>
      <c r="Q619" s="764"/>
      <c r="R619" s="764"/>
      <c r="S619" s="764"/>
      <c r="T619" s="765"/>
      <c r="U619" s="1121"/>
      <c r="V619" s="1122"/>
      <c r="W619" s="1123"/>
      <c r="X619" s="795"/>
      <c r="Y619" s="893"/>
      <c r="Z619" s="795"/>
    </row>
    <row r="620" spans="1:26" s="31" customFormat="1" ht="17.100000000000001" customHeight="1" x14ac:dyDescent="0.15">
      <c r="A620" s="940"/>
      <c r="B620" s="941"/>
      <c r="C620" s="942"/>
      <c r="D620" s="763"/>
      <c r="E620" s="764"/>
      <c r="F620" s="764"/>
      <c r="G620" s="764"/>
      <c r="H620" s="764"/>
      <c r="I620" s="764"/>
      <c r="J620" s="764"/>
      <c r="K620" s="764"/>
      <c r="L620" s="764"/>
      <c r="M620" s="764"/>
      <c r="N620" s="764"/>
      <c r="O620" s="764"/>
      <c r="P620" s="764"/>
      <c r="Q620" s="764"/>
      <c r="R620" s="764"/>
      <c r="S620" s="764"/>
      <c r="T620" s="765"/>
      <c r="U620" s="1121"/>
      <c r="V620" s="1122"/>
      <c r="W620" s="1123"/>
      <c r="X620" s="795"/>
      <c r="Y620" s="893"/>
      <c r="Z620" s="795"/>
    </row>
    <row r="621" spans="1:26" s="31" customFormat="1" ht="17.100000000000001" customHeight="1" x14ac:dyDescent="0.15">
      <c r="A621" s="940"/>
      <c r="B621" s="941"/>
      <c r="C621" s="942"/>
      <c r="D621" s="916"/>
      <c r="E621" s="859"/>
      <c r="F621" s="859"/>
      <c r="G621" s="859"/>
      <c r="H621" s="859"/>
      <c r="I621" s="859"/>
      <c r="J621" s="859"/>
      <c r="K621" s="859"/>
      <c r="L621" s="859"/>
      <c r="M621" s="859"/>
      <c r="N621" s="859"/>
      <c r="O621" s="859"/>
      <c r="P621" s="859"/>
      <c r="Q621" s="859"/>
      <c r="R621" s="859"/>
      <c r="S621" s="859"/>
      <c r="T621" s="860"/>
      <c r="U621" s="1121"/>
      <c r="V621" s="1122"/>
      <c r="W621" s="1123"/>
      <c r="X621" s="796"/>
      <c r="Y621" s="1117"/>
      <c r="Z621" s="796"/>
    </row>
    <row r="622" spans="1:26" s="31" customFormat="1" ht="17.100000000000001" customHeight="1" x14ac:dyDescent="0.15">
      <c r="A622" s="940"/>
      <c r="B622" s="941"/>
      <c r="C622" s="942"/>
      <c r="D622" s="766" t="s">
        <v>178</v>
      </c>
      <c r="E622" s="767"/>
      <c r="F622" s="767"/>
      <c r="G622" s="767"/>
      <c r="H622" s="767"/>
      <c r="I622" s="767"/>
      <c r="J622" s="767"/>
      <c r="K622" s="767"/>
      <c r="L622" s="767"/>
      <c r="M622" s="767"/>
      <c r="N622" s="767"/>
      <c r="O622" s="767"/>
      <c r="P622" s="767"/>
      <c r="Q622" s="767"/>
      <c r="R622" s="767"/>
      <c r="S622" s="767"/>
      <c r="T622" s="768"/>
      <c r="U622" s="1121"/>
      <c r="V622" s="1122"/>
      <c r="W622" s="1123"/>
      <c r="X622" s="809"/>
      <c r="Y622" s="1118"/>
      <c r="Z622" s="809"/>
    </row>
    <row r="623" spans="1:26" s="31" customFormat="1" ht="17.100000000000001" customHeight="1" x14ac:dyDescent="0.15">
      <c r="A623" s="940"/>
      <c r="B623" s="941"/>
      <c r="C623" s="942"/>
      <c r="D623" s="940"/>
      <c r="E623" s="941"/>
      <c r="F623" s="941"/>
      <c r="G623" s="941"/>
      <c r="H623" s="941"/>
      <c r="I623" s="941"/>
      <c r="J623" s="941"/>
      <c r="K623" s="941"/>
      <c r="L623" s="941"/>
      <c r="M623" s="941"/>
      <c r="N623" s="941"/>
      <c r="O623" s="941"/>
      <c r="P623" s="941"/>
      <c r="Q623" s="941"/>
      <c r="R623" s="941"/>
      <c r="S623" s="941"/>
      <c r="T623" s="942"/>
      <c r="U623" s="1121"/>
      <c r="V623" s="1122"/>
      <c r="W623" s="1123"/>
      <c r="X623" s="795"/>
      <c r="Y623" s="893"/>
      <c r="Z623" s="795"/>
    </row>
    <row r="624" spans="1:26" s="31" customFormat="1" ht="17.100000000000001" customHeight="1" x14ac:dyDescent="0.15">
      <c r="A624" s="940"/>
      <c r="B624" s="941"/>
      <c r="C624" s="942"/>
      <c r="D624" s="943"/>
      <c r="E624" s="944"/>
      <c r="F624" s="944"/>
      <c r="G624" s="944"/>
      <c r="H624" s="944"/>
      <c r="I624" s="944"/>
      <c r="J624" s="944"/>
      <c r="K624" s="944"/>
      <c r="L624" s="944"/>
      <c r="M624" s="944"/>
      <c r="N624" s="944"/>
      <c r="O624" s="944"/>
      <c r="P624" s="944"/>
      <c r="Q624" s="944"/>
      <c r="R624" s="944"/>
      <c r="S624" s="944"/>
      <c r="T624" s="945"/>
      <c r="U624" s="1121"/>
      <c r="V624" s="1122"/>
      <c r="W624" s="1123"/>
      <c r="X624" s="796"/>
      <c r="Y624" s="1117"/>
      <c r="Z624" s="796"/>
    </row>
    <row r="625" spans="1:26" s="31" customFormat="1" ht="17.100000000000001" customHeight="1" x14ac:dyDescent="0.15">
      <c r="A625" s="940"/>
      <c r="B625" s="941"/>
      <c r="C625" s="942"/>
      <c r="D625" s="780" t="s">
        <v>179</v>
      </c>
      <c r="E625" s="781"/>
      <c r="F625" s="781"/>
      <c r="G625" s="781"/>
      <c r="H625" s="781"/>
      <c r="I625" s="781"/>
      <c r="J625" s="781"/>
      <c r="K625" s="781"/>
      <c r="L625" s="781"/>
      <c r="M625" s="781"/>
      <c r="N625" s="781"/>
      <c r="O625" s="781"/>
      <c r="P625" s="781"/>
      <c r="Q625" s="781"/>
      <c r="R625" s="781"/>
      <c r="S625" s="781"/>
      <c r="T625" s="782"/>
      <c r="U625" s="1121"/>
      <c r="V625" s="1122"/>
      <c r="W625" s="1123"/>
      <c r="X625" s="795"/>
      <c r="Y625" s="893"/>
      <c r="Z625" s="795"/>
    </row>
    <row r="626" spans="1:26" s="31" customFormat="1" ht="17.100000000000001" customHeight="1" x14ac:dyDescent="0.15">
      <c r="A626" s="940"/>
      <c r="B626" s="941"/>
      <c r="C626" s="942"/>
      <c r="D626" s="783"/>
      <c r="E626" s="784"/>
      <c r="F626" s="784"/>
      <c r="G626" s="784"/>
      <c r="H626" s="784"/>
      <c r="I626" s="784"/>
      <c r="J626" s="784"/>
      <c r="K626" s="784"/>
      <c r="L626" s="784"/>
      <c r="M626" s="784"/>
      <c r="N626" s="784"/>
      <c r="O626" s="784"/>
      <c r="P626" s="784"/>
      <c r="Q626" s="784"/>
      <c r="R626" s="784"/>
      <c r="S626" s="784"/>
      <c r="T626" s="785"/>
      <c r="U626" s="1121"/>
      <c r="V626" s="1122"/>
      <c r="W626" s="1123"/>
      <c r="X626" s="795"/>
      <c r="Y626" s="893"/>
      <c r="Z626" s="795"/>
    </row>
    <row r="627" spans="1:26" s="31" customFormat="1" ht="17.100000000000001" customHeight="1" x14ac:dyDescent="0.15">
      <c r="A627" s="915" t="s">
        <v>732</v>
      </c>
      <c r="B627" s="805"/>
      <c r="C627" s="806"/>
      <c r="D627" s="915" t="s">
        <v>284</v>
      </c>
      <c r="E627" s="805"/>
      <c r="F627" s="805"/>
      <c r="G627" s="805"/>
      <c r="H627" s="805"/>
      <c r="I627" s="805"/>
      <c r="J627" s="805"/>
      <c r="K627" s="805"/>
      <c r="L627" s="805"/>
      <c r="M627" s="805"/>
      <c r="N627" s="805"/>
      <c r="O627" s="805"/>
      <c r="P627" s="805"/>
      <c r="Q627" s="805"/>
      <c r="R627" s="805"/>
      <c r="S627" s="805"/>
      <c r="T627" s="806"/>
      <c r="U627" s="772" t="s">
        <v>46</v>
      </c>
      <c r="V627" s="773"/>
      <c r="W627" s="774"/>
      <c r="X627" s="794"/>
      <c r="Y627" s="794"/>
      <c r="Z627" s="794"/>
    </row>
    <row r="628" spans="1:26" s="31" customFormat="1" ht="17.100000000000001" customHeight="1" x14ac:dyDescent="0.15">
      <c r="A628" s="763"/>
      <c r="B628" s="764"/>
      <c r="C628" s="765"/>
      <c r="D628" s="763"/>
      <c r="E628" s="764"/>
      <c r="F628" s="764"/>
      <c r="G628" s="764"/>
      <c r="H628" s="764"/>
      <c r="I628" s="764"/>
      <c r="J628" s="764"/>
      <c r="K628" s="764"/>
      <c r="L628" s="764"/>
      <c r="M628" s="764"/>
      <c r="N628" s="764"/>
      <c r="O628" s="764"/>
      <c r="P628" s="764"/>
      <c r="Q628" s="764"/>
      <c r="R628" s="764"/>
      <c r="S628" s="764"/>
      <c r="T628" s="765"/>
      <c r="U628" s="775"/>
      <c r="V628" s="776"/>
      <c r="W628" s="777"/>
      <c r="X628" s="795"/>
      <c r="Y628" s="795"/>
      <c r="Z628" s="795"/>
    </row>
    <row r="629" spans="1:26" s="31" customFormat="1" ht="17.100000000000001" customHeight="1" x14ac:dyDescent="0.15">
      <c r="A629" s="763"/>
      <c r="B629" s="764"/>
      <c r="C629" s="765"/>
      <c r="D629" s="763"/>
      <c r="E629" s="764"/>
      <c r="F629" s="764"/>
      <c r="G629" s="764"/>
      <c r="H629" s="764"/>
      <c r="I629" s="764"/>
      <c r="J629" s="764"/>
      <c r="K629" s="764"/>
      <c r="L629" s="764"/>
      <c r="M629" s="764"/>
      <c r="N629" s="764"/>
      <c r="O629" s="764"/>
      <c r="P629" s="764"/>
      <c r="Q629" s="764"/>
      <c r="R629" s="764"/>
      <c r="S629" s="764"/>
      <c r="T629" s="765"/>
      <c r="U629" s="775"/>
      <c r="V629" s="776"/>
      <c r="W629" s="777"/>
      <c r="X629" s="795"/>
      <c r="Y629" s="795"/>
      <c r="Z629" s="795"/>
    </row>
    <row r="630" spans="1:26" s="31" customFormat="1" ht="17.100000000000001" customHeight="1" x14ac:dyDescent="0.15">
      <c r="A630" s="783"/>
      <c r="B630" s="784"/>
      <c r="C630" s="785"/>
      <c r="D630" s="783"/>
      <c r="E630" s="784"/>
      <c r="F630" s="784"/>
      <c r="G630" s="784"/>
      <c r="H630" s="784"/>
      <c r="I630" s="784"/>
      <c r="J630" s="784"/>
      <c r="K630" s="784"/>
      <c r="L630" s="784"/>
      <c r="M630" s="784"/>
      <c r="N630" s="784"/>
      <c r="O630" s="784"/>
      <c r="P630" s="784"/>
      <c r="Q630" s="784"/>
      <c r="R630" s="784"/>
      <c r="S630" s="784"/>
      <c r="T630" s="785"/>
      <c r="U630" s="801"/>
      <c r="V630" s="778"/>
      <c r="W630" s="779"/>
      <c r="X630" s="888"/>
      <c r="Y630" s="888"/>
      <c r="Z630" s="888"/>
    </row>
    <row r="631" spans="1:26" s="31" customFormat="1" ht="17.100000000000001" customHeight="1" x14ac:dyDescent="0.15">
      <c r="A631" s="915" t="s">
        <v>733</v>
      </c>
      <c r="B631" s="805"/>
      <c r="C631" s="806"/>
      <c r="D631" s="998" t="s">
        <v>807</v>
      </c>
      <c r="E631" s="999"/>
      <c r="F631" s="999"/>
      <c r="G631" s="999"/>
      <c r="H631" s="999"/>
      <c r="I631" s="999"/>
      <c r="J631" s="999"/>
      <c r="K631" s="999"/>
      <c r="L631" s="999"/>
      <c r="M631" s="999"/>
      <c r="N631" s="999"/>
      <c r="O631" s="999"/>
      <c r="P631" s="999"/>
      <c r="Q631" s="999"/>
      <c r="R631" s="999"/>
      <c r="S631" s="999"/>
      <c r="T631" s="1000"/>
      <c r="U631" s="772" t="s">
        <v>306</v>
      </c>
      <c r="V631" s="1043"/>
      <c r="W631" s="1044"/>
      <c r="X631" s="792"/>
      <c r="Y631" s="792"/>
      <c r="Z631" s="792"/>
    </row>
    <row r="632" spans="1:26" s="31" customFormat="1" ht="17.100000000000001" customHeight="1" x14ac:dyDescent="0.15">
      <c r="A632" s="763"/>
      <c r="B632" s="764"/>
      <c r="C632" s="765"/>
      <c r="D632" s="940"/>
      <c r="E632" s="941"/>
      <c r="F632" s="941"/>
      <c r="G632" s="941"/>
      <c r="H632" s="941"/>
      <c r="I632" s="941"/>
      <c r="J632" s="941"/>
      <c r="K632" s="941"/>
      <c r="L632" s="941"/>
      <c r="M632" s="941"/>
      <c r="N632" s="941"/>
      <c r="O632" s="941"/>
      <c r="P632" s="941"/>
      <c r="Q632" s="941"/>
      <c r="R632" s="941"/>
      <c r="S632" s="941"/>
      <c r="T632" s="942"/>
      <c r="U632" s="775"/>
      <c r="V632" s="1045"/>
      <c r="W632" s="1046"/>
      <c r="X632" s="793"/>
      <c r="Y632" s="793"/>
      <c r="Z632" s="793"/>
    </row>
    <row r="633" spans="1:26" s="31" customFormat="1" ht="17.100000000000001" customHeight="1" x14ac:dyDescent="0.15">
      <c r="A633" s="763"/>
      <c r="B633" s="764"/>
      <c r="C633" s="765"/>
      <c r="D633" s="940"/>
      <c r="E633" s="941"/>
      <c r="F633" s="941"/>
      <c r="G633" s="941"/>
      <c r="H633" s="941"/>
      <c r="I633" s="941"/>
      <c r="J633" s="941"/>
      <c r="K633" s="941"/>
      <c r="L633" s="941"/>
      <c r="M633" s="941"/>
      <c r="N633" s="941"/>
      <c r="O633" s="941"/>
      <c r="P633" s="941"/>
      <c r="Q633" s="941"/>
      <c r="R633" s="941"/>
      <c r="S633" s="941"/>
      <c r="T633" s="942"/>
      <c r="U633" s="775"/>
      <c r="V633" s="1045"/>
      <c r="W633" s="1046"/>
      <c r="X633" s="793"/>
      <c r="Y633" s="793"/>
      <c r="Z633" s="793"/>
    </row>
    <row r="634" spans="1:26" s="31" customFormat="1" ht="17.100000000000001" customHeight="1" x14ac:dyDescent="0.15">
      <c r="A634" s="763"/>
      <c r="B634" s="764"/>
      <c r="C634" s="765"/>
      <c r="D634" s="943"/>
      <c r="E634" s="944"/>
      <c r="F634" s="944"/>
      <c r="G634" s="944"/>
      <c r="H634" s="944"/>
      <c r="I634" s="944"/>
      <c r="J634" s="944"/>
      <c r="K634" s="944"/>
      <c r="L634" s="944"/>
      <c r="M634" s="944"/>
      <c r="N634" s="944"/>
      <c r="O634" s="944"/>
      <c r="P634" s="944"/>
      <c r="Q634" s="944"/>
      <c r="R634" s="944"/>
      <c r="S634" s="944"/>
      <c r="T634" s="945"/>
      <c r="U634" s="1061"/>
      <c r="V634" s="1045"/>
      <c r="W634" s="1046"/>
      <c r="X634" s="791"/>
      <c r="Y634" s="791"/>
      <c r="Z634" s="791"/>
    </row>
    <row r="635" spans="1:26" s="31" customFormat="1" ht="17.100000000000001" customHeight="1" x14ac:dyDescent="0.15">
      <c r="A635" s="763"/>
      <c r="B635" s="764"/>
      <c r="C635" s="765"/>
      <c r="D635" s="766" t="s">
        <v>180</v>
      </c>
      <c r="E635" s="767"/>
      <c r="F635" s="767"/>
      <c r="G635" s="767"/>
      <c r="H635" s="767"/>
      <c r="I635" s="767"/>
      <c r="J635" s="767"/>
      <c r="K635" s="767"/>
      <c r="L635" s="767"/>
      <c r="M635" s="767"/>
      <c r="N635" s="767"/>
      <c r="O635" s="767"/>
      <c r="P635" s="767"/>
      <c r="Q635" s="767"/>
      <c r="R635" s="767"/>
      <c r="S635" s="767"/>
      <c r="T635" s="768"/>
      <c r="U635" s="1061"/>
      <c r="V635" s="1045"/>
      <c r="W635" s="1046"/>
      <c r="X635" s="791"/>
      <c r="Y635" s="791"/>
      <c r="Z635" s="791"/>
    </row>
    <row r="636" spans="1:26" s="31" customFormat="1" ht="17.100000000000001" customHeight="1" x14ac:dyDescent="0.15">
      <c r="A636" s="763"/>
      <c r="B636" s="764"/>
      <c r="C636" s="765"/>
      <c r="D636" s="943"/>
      <c r="E636" s="944"/>
      <c r="F636" s="944"/>
      <c r="G636" s="944"/>
      <c r="H636" s="944"/>
      <c r="I636" s="944"/>
      <c r="J636" s="944"/>
      <c r="K636" s="944"/>
      <c r="L636" s="944"/>
      <c r="M636" s="944"/>
      <c r="N636" s="944"/>
      <c r="O636" s="944"/>
      <c r="P636" s="944"/>
      <c r="Q636" s="944"/>
      <c r="R636" s="944"/>
      <c r="S636" s="944"/>
      <c r="T636" s="945"/>
      <c r="U636" s="1061"/>
      <c r="V636" s="1045"/>
      <c r="W636" s="1046"/>
      <c r="X636" s="791"/>
      <c r="Y636" s="791"/>
      <c r="Z636" s="791"/>
    </row>
    <row r="637" spans="1:26" s="31" customFormat="1" ht="17.100000000000001" customHeight="1" x14ac:dyDescent="0.15">
      <c r="A637" s="763"/>
      <c r="B637" s="764"/>
      <c r="C637" s="765"/>
      <c r="D637" s="766" t="s">
        <v>488</v>
      </c>
      <c r="E637" s="767"/>
      <c r="F637" s="767"/>
      <c r="G637" s="767"/>
      <c r="H637" s="767"/>
      <c r="I637" s="767"/>
      <c r="J637" s="767"/>
      <c r="K637" s="767"/>
      <c r="L637" s="767"/>
      <c r="M637" s="767"/>
      <c r="N637" s="767"/>
      <c r="O637" s="767"/>
      <c r="P637" s="767"/>
      <c r="Q637" s="767"/>
      <c r="R637" s="767"/>
      <c r="S637" s="767"/>
      <c r="T637" s="768"/>
      <c r="U637" s="1045"/>
      <c r="V637" s="1045"/>
      <c r="W637" s="1046"/>
      <c r="X637" s="793"/>
      <c r="Y637" s="793"/>
      <c r="Z637" s="793"/>
    </row>
    <row r="638" spans="1:26" s="31" customFormat="1" ht="17.100000000000001" customHeight="1" x14ac:dyDescent="0.15">
      <c r="A638" s="763"/>
      <c r="B638" s="764"/>
      <c r="C638" s="765"/>
      <c r="D638" s="940"/>
      <c r="E638" s="941"/>
      <c r="F638" s="941"/>
      <c r="G638" s="941"/>
      <c r="H638" s="941"/>
      <c r="I638" s="941"/>
      <c r="J638" s="941"/>
      <c r="K638" s="941"/>
      <c r="L638" s="941"/>
      <c r="M638" s="941"/>
      <c r="N638" s="941"/>
      <c r="O638" s="941"/>
      <c r="P638" s="941"/>
      <c r="Q638" s="941"/>
      <c r="R638" s="941"/>
      <c r="S638" s="941"/>
      <c r="T638" s="942"/>
      <c r="U638" s="1045"/>
      <c r="V638" s="1045"/>
      <c r="W638" s="1046"/>
      <c r="X638" s="793"/>
      <c r="Y638" s="793"/>
      <c r="Z638" s="793"/>
    </row>
    <row r="639" spans="1:26" s="31" customFormat="1" ht="17.100000000000001" customHeight="1" x14ac:dyDescent="0.15">
      <c r="A639" s="763"/>
      <c r="B639" s="764"/>
      <c r="C639" s="765"/>
      <c r="D639" s="943"/>
      <c r="E639" s="944"/>
      <c r="F639" s="944"/>
      <c r="G639" s="944"/>
      <c r="H639" s="944"/>
      <c r="I639" s="944"/>
      <c r="J639" s="944"/>
      <c r="K639" s="944"/>
      <c r="L639" s="944"/>
      <c r="M639" s="944"/>
      <c r="N639" s="944"/>
      <c r="O639" s="944"/>
      <c r="P639" s="944"/>
      <c r="Q639" s="944"/>
      <c r="R639" s="944"/>
      <c r="S639" s="944"/>
      <c r="T639" s="945"/>
      <c r="U639" s="1045"/>
      <c r="V639" s="1045"/>
      <c r="W639" s="1046"/>
      <c r="X639" s="793"/>
      <c r="Y639" s="793"/>
      <c r="Z639" s="793"/>
    </row>
    <row r="640" spans="1:26" s="31" customFormat="1" ht="17.100000000000001" customHeight="1" x14ac:dyDescent="0.15">
      <c r="A640" s="763"/>
      <c r="B640" s="764"/>
      <c r="C640" s="765"/>
      <c r="D640" s="12" t="s">
        <v>181</v>
      </c>
      <c r="E640" s="83"/>
      <c r="F640" s="83"/>
      <c r="G640" s="83"/>
      <c r="H640" s="83"/>
      <c r="I640" s="83"/>
      <c r="J640" s="83"/>
      <c r="K640" s="83"/>
      <c r="L640" s="83"/>
      <c r="M640" s="83"/>
      <c r="N640" s="83"/>
      <c r="O640" s="83"/>
      <c r="P640" s="83"/>
      <c r="Q640" s="83"/>
      <c r="R640" s="83"/>
      <c r="S640" s="83"/>
      <c r="T640" s="84"/>
      <c r="U640" s="1045"/>
      <c r="V640" s="1045"/>
      <c r="W640" s="1046"/>
      <c r="X640" s="809"/>
      <c r="Y640" s="809"/>
      <c r="Z640" s="809"/>
    </row>
    <row r="641" spans="1:26" s="31" customFormat="1" ht="17.100000000000001" customHeight="1" x14ac:dyDescent="0.15">
      <c r="A641" s="763"/>
      <c r="B641" s="764"/>
      <c r="C641" s="765"/>
      <c r="D641" s="62" t="s">
        <v>8</v>
      </c>
      <c r="E641" s="764" t="s">
        <v>182</v>
      </c>
      <c r="F641" s="764"/>
      <c r="G641" s="764"/>
      <c r="H641" s="764"/>
      <c r="I641" s="764"/>
      <c r="J641" s="764"/>
      <c r="K641" s="764"/>
      <c r="L641" s="764"/>
      <c r="M641" s="764"/>
      <c r="N641" s="764"/>
      <c r="O641" s="764"/>
      <c r="P641" s="764"/>
      <c r="Q641" s="764"/>
      <c r="R641" s="764"/>
      <c r="S641" s="764"/>
      <c r="T641" s="765"/>
      <c r="U641" s="1045"/>
      <c r="V641" s="1045"/>
      <c r="W641" s="1046"/>
      <c r="X641" s="795"/>
      <c r="Y641" s="795"/>
      <c r="Z641" s="795"/>
    </row>
    <row r="642" spans="1:26" s="31" customFormat="1" ht="17.100000000000001" customHeight="1" x14ac:dyDescent="0.15">
      <c r="A642" s="763"/>
      <c r="B642" s="764"/>
      <c r="C642" s="765"/>
      <c r="D642" s="83"/>
      <c r="E642" s="764"/>
      <c r="F642" s="764"/>
      <c r="G642" s="764"/>
      <c r="H642" s="764"/>
      <c r="I642" s="764"/>
      <c r="J642" s="764"/>
      <c r="K642" s="764"/>
      <c r="L642" s="764"/>
      <c r="M642" s="764"/>
      <c r="N642" s="764"/>
      <c r="O642" s="764"/>
      <c r="P642" s="764"/>
      <c r="Q642" s="764"/>
      <c r="R642" s="764"/>
      <c r="S642" s="764"/>
      <c r="T642" s="765"/>
      <c r="U642" s="1045"/>
      <c r="V642" s="1045"/>
      <c r="W642" s="1046"/>
      <c r="X642" s="796"/>
      <c r="Y642" s="796"/>
      <c r="Z642" s="796"/>
    </row>
    <row r="643" spans="1:26" s="31" customFormat="1" ht="17.100000000000001" customHeight="1" x14ac:dyDescent="0.15">
      <c r="A643" s="763"/>
      <c r="B643" s="764"/>
      <c r="C643" s="765"/>
      <c r="D643" s="62" t="s">
        <v>11</v>
      </c>
      <c r="E643" s="764" t="s">
        <v>183</v>
      </c>
      <c r="F643" s="764"/>
      <c r="G643" s="764"/>
      <c r="H643" s="764"/>
      <c r="I643" s="764"/>
      <c r="J643" s="764"/>
      <c r="K643" s="764"/>
      <c r="L643" s="764"/>
      <c r="M643" s="764"/>
      <c r="N643" s="764"/>
      <c r="O643" s="764"/>
      <c r="P643" s="764"/>
      <c r="Q643" s="764"/>
      <c r="R643" s="764"/>
      <c r="S643" s="764"/>
      <c r="T643" s="765"/>
      <c r="U643" s="1045"/>
      <c r="V643" s="1045"/>
      <c r="W643" s="1046"/>
      <c r="X643" s="1047"/>
      <c r="Y643" s="878"/>
      <c r="Z643" s="1059"/>
    </row>
    <row r="644" spans="1:26" s="31" customFormat="1" ht="17.100000000000001" customHeight="1" x14ac:dyDescent="0.15">
      <c r="A644" s="763"/>
      <c r="B644" s="764"/>
      <c r="C644" s="765"/>
      <c r="D644" s="83"/>
      <c r="E644" s="764"/>
      <c r="F644" s="764"/>
      <c r="G644" s="764"/>
      <c r="H644" s="764"/>
      <c r="I644" s="764"/>
      <c r="J644" s="764"/>
      <c r="K644" s="764"/>
      <c r="L644" s="764"/>
      <c r="M644" s="764"/>
      <c r="N644" s="764"/>
      <c r="O644" s="764"/>
      <c r="P644" s="764"/>
      <c r="Q644" s="764"/>
      <c r="R644" s="764"/>
      <c r="S644" s="764"/>
      <c r="T644" s="765"/>
      <c r="U644" s="1045"/>
      <c r="V644" s="1045"/>
      <c r="W644" s="1046"/>
      <c r="X644" s="1047"/>
      <c r="Y644" s="878"/>
      <c r="Z644" s="1059"/>
    </row>
    <row r="645" spans="1:26" s="31" customFormat="1" ht="17.100000000000001" customHeight="1" x14ac:dyDescent="0.15">
      <c r="A645" s="763"/>
      <c r="B645" s="764"/>
      <c r="C645" s="765"/>
      <c r="D645" s="62" t="s">
        <v>10</v>
      </c>
      <c r="E645" s="764" t="s">
        <v>184</v>
      </c>
      <c r="F645" s="764"/>
      <c r="G645" s="764"/>
      <c r="H645" s="764"/>
      <c r="I645" s="764"/>
      <c r="J645" s="764"/>
      <c r="K645" s="764"/>
      <c r="L645" s="764"/>
      <c r="M645" s="764"/>
      <c r="N645" s="764"/>
      <c r="O645" s="764"/>
      <c r="P645" s="764"/>
      <c r="Q645" s="764"/>
      <c r="R645" s="764"/>
      <c r="S645" s="764"/>
      <c r="T645" s="765"/>
      <c r="U645" s="1045"/>
      <c r="V645" s="1045"/>
      <c r="W645" s="1046"/>
      <c r="X645" s="1047"/>
      <c r="Y645" s="878"/>
      <c r="Z645" s="1059"/>
    </row>
    <row r="646" spans="1:26" s="31" customFormat="1" ht="17.100000000000001" customHeight="1" x14ac:dyDescent="0.15">
      <c r="A646" s="783"/>
      <c r="B646" s="784"/>
      <c r="C646" s="785"/>
      <c r="D646" s="93"/>
      <c r="E646" s="784"/>
      <c r="F646" s="784"/>
      <c r="G646" s="784"/>
      <c r="H646" s="784"/>
      <c r="I646" s="784"/>
      <c r="J646" s="784"/>
      <c r="K646" s="784"/>
      <c r="L646" s="784"/>
      <c r="M646" s="784"/>
      <c r="N646" s="784"/>
      <c r="O646" s="784"/>
      <c r="P646" s="784"/>
      <c r="Q646" s="784"/>
      <c r="R646" s="784"/>
      <c r="S646" s="784"/>
      <c r="T646" s="785"/>
      <c r="U646" s="1062"/>
      <c r="V646" s="1062"/>
      <c r="W646" s="1063"/>
      <c r="X646" s="1048"/>
      <c r="Y646" s="879"/>
      <c r="Z646" s="1060"/>
    </row>
    <row r="647" spans="1:26" s="27" customFormat="1" ht="17.100000000000001" customHeight="1" x14ac:dyDescent="0.15">
      <c r="A647" s="1099" t="s">
        <v>734</v>
      </c>
      <c r="B647" s="1100"/>
      <c r="C647" s="1101"/>
      <c r="D647" s="1099" t="s">
        <v>806</v>
      </c>
      <c r="E647" s="1100"/>
      <c r="F647" s="1100"/>
      <c r="G647" s="1100"/>
      <c r="H647" s="1100"/>
      <c r="I647" s="1100"/>
      <c r="J647" s="1100"/>
      <c r="K647" s="1100"/>
      <c r="L647" s="1100"/>
      <c r="M647" s="1100"/>
      <c r="N647" s="1100"/>
      <c r="O647" s="1100"/>
      <c r="P647" s="1100"/>
      <c r="Q647" s="1100"/>
      <c r="R647" s="1100"/>
      <c r="S647" s="1100"/>
      <c r="T647" s="1101"/>
      <c r="U647" s="1049" t="s">
        <v>309</v>
      </c>
      <c r="V647" s="1050"/>
      <c r="W647" s="1051"/>
      <c r="X647" s="117"/>
      <c r="Y647" s="117"/>
      <c r="Z647" s="118"/>
    </row>
    <row r="648" spans="1:26" s="27" customFormat="1" ht="17.100000000000001" customHeight="1" x14ac:dyDescent="0.15">
      <c r="A648" s="1038"/>
      <c r="B648" s="1011"/>
      <c r="C648" s="1039"/>
      <c r="D648" s="1038"/>
      <c r="E648" s="1011"/>
      <c r="F648" s="1011"/>
      <c r="G648" s="1011"/>
      <c r="H648" s="1011"/>
      <c r="I648" s="1011"/>
      <c r="J648" s="1011"/>
      <c r="K648" s="1011"/>
      <c r="L648" s="1011"/>
      <c r="M648" s="1011"/>
      <c r="N648" s="1011"/>
      <c r="O648" s="1011"/>
      <c r="P648" s="1011"/>
      <c r="Q648" s="1011"/>
      <c r="R648" s="1011"/>
      <c r="S648" s="1011"/>
      <c r="T648" s="1039"/>
      <c r="U648" s="1052"/>
      <c r="V648" s="1053"/>
      <c r="W648" s="1054"/>
      <c r="X648" s="106"/>
      <c r="Y648" s="106"/>
      <c r="Z648" s="119"/>
    </row>
    <row r="649" spans="1:26" s="27" customFormat="1" ht="17.100000000000001" customHeight="1" x14ac:dyDescent="0.15">
      <c r="A649" s="1038"/>
      <c r="B649" s="1011"/>
      <c r="C649" s="1039"/>
      <c r="D649" s="344"/>
      <c r="E649" s="1083" t="s">
        <v>340</v>
      </c>
      <c r="F649" s="1036"/>
      <c r="G649" s="1036"/>
      <c r="H649" s="1036"/>
      <c r="I649" s="1036"/>
      <c r="J649" s="1036"/>
      <c r="K649" s="1036"/>
      <c r="L649" s="1036"/>
      <c r="M649" s="1036"/>
      <c r="N649" s="1036"/>
      <c r="O649" s="1036"/>
      <c r="P649" s="1036"/>
      <c r="Q649" s="1036"/>
      <c r="R649" s="1036"/>
      <c r="S649" s="1036"/>
      <c r="T649" s="1036"/>
      <c r="U649" s="1052"/>
      <c r="V649" s="1053"/>
      <c r="W649" s="1054"/>
      <c r="X649" s="876"/>
      <c r="Y649" s="884"/>
      <c r="Z649" s="876"/>
    </row>
    <row r="650" spans="1:26" s="27" customFormat="1" ht="17.100000000000001" customHeight="1" x14ac:dyDescent="0.15">
      <c r="A650" s="1038"/>
      <c r="B650" s="1011"/>
      <c r="C650" s="1039"/>
      <c r="D650" s="344"/>
      <c r="E650" s="1064"/>
      <c r="F650" s="1011"/>
      <c r="G650" s="1011"/>
      <c r="H650" s="1011"/>
      <c r="I650" s="1011"/>
      <c r="J650" s="1011"/>
      <c r="K650" s="1011"/>
      <c r="L650" s="1011"/>
      <c r="M650" s="1011"/>
      <c r="N650" s="1011"/>
      <c r="O650" s="1011"/>
      <c r="P650" s="1011"/>
      <c r="Q650" s="1011"/>
      <c r="R650" s="1011"/>
      <c r="S650" s="1011"/>
      <c r="T650" s="1011"/>
      <c r="U650" s="1052"/>
      <c r="V650" s="1053"/>
      <c r="W650" s="1054"/>
      <c r="X650" s="876"/>
      <c r="Y650" s="884"/>
      <c r="Z650" s="876"/>
    </row>
    <row r="651" spans="1:26" s="27" customFormat="1" ht="17.100000000000001" customHeight="1" x14ac:dyDescent="0.15">
      <c r="A651" s="1038"/>
      <c r="B651" s="1011"/>
      <c r="C651" s="1039"/>
      <c r="D651" s="344"/>
      <c r="E651" s="1064"/>
      <c r="F651" s="1011"/>
      <c r="G651" s="1011"/>
      <c r="H651" s="1011"/>
      <c r="I651" s="1011"/>
      <c r="J651" s="1011"/>
      <c r="K651" s="1011"/>
      <c r="L651" s="1011"/>
      <c r="M651" s="1011"/>
      <c r="N651" s="1011"/>
      <c r="O651" s="1011"/>
      <c r="P651" s="1011"/>
      <c r="Q651" s="1011"/>
      <c r="R651" s="1011"/>
      <c r="S651" s="1011"/>
      <c r="T651" s="1011"/>
      <c r="U651" s="1052"/>
      <c r="V651" s="1053"/>
      <c r="W651" s="1054"/>
      <c r="X651" s="876"/>
      <c r="Y651" s="884"/>
      <c r="Z651" s="876"/>
    </row>
    <row r="652" spans="1:26" s="27" customFormat="1" ht="17.100000000000001" customHeight="1" x14ac:dyDescent="0.15">
      <c r="A652" s="1038"/>
      <c r="B652" s="1011"/>
      <c r="C652" s="1039"/>
      <c r="D652" s="344"/>
      <c r="E652" s="1065"/>
      <c r="F652" s="1066"/>
      <c r="G652" s="1066"/>
      <c r="H652" s="1066"/>
      <c r="I652" s="1066"/>
      <c r="J652" s="1066"/>
      <c r="K652" s="1066"/>
      <c r="L652" s="1066"/>
      <c r="M652" s="1066"/>
      <c r="N652" s="1066"/>
      <c r="O652" s="1066"/>
      <c r="P652" s="1066"/>
      <c r="Q652" s="1066"/>
      <c r="R652" s="1066"/>
      <c r="S652" s="1066"/>
      <c r="T652" s="1066"/>
      <c r="U652" s="1052"/>
      <c r="V652" s="1053"/>
      <c r="W652" s="1054"/>
      <c r="X652" s="877"/>
      <c r="Y652" s="885"/>
      <c r="Z652" s="877"/>
    </row>
    <row r="653" spans="1:26" s="27" customFormat="1" ht="17.100000000000001" customHeight="1" x14ac:dyDescent="0.15">
      <c r="A653" s="1038"/>
      <c r="B653" s="1011"/>
      <c r="C653" s="1039"/>
      <c r="D653" s="344"/>
      <c r="E653" s="1064" t="s">
        <v>341</v>
      </c>
      <c r="F653" s="1011"/>
      <c r="G653" s="1011"/>
      <c r="H653" s="1011"/>
      <c r="I653" s="1011"/>
      <c r="J653" s="1011"/>
      <c r="K653" s="1011"/>
      <c r="L653" s="1011"/>
      <c r="M653" s="1011"/>
      <c r="N653" s="1011"/>
      <c r="O653" s="1011"/>
      <c r="P653" s="1011"/>
      <c r="Q653" s="1011"/>
      <c r="R653" s="1011"/>
      <c r="S653" s="1011"/>
      <c r="T653" s="1011"/>
      <c r="U653" s="1052"/>
      <c r="V653" s="1053"/>
      <c r="W653" s="1054"/>
      <c r="X653" s="899"/>
      <c r="Y653" s="791"/>
      <c r="Z653" s="791"/>
    </row>
    <row r="654" spans="1:26" s="27" customFormat="1" ht="17.100000000000001" customHeight="1" x14ac:dyDescent="0.15">
      <c r="A654" s="1038"/>
      <c r="B654" s="1011"/>
      <c r="C654" s="1039"/>
      <c r="D654" s="344"/>
      <c r="E654" s="1065"/>
      <c r="F654" s="1066"/>
      <c r="G654" s="1066"/>
      <c r="H654" s="1066"/>
      <c r="I654" s="1066"/>
      <c r="J654" s="1066"/>
      <c r="K654" s="1066"/>
      <c r="L654" s="1066"/>
      <c r="M654" s="1066"/>
      <c r="N654" s="1066"/>
      <c r="O654" s="1066"/>
      <c r="P654" s="1066"/>
      <c r="Q654" s="1066"/>
      <c r="R654" s="1066"/>
      <c r="S654" s="1066"/>
      <c r="T654" s="1066"/>
      <c r="U654" s="1052"/>
      <c r="V654" s="1053"/>
      <c r="W654" s="1054"/>
      <c r="X654" s="900"/>
      <c r="Y654" s="791"/>
      <c r="Z654" s="791"/>
    </row>
    <row r="655" spans="1:26" s="27" customFormat="1" ht="17.100000000000001" customHeight="1" x14ac:dyDescent="0.15">
      <c r="A655" s="1038"/>
      <c r="B655" s="1011"/>
      <c r="C655" s="1039"/>
      <c r="D655" s="344"/>
      <c r="E655" s="1064" t="s">
        <v>342</v>
      </c>
      <c r="F655" s="1011"/>
      <c r="G655" s="1011"/>
      <c r="H655" s="1011"/>
      <c r="I655" s="1011"/>
      <c r="J655" s="1011"/>
      <c r="K655" s="1011"/>
      <c r="L655" s="1011"/>
      <c r="M655" s="1011"/>
      <c r="N655" s="1011"/>
      <c r="O655" s="1011"/>
      <c r="P655" s="1011"/>
      <c r="Q655" s="1011"/>
      <c r="R655" s="1011"/>
      <c r="S655" s="1011"/>
      <c r="T655" s="1011"/>
      <c r="U655" s="1052"/>
      <c r="V655" s="1053"/>
      <c r="W655" s="1054"/>
      <c r="X655" s="899"/>
      <c r="Y655" s="791"/>
      <c r="Z655" s="791"/>
    </row>
    <row r="656" spans="1:26" s="27" customFormat="1" ht="17.100000000000001" customHeight="1" x14ac:dyDescent="0.15">
      <c r="A656" s="1038"/>
      <c r="B656" s="1011"/>
      <c r="C656" s="1039"/>
      <c r="D656" s="344"/>
      <c r="E656" s="1065"/>
      <c r="F656" s="1066"/>
      <c r="G656" s="1066"/>
      <c r="H656" s="1066"/>
      <c r="I656" s="1066"/>
      <c r="J656" s="1066"/>
      <c r="K656" s="1066"/>
      <c r="L656" s="1066"/>
      <c r="M656" s="1066"/>
      <c r="N656" s="1066"/>
      <c r="O656" s="1066"/>
      <c r="P656" s="1066"/>
      <c r="Q656" s="1066"/>
      <c r="R656" s="1066"/>
      <c r="S656" s="1066"/>
      <c r="T656" s="1066"/>
      <c r="U656" s="1052"/>
      <c r="V656" s="1053"/>
      <c r="W656" s="1054"/>
      <c r="X656" s="900"/>
      <c r="Y656" s="791"/>
      <c r="Z656" s="791"/>
    </row>
    <row r="657" spans="1:26" s="27" customFormat="1" ht="17.100000000000001" customHeight="1" x14ac:dyDescent="0.15">
      <c r="A657" s="1038"/>
      <c r="B657" s="1011"/>
      <c r="C657" s="1039"/>
      <c r="D657" s="344"/>
      <c r="E657" s="1011" t="s">
        <v>343</v>
      </c>
      <c r="F657" s="1011"/>
      <c r="G657" s="1011"/>
      <c r="H657" s="1011"/>
      <c r="I657" s="1011"/>
      <c r="J657" s="1011"/>
      <c r="K657" s="1011"/>
      <c r="L657" s="1011"/>
      <c r="M657" s="1011"/>
      <c r="N657" s="1011"/>
      <c r="O657" s="1011"/>
      <c r="P657" s="1011"/>
      <c r="Q657" s="1011"/>
      <c r="R657" s="1011"/>
      <c r="S657" s="1011"/>
      <c r="T657" s="1011"/>
      <c r="U657" s="1052"/>
      <c r="V657" s="1053"/>
      <c r="W657" s="1054"/>
      <c r="X657" s="899"/>
      <c r="Y657" s="791"/>
      <c r="Z657" s="791"/>
    </row>
    <row r="658" spans="1:26" s="27" customFormat="1" ht="17.100000000000001" customHeight="1" x14ac:dyDescent="0.15">
      <c r="A658" s="1040"/>
      <c r="B658" s="1012"/>
      <c r="C658" s="1041"/>
      <c r="D658" s="345"/>
      <c r="E658" s="1012"/>
      <c r="F658" s="1012"/>
      <c r="G658" s="1012"/>
      <c r="H658" s="1012"/>
      <c r="I658" s="1012"/>
      <c r="J658" s="1012"/>
      <c r="K658" s="1012"/>
      <c r="L658" s="1012"/>
      <c r="M658" s="1012"/>
      <c r="N658" s="1012"/>
      <c r="O658" s="1012"/>
      <c r="P658" s="1012"/>
      <c r="Q658" s="1012"/>
      <c r="R658" s="1012"/>
      <c r="S658" s="1012"/>
      <c r="T658" s="1012"/>
      <c r="U658" s="1055"/>
      <c r="V658" s="1056"/>
      <c r="W658" s="1057"/>
      <c r="X658" s="804"/>
      <c r="Y658" s="883"/>
      <c r="Z658" s="883"/>
    </row>
    <row r="659" spans="1:26" s="31" customFormat="1" ht="17.100000000000001" customHeight="1" x14ac:dyDescent="0.15">
      <c r="A659" s="915" t="s">
        <v>735</v>
      </c>
      <c r="B659" s="805"/>
      <c r="C659" s="806"/>
      <c r="D659" s="915" t="s">
        <v>185</v>
      </c>
      <c r="E659" s="805"/>
      <c r="F659" s="805"/>
      <c r="G659" s="805"/>
      <c r="H659" s="805"/>
      <c r="I659" s="805"/>
      <c r="J659" s="805"/>
      <c r="K659" s="805"/>
      <c r="L659" s="805"/>
      <c r="M659" s="805"/>
      <c r="N659" s="805"/>
      <c r="O659" s="805"/>
      <c r="P659" s="805"/>
      <c r="Q659" s="805"/>
      <c r="R659" s="805"/>
      <c r="S659" s="805"/>
      <c r="T659" s="806"/>
      <c r="U659" s="772" t="s">
        <v>307</v>
      </c>
      <c r="V659" s="1043"/>
      <c r="W659" s="1044"/>
      <c r="X659" s="793"/>
      <c r="Y659" s="793"/>
      <c r="Z659" s="793"/>
    </row>
    <row r="660" spans="1:26" s="31" customFormat="1" ht="17.100000000000001" customHeight="1" x14ac:dyDescent="0.15">
      <c r="A660" s="763"/>
      <c r="B660" s="764"/>
      <c r="C660" s="765"/>
      <c r="D660" s="763"/>
      <c r="E660" s="764"/>
      <c r="F660" s="764"/>
      <c r="G660" s="764"/>
      <c r="H660" s="764"/>
      <c r="I660" s="764"/>
      <c r="J660" s="764"/>
      <c r="K660" s="764"/>
      <c r="L660" s="764"/>
      <c r="M660" s="764"/>
      <c r="N660" s="764"/>
      <c r="O660" s="764"/>
      <c r="P660" s="764"/>
      <c r="Q660" s="764"/>
      <c r="R660" s="764"/>
      <c r="S660" s="764"/>
      <c r="T660" s="765"/>
      <c r="U660" s="775"/>
      <c r="V660" s="1045"/>
      <c r="W660" s="1046"/>
      <c r="X660" s="1085"/>
      <c r="Y660" s="1085"/>
      <c r="Z660" s="1085"/>
    </row>
    <row r="661" spans="1:26" s="31" customFormat="1" ht="17.100000000000001" customHeight="1" x14ac:dyDescent="0.15">
      <c r="A661" s="763"/>
      <c r="B661" s="764"/>
      <c r="C661" s="765"/>
      <c r="D661" s="783"/>
      <c r="E661" s="784"/>
      <c r="F661" s="784"/>
      <c r="G661" s="784"/>
      <c r="H661" s="784"/>
      <c r="I661" s="784"/>
      <c r="J661" s="784"/>
      <c r="K661" s="784"/>
      <c r="L661" s="784"/>
      <c r="M661" s="784"/>
      <c r="N661" s="784"/>
      <c r="O661" s="784"/>
      <c r="P661" s="784"/>
      <c r="Q661" s="784"/>
      <c r="R661" s="784"/>
      <c r="S661" s="784"/>
      <c r="T661" s="785"/>
      <c r="U661" s="775"/>
      <c r="V661" s="1045"/>
      <c r="W661" s="1046"/>
      <c r="X661" s="1085"/>
      <c r="Y661" s="1085"/>
      <c r="Z661" s="1085"/>
    </row>
    <row r="662" spans="1:26" s="31" customFormat="1" ht="17.100000000000001" customHeight="1" x14ac:dyDescent="0.15">
      <c r="A662" s="998" t="s">
        <v>736</v>
      </c>
      <c r="B662" s="1127"/>
      <c r="C662" s="1128"/>
      <c r="D662" s="998" t="s">
        <v>805</v>
      </c>
      <c r="E662" s="999"/>
      <c r="F662" s="999"/>
      <c r="G662" s="999"/>
      <c r="H662" s="999"/>
      <c r="I662" s="999"/>
      <c r="J662" s="999"/>
      <c r="K662" s="999"/>
      <c r="L662" s="999"/>
      <c r="M662" s="999"/>
      <c r="N662" s="999"/>
      <c r="O662" s="999"/>
      <c r="P662" s="999"/>
      <c r="Q662" s="999"/>
      <c r="R662" s="999"/>
      <c r="S662" s="999"/>
      <c r="T662" s="1000"/>
      <c r="U662" s="772" t="s">
        <v>489</v>
      </c>
      <c r="V662" s="773"/>
      <c r="W662" s="774"/>
      <c r="X662" s="802"/>
      <c r="Y662" s="802"/>
      <c r="Z662" s="802"/>
    </row>
    <row r="663" spans="1:26" s="31" customFormat="1" ht="17.100000000000001" customHeight="1" x14ac:dyDescent="0.15">
      <c r="A663" s="1129"/>
      <c r="B663" s="1130"/>
      <c r="C663" s="1131"/>
      <c r="D663" s="940"/>
      <c r="E663" s="941"/>
      <c r="F663" s="941"/>
      <c r="G663" s="941"/>
      <c r="H663" s="941"/>
      <c r="I663" s="941"/>
      <c r="J663" s="941"/>
      <c r="K663" s="941"/>
      <c r="L663" s="941"/>
      <c r="M663" s="941"/>
      <c r="N663" s="941"/>
      <c r="O663" s="941"/>
      <c r="P663" s="941"/>
      <c r="Q663" s="941"/>
      <c r="R663" s="941"/>
      <c r="S663" s="941"/>
      <c r="T663" s="942"/>
      <c r="U663" s="775"/>
      <c r="V663" s="1058"/>
      <c r="W663" s="777"/>
      <c r="X663" s="803"/>
      <c r="Y663" s="803"/>
      <c r="Z663" s="803"/>
    </row>
    <row r="664" spans="1:26" s="31" customFormat="1" ht="17.100000000000001" customHeight="1" x14ac:dyDescent="0.15">
      <c r="A664" s="1129"/>
      <c r="B664" s="1130"/>
      <c r="C664" s="1131"/>
      <c r="D664" s="940"/>
      <c r="E664" s="941"/>
      <c r="F664" s="941"/>
      <c r="G664" s="941"/>
      <c r="H664" s="941"/>
      <c r="I664" s="941"/>
      <c r="J664" s="941"/>
      <c r="K664" s="941"/>
      <c r="L664" s="941"/>
      <c r="M664" s="941"/>
      <c r="N664" s="941"/>
      <c r="O664" s="941"/>
      <c r="P664" s="941"/>
      <c r="Q664" s="941"/>
      <c r="R664" s="941"/>
      <c r="S664" s="941"/>
      <c r="T664" s="942"/>
      <c r="U664" s="775"/>
      <c r="V664" s="1058"/>
      <c r="W664" s="777"/>
      <c r="X664" s="803"/>
      <c r="Y664" s="803"/>
      <c r="Z664" s="803"/>
    </row>
    <row r="665" spans="1:26" s="31" customFormat="1" ht="17.100000000000001" customHeight="1" x14ac:dyDescent="0.15">
      <c r="A665" s="1129"/>
      <c r="B665" s="1130"/>
      <c r="C665" s="1131"/>
      <c r="D665" s="940"/>
      <c r="E665" s="941"/>
      <c r="F665" s="941"/>
      <c r="G665" s="941"/>
      <c r="H665" s="941"/>
      <c r="I665" s="941"/>
      <c r="J665" s="941"/>
      <c r="K665" s="941"/>
      <c r="L665" s="941"/>
      <c r="M665" s="941"/>
      <c r="N665" s="941"/>
      <c r="O665" s="941"/>
      <c r="P665" s="941"/>
      <c r="Q665" s="941"/>
      <c r="R665" s="941"/>
      <c r="S665" s="941"/>
      <c r="T665" s="942"/>
      <c r="U665" s="775"/>
      <c r="V665" s="1058"/>
      <c r="W665" s="777"/>
      <c r="X665" s="803"/>
      <c r="Y665" s="803"/>
      <c r="Z665" s="803"/>
    </row>
    <row r="666" spans="1:26" s="31" customFormat="1" ht="17.100000000000001" customHeight="1" x14ac:dyDescent="0.15">
      <c r="A666" s="1129"/>
      <c r="B666" s="1130"/>
      <c r="C666" s="1131"/>
      <c r="D666" s="940"/>
      <c r="E666" s="941"/>
      <c r="F666" s="941"/>
      <c r="G666" s="941"/>
      <c r="H666" s="941"/>
      <c r="I666" s="941"/>
      <c r="J666" s="941"/>
      <c r="K666" s="941"/>
      <c r="L666" s="941"/>
      <c r="M666" s="941"/>
      <c r="N666" s="941"/>
      <c r="O666" s="941"/>
      <c r="P666" s="941"/>
      <c r="Q666" s="941"/>
      <c r="R666" s="941"/>
      <c r="S666" s="941"/>
      <c r="T666" s="942"/>
      <c r="U666" s="775"/>
      <c r="V666" s="1058"/>
      <c r="W666" s="777"/>
      <c r="X666" s="803"/>
      <c r="Y666" s="803"/>
      <c r="Z666" s="803"/>
    </row>
    <row r="667" spans="1:26" s="31" customFormat="1" ht="17.100000000000001" customHeight="1" x14ac:dyDescent="0.15">
      <c r="A667" s="1129"/>
      <c r="B667" s="1130"/>
      <c r="C667" s="1131"/>
      <c r="D667" s="940"/>
      <c r="E667" s="941"/>
      <c r="F667" s="941"/>
      <c r="G667" s="941"/>
      <c r="H667" s="941"/>
      <c r="I667" s="941"/>
      <c r="J667" s="941"/>
      <c r="K667" s="941"/>
      <c r="L667" s="941"/>
      <c r="M667" s="941"/>
      <c r="N667" s="941"/>
      <c r="O667" s="941"/>
      <c r="P667" s="941"/>
      <c r="Q667" s="941"/>
      <c r="R667" s="941"/>
      <c r="S667" s="941"/>
      <c r="T667" s="942"/>
      <c r="U667" s="775"/>
      <c r="V667" s="1058"/>
      <c r="W667" s="777"/>
      <c r="X667" s="803"/>
      <c r="Y667" s="803"/>
      <c r="Z667" s="803"/>
    </row>
    <row r="668" spans="1:26" s="31" customFormat="1" ht="17.100000000000001" customHeight="1" x14ac:dyDescent="0.15">
      <c r="A668" s="1129"/>
      <c r="B668" s="1130"/>
      <c r="C668" s="1131"/>
      <c r="D668" s="940"/>
      <c r="E668" s="941"/>
      <c r="F668" s="941"/>
      <c r="G668" s="941"/>
      <c r="H668" s="941"/>
      <c r="I668" s="941"/>
      <c r="J668" s="941"/>
      <c r="K668" s="941"/>
      <c r="L668" s="941"/>
      <c r="M668" s="941"/>
      <c r="N668" s="941"/>
      <c r="O668" s="941"/>
      <c r="P668" s="941"/>
      <c r="Q668" s="941"/>
      <c r="R668" s="941"/>
      <c r="S668" s="941"/>
      <c r="T668" s="942"/>
      <c r="U668" s="775"/>
      <c r="V668" s="1058"/>
      <c r="W668" s="777"/>
      <c r="X668" s="803"/>
      <c r="Y668" s="803"/>
      <c r="Z668" s="803"/>
    </row>
    <row r="669" spans="1:26" s="31" customFormat="1" ht="17.100000000000001" customHeight="1" x14ac:dyDescent="0.15">
      <c r="A669" s="1129"/>
      <c r="B669" s="1130"/>
      <c r="C669" s="1131"/>
      <c r="D669" s="769"/>
      <c r="E669" s="770"/>
      <c r="F669" s="770"/>
      <c r="G669" s="770"/>
      <c r="H669" s="770"/>
      <c r="I669" s="770"/>
      <c r="J669" s="770"/>
      <c r="K669" s="770"/>
      <c r="L669" s="770"/>
      <c r="M669" s="770"/>
      <c r="N669" s="770"/>
      <c r="O669" s="770"/>
      <c r="P669" s="770"/>
      <c r="Q669" s="770"/>
      <c r="R669" s="770"/>
      <c r="S669" s="770"/>
      <c r="T669" s="771"/>
      <c r="U669" s="775"/>
      <c r="V669" s="1058"/>
      <c r="W669" s="777"/>
      <c r="X669" s="804"/>
      <c r="Y669" s="804"/>
      <c r="Z669" s="804"/>
    </row>
    <row r="670" spans="1:26" s="31" customFormat="1" ht="17.100000000000001" customHeight="1" x14ac:dyDescent="0.15">
      <c r="A670" s="915" t="s">
        <v>737</v>
      </c>
      <c r="B670" s="805"/>
      <c r="C670" s="806"/>
      <c r="D670" s="998" t="s">
        <v>186</v>
      </c>
      <c r="E670" s="999"/>
      <c r="F670" s="999"/>
      <c r="G670" s="999"/>
      <c r="H670" s="999"/>
      <c r="I670" s="999"/>
      <c r="J670" s="999"/>
      <c r="K670" s="999"/>
      <c r="L670" s="999"/>
      <c r="M670" s="999"/>
      <c r="N670" s="999"/>
      <c r="O670" s="999"/>
      <c r="P670" s="999"/>
      <c r="Q670" s="999"/>
      <c r="R670" s="999"/>
      <c r="S670" s="999"/>
      <c r="T670" s="1000"/>
      <c r="U670" s="772" t="s">
        <v>47</v>
      </c>
      <c r="V670" s="773"/>
      <c r="W670" s="774"/>
      <c r="X670" s="792"/>
      <c r="Y670" s="1102"/>
      <c r="Z670" s="1102"/>
    </row>
    <row r="671" spans="1:26" s="31" customFormat="1" ht="17.100000000000001" customHeight="1" x14ac:dyDescent="0.15">
      <c r="A671" s="763"/>
      <c r="B671" s="764"/>
      <c r="C671" s="765"/>
      <c r="D671" s="769"/>
      <c r="E671" s="770"/>
      <c r="F671" s="770"/>
      <c r="G671" s="770"/>
      <c r="H671" s="770"/>
      <c r="I671" s="770"/>
      <c r="J671" s="770"/>
      <c r="K671" s="770"/>
      <c r="L671" s="770"/>
      <c r="M671" s="770"/>
      <c r="N671" s="770"/>
      <c r="O671" s="770"/>
      <c r="P671" s="770"/>
      <c r="Q671" s="770"/>
      <c r="R671" s="770"/>
      <c r="S671" s="770"/>
      <c r="T671" s="771"/>
      <c r="U671" s="801"/>
      <c r="V671" s="778"/>
      <c r="W671" s="779"/>
      <c r="X671" s="791"/>
      <c r="Y671" s="1103"/>
      <c r="Z671" s="1103"/>
    </row>
    <row r="672" spans="1:26" s="31" customFormat="1" ht="17.100000000000001" customHeight="1" x14ac:dyDescent="0.15">
      <c r="A672" s="763"/>
      <c r="B672" s="764"/>
      <c r="C672" s="765"/>
      <c r="D672" s="915" t="s">
        <v>804</v>
      </c>
      <c r="E672" s="805"/>
      <c r="F672" s="805"/>
      <c r="G672" s="805"/>
      <c r="H672" s="805"/>
      <c r="I672" s="805"/>
      <c r="J672" s="805"/>
      <c r="K672" s="805"/>
      <c r="L672" s="805"/>
      <c r="M672" s="805"/>
      <c r="N672" s="805"/>
      <c r="O672" s="805"/>
      <c r="P672" s="805"/>
      <c r="Q672" s="805"/>
      <c r="R672" s="805"/>
      <c r="S672" s="805"/>
      <c r="T672" s="805"/>
      <c r="U672" s="805"/>
      <c r="V672" s="805"/>
      <c r="W672" s="805"/>
      <c r="X672" s="805"/>
      <c r="Y672" s="773"/>
      <c r="Z672" s="774"/>
    </row>
    <row r="673" spans="1:26" s="31" customFormat="1" ht="17.100000000000001" customHeight="1" x14ac:dyDescent="0.15">
      <c r="A673" s="763"/>
      <c r="B673" s="764"/>
      <c r="C673" s="765"/>
      <c r="D673" s="763"/>
      <c r="E673" s="764"/>
      <c r="F673" s="764"/>
      <c r="G673" s="764"/>
      <c r="H673" s="764"/>
      <c r="I673" s="764"/>
      <c r="J673" s="764"/>
      <c r="K673" s="764"/>
      <c r="L673" s="764"/>
      <c r="M673" s="764"/>
      <c r="N673" s="764"/>
      <c r="O673" s="764"/>
      <c r="P673" s="764"/>
      <c r="Q673" s="764"/>
      <c r="R673" s="764"/>
      <c r="S673" s="764"/>
      <c r="T673" s="764"/>
      <c r="U673" s="764"/>
      <c r="V673" s="764"/>
      <c r="W673" s="764"/>
      <c r="X673" s="764"/>
      <c r="Y673" s="776"/>
      <c r="Z673" s="777"/>
    </row>
    <row r="674" spans="1:26" s="31" customFormat="1" ht="17.100000000000001" customHeight="1" x14ac:dyDescent="0.15">
      <c r="A674" s="763"/>
      <c r="B674" s="764"/>
      <c r="C674" s="765"/>
      <c r="D674" s="233"/>
      <c r="E674" s="232"/>
      <c r="F674" s="16" t="s">
        <v>57</v>
      </c>
      <c r="G674" s="16"/>
      <c r="H674" s="16"/>
      <c r="I674" s="16"/>
      <c r="J674" s="16"/>
      <c r="K674" s="16"/>
      <c r="L674" s="16"/>
      <c r="M674" s="16"/>
      <c r="N674" s="16"/>
      <c r="O674" s="16"/>
      <c r="P674" s="16"/>
      <c r="Q674" s="16"/>
      <c r="R674" s="16"/>
      <c r="S674" s="16"/>
      <c r="T674" s="16"/>
      <c r="U674" s="232"/>
      <c r="V674" s="232"/>
      <c r="W674" s="232"/>
      <c r="X674" s="67"/>
      <c r="Y674" s="776"/>
      <c r="Z674" s="777"/>
    </row>
    <row r="675" spans="1:26" s="31" customFormat="1" ht="17.100000000000001" customHeight="1" x14ac:dyDescent="0.15">
      <c r="A675" s="763"/>
      <c r="B675" s="764"/>
      <c r="C675" s="765"/>
      <c r="D675" s="233"/>
      <c r="E675" s="232"/>
      <c r="F675" s="16" t="s">
        <v>58</v>
      </c>
      <c r="G675" s="16"/>
      <c r="H675" s="16"/>
      <c r="I675" s="16"/>
      <c r="J675" s="16"/>
      <c r="K675" s="16"/>
      <c r="L675" s="16"/>
      <c r="M675" s="16"/>
      <c r="N675" s="16"/>
      <c r="O675" s="16"/>
      <c r="P675" s="16"/>
      <c r="Q675" s="16"/>
      <c r="R675" s="16"/>
      <c r="S675" s="16"/>
      <c r="T675" s="16"/>
      <c r="U675" s="232"/>
      <c r="V675" s="232"/>
      <c r="W675" s="232"/>
      <c r="X675" s="67"/>
      <c r="Y675" s="776"/>
      <c r="Z675" s="777"/>
    </row>
    <row r="676" spans="1:26" s="31" customFormat="1" ht="17.100000000000001" customHeight="1" x14ac:dyDescent="0.15">
      <c r="A676" s="763"/>
      <c r="B676" s="764"/>
      <c r="C676" s="765"/>
      <c r="D676" s="233"/>
      <c r="E676" s="232"/>
      <c r="F676" s="16" t="s">
        <v>71</v>
      </c>
      <c r="G676" s="16"/>
      <c r="H676" s="16"/>
      <c r="I676" s="16"/>
      <c r="J676" s="16"/>
      <c r="K676" s="16"/>
      <c r="L676" s="16"/>
      <c r="M676" s="16"/>
      <c r="N676" s="16"/>
      <c r="O676" s="16"/>
      <c r="P676" s="16"/>
      <c r="Q676" s="16"/>
      <c r="R676" s="16"/>
      <c r="S676" s="16"/>
      <c r="T676" s="16"/>
      <c r="U676" s="67"/>
      <c r="V676" s="67"/>
      <c r="W676" s="67"/>
      <c r="X676" s="67"/>
      <c r="Y676" s="776"/>
      <c r="Z676" s="777"/>
    </row>
    <row r="677" spans="1:26" s="31" customFormat="1" ht="17.100000000000001" customHeight="1" x14ac:dyDescent="0.15">
      <c r="A677" s="763"/>
      <c r="B677" s="764"/>
      <c r="C677" s="765"/>
      <c r="D677" s="233"/>
      <c r="E677" s="232"/>
      <c r="F677" s="839" t="s">
        <v>59</v>
      </c>
      <c r="G677" s="839"/>
      <c r="H677" s="839"/>
      <c r="I677" s="839"/>
      <c r="J677" s="839"/>
      <c r="K677" s="839"/>
      <c r="L677" s="839"/>
      <c r="M677" s="839"/>
      <c r="N677" s="839"/>
      <c r="O677" s="839"/>
      <c r="P677" s="839"/>
      <c r="Q677" s="839"/>
      <c r="R677" s="839"/>
      <c r="S677" s="839"/>
      <c r="T677" s="839"/>
      <c r="U677" s="839"/>
      <c r="V677" s="839"/>
      <c r="W677" s="839"/>
      <c r="X677" s="839"/>
      <c r="Y677" s="776"/>
      <c r="Z677" s="777"/>
    </row>
    <row r="678" spans="1:26" s="31" customFormat="1" ht="17.100000000000001" customHeight="1" x14ac:dyDescent="0.15">
      <c r="A678" s="763"/>
      <c r="B678" s="764"/>
      <c r="C678" s="765"/>
      <c r="D678" s="233"/>
      <c r="E678" s="232"/>
      <c r="F678" s="839"/>
      <c r="G678" s="839"/>
      <c r="H678" s="839"/>
      <c r="I678" s="839"/>
      <c r="J678" s="839"/>
      <c r="K678" s="839"/>
      <c r="L678" s="839"/>
      <c r="M678" s="839"/>
      <c r="N678" s="839"/>
      <c r="O678" s="839"/>
      <c r="P678" s="839"/>
      <c r="Q678" s="839"/>
      <c r="R678" s="839"/>
      <c r="S678" s="839"/>
      <c r="T678" s="839"/>
      <c r="U678" s="839"/>
      <c r="V678" s="839"/>
      <c r="W678" s="839"/>
      <c r="X678" s="839"/>
      <c r="Y678" s="776"/>
      <c r="Z678" s="777"/>
    </row>
    <row r="679" spans="1:26" s="31" customFormat="1" ht="17.100000000000001" customHeight="1" x14ac:dyDescent="0.15">
      <c r="A679" s="763"/>
      <c r="B679" s="764"/>
      <c r="C679" s="765"/>
      <c r="D679" s="233"/>
      <c r="E679" s="232"/>
      <c r="F679" s="16" t="s">
        <v>73</v>
      </c>
      <c r="G679" s="16"/>
      <c r="H679" s="16"/>
      <c r="I679" s="16"/>
      <c r="J679" s="16"/>
      <c r="K679" s="16"/>
      <c r="L679" s="16"/>
      <c r="M679" s="16"/>
      <c r="N679" s="16"/>
      <c r="O679" s="16"/>
      <c r="P679" s="16"/>
      <c r="Q679" s="16"/>
      <c r="R679" s="16"/>
      <c r="S679" s="16"/>
      <c r="T679" s="16"/>
      <c r="U679" s="67"/>
      <c r="V679" s="67"/>
      <c r="W679" s="67"/>
      <c r="X679" s="67"/>
      <c r="Y679" s="776"/>
      <c r="Z679" s="777"/>
    </row>
    <row r="680" spans="1:26" s="31" customFormat="1" ht="17.100000000000001" customHeight="1" x14ac:dyDescent="0.15">
      <c r="A680" s="763"/>
      <c r="B680" s="764"/>
      <c r="C680" s="765"/>
      <c r="D680" s="233"/>
      <c r="E680" s="232"/>
      <c r="F680" s="16" t="s">
        <v>54</v>
      </c>
      <c r="G680" s="16"/>
      <c r="H680" s="16"/>
      <c r="I680" s="16"/>
      <c r="J680" s="16"/>
      <c r="K680" s="16"/>
      <c r="L680" s="16"/>
      <c r="M680" s="16"/>
      <c r="N680" s="16"/>
      <c r="O680" s="16"/>
      <c r="P680" s="16"/>
      <c r="Q680" s="16"/>
      <c r="R680" s="16"/>
      <c r="S680" s="16"/>
      <c r="T680" s="16"/>
      <c r="U680" s="67"/>
      <c r="V680" s="67"/>
      <c r="W680" s="67"/>
      <c r="X680" s="67"/>
      <c r="Y680" s="776"/>
      <c r="Z680" s="777"/>
    </row>
    <row r="681" spans="1:26" s="31" customFormat="1" ht="17.100000000000001" customHeight="1" x14ac:dyDescent="0.15">
      <c r="A681" s="763"/>
      <c r="B681" s="764"/>
      <c r="C681" s="765"/>
      <c r="D681" s="68"/>
      <c r="E681" s="232"/>
      <c r="F681" s="16" t="s">
        <v>55</v>
      </c>
      <c r="G681" s="16"/>
      <c r="H681" s="16"/>
      <c r="I681" s="16"/>
      <c r="J681" s="16"/>
      <c r="K681" s="16"/>
      <c r="L681" s="16"/>
      <c r="M681" s="16"/>
      <c r="N681" s="16"/>
      <c r="O681" s="16"/>
      <c r="P681" s="16"/>
      <c r="Q681" s="16"/>
      <c r="R681" s="16"/>
      <c r="S681" s="16"/>
      <c r="T681" s="16"/>
      <c r="U681" s="67"/>
      <c r="V681" s="67"/>
      <c r="W681" s="67"/>
      <c r="X681" s="67"/>
      <c r="Y681" s="776"/>
      <c r="Z681" s="777"/>
    </row>
    <row r="682" spans="1:26" s="31" customFormat="1" ht="17.100000000000001" customHeight="1" x14ac:dyDescent="0.15">
      <c r="A682" s="783"/>
      <c r="B682" s="784"/>
      <c r="C682" s="785"/>
      <c r="D682" s="68"/>
      <c r="E682" s="232"/>
      <c r="F682" s="69" t="s">
        <v>56</v>
      </c>
      <c r="G682" s="69"/>
      <c r="H682" s="69"/>
      <c r="I682" s="69"/>
      <c r="J682" s="69"/>
      <c r="K682" s="69"/>
      <c r="L682" s="69"/>
      <c r="M682" s="69"/>
      <c r="N682" s="69"/>
      <c r="O682" s="69"/>
      <c r="P682" s="69"/>
      <c r="Q682" s="69"/>
      <c r="R682" s="69"/>
      <c r="S682" s="69"/>
      <c r="T682" s="69"/>
      <c r="U682" s="67"/>
      <c r="V682" s="67"/>
      <c r="W682" s="67"/>
      <c r="X682" s="67"/>
      <c r="Y682" s="778"/>
      <c r="Z682" s="779"/>
    </row>
    <row r="683" spans="1:26" s="31" customFormat="1" ht="17.100000000000001" customHeight="1" x14ac:dyDescent="0.15">
      <c r="A683" s="81"/>
      <c r="B683" s="81"/>
      <c r="C683" s="81"/>
      <c r="D683" s="99"/>
      <c r="E683" s="99"/>
      <c r="F683" s="99"/>
      <c r="G683" s="99"/>
      <c r="H683" s="99"/>
      <c r="I683" s="99"/>
      <c r="J683" s="99"/>
      <c r="K683" s="99"/>
      <c r="L683" s="99"/>
      <c r="M683" s="99"/>
      <c r="N683" s="99"/>
      <c r="O683" s="99"/>
      <c r="P683" s="99"/>
      <c r="Q683" s="99"/>
      <c r="R683" s="99"/>
      <c r="S683" s="99"/>
      <c r="T683" s="99"/>
      <c r="U683" s="70"/>
      <c r="V683" s="70"/>
      <c r="W683" s="70"/>
      <c r="X683" s="71"/>
      <c r="Y683" s="71"/>
      <c r="Z683" s="21"/>
    </row>
    <row r="684" spans="1:26" s="31" customFormat="1" ht="17.100000000000001" customHeight="1" x14ac:dyDescent="0.15">
      <c r="A684" s="1009" t="s">
        <v>256</v>
      </c>
      <c r="B684" s="1009"/>
      <c r="C684" s="1009"/>
      <c r="D684" s="1009"/>
      <c r="E684" s="1009"/>
      <c r="F684" s="1009"/>
      <c r="G684" s="1009"/>
      <c r="H684" s="1009"/>
      <c r="I684" s="1009"/>
      <c r="J684" s="1009"/>
      <c r="K684" s="1009"/>
      <c r="L684" s="1009"/>
      <c r="M684" s="1009"/>
      <c r="N684" s="1009"/>
      <c r="O684" s="1009"/>
      <c r="P684" s="1009"/>
      <c r="Q684" s="1009"/>
      <c r="R684" s="1009"/>
      <c r="S684" s="1009"/>
      <c r="T684" s="1009"/>
      <c r="U684" s="1009"/>
      <c r="V684" s="1009"/>
      <c r="W684" s="1009"/>
      <c r="X684" s="1009"/>
      <c r="Y684" s="1009"/>
      <c r="Z684" s="1009"/>
    </row>
    <row r="685" spans="1:26" s="31" customFormat="1" ht="17.100000000000001" customHeight="1" x14ac:dyDescent="0.15">
      <c r="A685" s="1010"/>
      <c r="B685" s="1010"/>
      <c r="C685" s="1010"/>
      <c r="D685" s="1010"/>
      <c r="E685" s="1010"/>
      <c r="F685" s="1010"/>
      <c r="G685" s="1010"/>
      <c r="H685" s="1010"/>
      <c r="I685" s="1010"/>
      <c r="J685" s="1010"/>
      <c r="K685" s="1010"/>
      <c r="L685" s="1010"/>
      <c r="M685" s="1010"/>
      <c r="N685" s="1010"/>
      <c r="O685" s="1010"/>
      <c r="P685" s="1010"/>
      <c r="Q685" s="1010"/>
      <c r="R685" s="1010"/>
      <c r="S685" s="1010"/>
      <c r="T685" s="1010"/>
      <c r="U685" s="1010"/>
      <c r="V685" s="1010"/>
      <c r="W685" s="1010"/>
      <c r="X685" s="1010"/>
      <c r="Y685" s="1010"/>
      <c r="Z685" s="1010"/>
    </row>
    <row r="686" spans="1:26" s="31" customFormat="1" ht="17.100000000000001" customHeight="1" x14ac:dyDescent="0.15">
      <c r="A686" s="915" t="s">
        <v>60</v>
      </c>
      <c r="B686" s="805"/>
      <c r="C686" s="806"/>
      <c r="D686" s="915" t="s">
        <v>702</v>
      </c>
      <c r="E686" s="805"/>
      <c r="F686" s="805"/>
      <c r="G686" s="805"/>
      <c r="H686" s="805"/>
      <c r="I686" s="805"/>
      <c r="J686" s="805"/>
      <c r="K686" s="805"/>
      <c r="L686" s="805"/>
      <c r="M686" s="805"/>
      <c r="N686" s="805"/>
      <c r="O686" s="805"/>
      <c r="P686" s="805"/>
      <c r="Q686" s="805"/>
      <c r="R686" s="805"/>
      <c r="S686" s="805"/>
      <c r="T686" s="806"/>
      <c r="U686" s="810" t="s">
        <v>51</v>
      </c>
      <c r="V686" s="810"/>
      <c r="W686" s="810"/>
      <c r="X686" s="850"/>
      <c r="Y686" s="850"/>
      <c r="Z686" s="850"/>
    </row>
    <row r="687" spans="1:26" s="31" customFormat="1" ht="17.100000000000001" customHeight="1" x14ac:dyDescent="0.15">
      <c r="A687" s="763"/>
      <c r="B687" s="764"/>
      <c r="C687" s="765"/>
      <c r="D687" s="763"/>
      <c r="E687" s="764"/>
      <c r="F687" s="764"/>
      <c r="G687" s="764"/>
      <c r="H687" s="764"/>
      <c r="I687" s="764"/>
      <c r="J687" s="764"/>
      <c r="K687" s="764"/>
      <c r="L687" s="764"/>
      <c r="M687" s="764"/>
      <c r="N687" s="764"/>
      <c r="O687" s="764"/>
      <c r="P687" s="764"/>
      <c r="Q687" s="764"/>
      <c r="R687" s="764"/>
      <c r="S687" s="764"/>
      <c r="T687" s="765"/>
      <c r="U687" s="810"/>
      <c r="V687" s="810"/>
      <c r="W687" s="810"/>
      <c r="X687" s="842"/>
      <c r="Y687" s="842"/>
      <c r="Z687" s="842"/>
    </row>
    <row r="688" spans="1:26" s="31" customFormat="1" ht="17.100000000000001" customHeight="1" x14ac:dyDescent="0.15">
      <c r="A688" s="763"/>
      <c r="B688" s="764"/>
      <c r="C688" s="765"/>
      <c r="D688" s="11" t="s">
        <v>13</v>
      </c>
      <c r="E688" s="764" t="s">
        <v>15</v>
      </c>
      <c r="F688" s="764"/>
      <c r="G688" s="764"/>
      <c r="H688" s="764"/>
      <c r="I688" s="764"/>
      <c r="J688" s="764"/>
      <c r="K688" s="764"/>
      <c r="L688" s="764"/>
      <c r="M688" s="764"/>
      <c r="N688" s="764"/>
      <c r="O688" s="764"/>
      <c r="P688" s="764"/>
      <c r="Q688" s="764"/>
      <c r="R688" s="764"/>
      <c r="S688" s="764"/>
      <c r="T688" s="765"/>
      <c r="U688" s="810"/>
      <c r="V688" s="810"/>
      <c r="W688" s="810"/>
      <c r="X688" s="842"/>
      <c r="Y688" s="842"/>
      <c r="Z688" s="842"/>
    </row>
    <row r="689" spans="1:26" s="31" customFormat="1" ht="17.100000000000001" customHeight="1" x14ac:dyDescent="0.15">
      <c r="A689" s="763"/>
      <c r="B689" s="764"/>
      <c r="C689" s="765"/>
      <c r="D689" s="11" t="s">
        <v>14</v>
      </c>
      <c r="E689" s="764" t="s">
        <v>257</v>
      </c>
      <c r="F689" s="764"/>
      <c r="G689" s="764"/>
      <c r="H689" s="764"/>
      <c r="I689" s="764"/>
      <c r="J689" s="764"/>
      <c r="K689" s="764"/>
      <c r="L689" s="764"/>
      <c r="M689" s="764"/>
      <c r="N689" s="764"/>
      <c r="O689" s="764"/>
      <c r="P689" s="764"/>
      <c r="Q689" s="764"/>
      <c r="R689" s="764"/>
      <c r="S689" s="764"/>
      <c r="T689" s="765"/>
      <c r="U689" s="810"/>
      <c r="V689" s="810"/>
      <c r="W689" s="810"/>
      <c r="X689" s="842"/>
      <c r="Y689" s="842"/>
      <c r="Z689" s="842"/>
    </row>
    <row r="690" spans="1:26" s="31" customFormat="1" ht="17.100000000000001" customHeight="1" x14ac:dyDescent="0.15">
      <c r="A690" s="763"/>
      <c r="B690" s="764"/>
      <c r="C690" s="765"/>
      <c r="D690" s="11"/>
      <c r="E690" s="764"/>
      <c r="F690" s="764"/>
      <c r="G690" s="764"/>
      <c r="H690" s="764"/>
      <c r="I690" s="764"/>
      <c r="J690" s="764"/>
      <c r="K690" s="764"/>
      <c r="L690" s="764"/>
      <c r="M690" s="764"/>
      <c r="N690" s="764"/>
      <c r="O690" s="764"/>
      <c r="P690" s="764"/>
      <c r="Q690" s="764"/>
      <c r="R690" s="764"/>
      <c r="S690" s="764"/>
      <c r="T690" s="765"/>
      <c r="U690" s="810"/>
      <c r="V690" s="810"/>
      <c r="W690" s="810"/>
      <c r="X690" s="842"/>
      <c r="Y690" s="842"/>
      <c r="Z690" s="842"/>
    </row>
    <row r="691" spans="1:26" s="31" customFormat="1" ht="17.100000000000001" customHeight="1" x14ac:dyDescent="0.15">
      <c r="A691" s="763"/>
      <c r="B691" s="764"/>
      <c r="C691" s="765"/>
      <c r="D691" s="11" t="s">
        <v>16</v>
      </c>
      <c r="E691" s="764" t="s">
        <v>258</v>
      </c>
      <c r="F691" s="764"/>
      <c r="G691" s="764"/>
      <c r="H691" s="764"/>
      <c r="I691" s="764"/>
      <c r="J691" s="764"/>
      <c r="K691" s="764"/>
      <c r="L691" s="764"/>
      <c r="M691" s="764"/>
      <c r="N691" s="764"/>
      <c r="O691" s="764"/>
      <c r="P691" s="764"/>
      <c r="Q691" s="764"/>
      <c r="R691" s="764"/>
      <c r="S691" s="764"/>
      <c r="T691" s="765"/>
      <c r="U691" s="810"/>
      <c r="V691" s="810"/>
      <c r="W691" s="810"/>
      <c r="X691" s="842"/>
      <c r="Y691" s="842"/>
      <c r="Z691" s="842"/>
    </row>
    <row r="692" spans="1:26" s="31" customFormat="1" ht="17.100000000000001" customHeight="1" x14ac:dyDescent="0.15">
      <c r="A692" s="763"/>
      <c r="B692" s="764"/>
      <c r="C692" s="765"/>
      <c r="D692" s="11" t="s">
        <v>17</v>
      </c>
      <c r="E692" s="764" t="s">
        <v>259</v>
      </c>
      <c r="F692" s="764"/>
      <c r="G692" s="764"/>
      <c r="H692" s="764"/>
      <c r="I692" s="764"/>
      <c r="J692" s="764"/>
      <c r="K692" s="764"/>
      <c r="L692" s="764"/>
      <c r="M692" s="764"/>
      <c r="N692" s="764"/>
      <c r="O692" s="764"/>
      <c r="P692" s="764"/>
      <c r="Q692" s="764"/>
      <c r="R692" s="764"/>
      <c r="S692" s="764"/>
      <c r="T692" s="765"/>
      <c r="U692" s="810"/>
      <c r="V692" s="810"/>
      <c r="W692" s="810"/>
      <c r="X692" s="842"/>
      <c r="Y692" s="842"/>
      <c r="Z692" s="842"/>
    </row>
    <row r="693" spans="1:26" s="31" customFormat="1" ht="17.100000000000001" customHeight="1" x14ac:dyDescent="0.15">
      <c r="A693" s="763"/>
      <c r="B693" s="764"/>
      <c r="C693" s="765"/>
      <c r="D693" s="11" t="s">
        <v>18</v>
      </c>
      <c r="E693" s="764" t="s">
        <v>260</v>
      </c>
      <c r="F693" s="764"/>
      <c r="G693" s="764"/>
      <c r="H693" s="764"/>
      <c r="I693" s="764"/>
      <c r="J693" s="764"/>
      <c r="K693" s="764"/>
      <c r="L693" s="764"/>
      <c r="M693" s="764"/>
      <c r="N693" s="764"/>
      <c r="O693" s="764"/>
      <c r="P693" s="764"/>
      <c r="Q693" s="764"/>
      <c r="R693" s="764"/>
      <c r="S693" s="764"/>
      <c r="T693" s="765"/>
      <c r="U693" s="810"/>
      <c r="V693" s="810"/>
      <c r="W693" s="810"/>
      <c r="X693" s="842"/>
      <c r="Y693" s="842"/>
      <c r="Z693" s="842"/>
    </row>
    <row r="694" spans="1:26" s="31" customFormat="1" ht="17.100000000000001" customHeight="1" x14ac:dyDescent="0.15">
      <c r="A694" s="763"/>
      <c r="B694" s="764"/>
      <c r="C694" s="765"/>
      <c r="D694" s="11" t="s">
        <v>19</v>
      </c>
      <c r="E694" s="764" t="s">
        <v>22</v>
      </c>
      <c r="F694" s="764"/>
      <c r="G694" s="764"/>
      <c r="H694" s="764"/>
      <c r="I694" s="764"/>
      <c r="J694" s="764"/>
      <c r="K694" s="764"/>
      <c r="L694" s="764"/>
      <c r="M694" s="764"/>
      <c r="N694" s="764"/>
      <c r="O694" s="764"/>
      <c r="P694" s="764"/>
      <c r="Q694" s="764"/>
      <c r="R694" s="764"/>
      <c r="S694" s="764"/>
      <c r="T694" s="765"/>
      <c r="U694" s="810"/>
      <c r="V694" s="810"/>
      <c r="W694" s="810"/>
      <c r="X694" s="842"/>
      <c r="Y694" s="842"/>
      <c r="Z694" s="842"/>
    </row>
    <row r="695" spans="1:26" s="31" customFormat="1" ht="17.100000000000001" customHeight="1" x14ac:dyDescent="0.15">
      <c r="A695" s="763"/>
      <c r="B695" s="764"/>
      <c r="C695" s="765"/>
      <c r="D695" s="11" t="s">
        <v>20</v>
      </c>
      <c r="E695" s="764" t="s">
        <v>48</v>
      </c>
      <c r="F695" s="764"/>
      <c r="G695" s="764"/>
      <c r="H695" s="764"/>
      <c r="I695" s="764"/>
      <c r="J695" s="764"/>
      <c r="K695" s="764"/>
      <c r="L695" s="764"/>
      <c r="M695" s="764"/>
      <c r="N695" s="764"/>
      <c r="O695" s="764"/>
      <c r="P695" s="764"/>
      <c r="Q695" s="764"/>
      <c r="R695" s="764"/>
      <c r="S695" s="764"/>
      <c r="T695" s="765"/>
      <c r="U695" s="810"/>
      <c r="V695" s="810"/>
      <c r="W695" s="810"/>
      <c r="X695" s="842"/>
      <c r="Y695" s="842"/>
      <c r="Z695" s="842"/>
    </row>
    <row r="696" spans="1:26" s="31" customFormat="1" ht="17.100000000000001" customHeight="1" x14ac:dyDescent="0.15">
      <c r="A696" s="763"/>
      <c r="B696" s="764"/>
      <c r="C696" s="765"/>
      <c r="D696" s="11"/>
      <c r="E696" s="764"/>
      <c r="F696" s="764"/>
      <c r="G696" s="764"/>
      <c r="H696" s="764"/>
      <c r="I696" s="764"/>
      <c r="J696" s="764"/>
      <c r="K696" s="764"/>
      <c r="L696" s="764"/>
      <c r="M696" s="764"/>
      <c r="N696" s="764"/>
      <c r="O696" s="764"/>
      <c r="P696" s="764"/>
      <c r="Q696" s="764"/>
      <c r="R696" s="764"/>
      <c r="S696" s="764"/>
      <c r="T696" s="765"/>
      <c r="U696" s="810"/>
      <c r="V696" s="810"/>
      <c r="W696" s="810"/>
      <c r="X696" s="842"/>
      <c r="Y696" s="842"/>
      <c r="Z696" s="842"/>
    </row>
    <row r="697" spans="1:26" s="31" customFormat="1" ht="17.100000000000001" customHeight="1" x14ac:dyDescent="0.15">
      <c r="A697" s="763"/>
      <c r="B697" s="764"/>
      <c r="C697" s="765"/>
      <c r="D697" s="11" t="s">
        <v>21</v>
      </c>
      <c r="E697" s="764" t="s">
        <v>803</v>
      </c>
      <c r="F697" s="764"/>
      <c r="G697" s="764"/>
      <c r="H697" s="764"/>
      <c r="I697" s="764"/>
      <c r="J697" s="764"/>
      <c r="K697" s="764"/>
      <c r="L697" s="764"/>
      <c r="M697" s="764"/>
      <c r="N697" s="764"/>
      <c r="O697" s="764"/>
      <c r="P697" s="764"/>
      <c r="Q697" s="764"/>
      <c r="R697" s="764"/>
      <c r="S697" s="764"/>
      <c r="T697" s="765"/>
      <c r="U697" s="810"/>
      <c r="V697" s="810"/>
      <c r="W697" s="810"/>
      <c r="X697" s="842"/>
      <c r="Y697" s="842"/>
      <c r="Z697" s="842"/>
    </row>
    <row r="698" spans="1:26" s="31" customFormat="1" ht="17.100000000000001" customHeight="1" x14ac:dyDescent="0.15">
      <c r="A698" s="763"/>
      <c r="B698" s="764"/>
      <c r="C698" s="765"/>
      <c r="D698" s="11"/>
      <c r="E698" s="764"/>
      <c r="F698" s="764"/>
      <c r="G698" s="764"/>
      <c r="H698" s="764"/>
      <c r="I698" s="764"/>
      <c r="J698" s="764"/>
      <c r="K698" s="764"/>
      <c r="L698" s="764"/>
      <c r="M698" s="764"/>
      <c r="N698" s="764"/>
      <c r="O698" s="764"/>
      <c r="P698" s="764"/>
      <c r="Q698" s="764"/>
      <c r="R698" s="764"/>
      <c r="S698" s="764"/>
      <c r="T698" s="765"/>
      <c r="U698" s="810"/>
      <c r="V698" s="810"/>
      <c r="W698" s="810"/>
      <c r="X698" s="842"/>
      <c r="Y698" s="842"/>
      <c r="Z698" s="842"/>
    </row>
    <row r="699" spans="1:26" s="31" customFormat="1" ht="17.100000000000001" customHeight="1" x14ac:dyDescent="0.15">
      <c r="A699" s="763"/>
      <c r="B699" s="764"/>
      <c r="C699" s="765"/>
      <c r="D699" s="30" t="s">
        <v>49</v>
      </c>
      <c r="E699" s="764" t="s">
        <v>261</v>
      </c>
      <c r="F699" s="764"/>
      <c r="G699" s="764"/>
      <c r="H699" s="764"/>
      <c r="I699" s="764"/>
      <c r="J699" s="764"/>
      <c r="K699" s="764"/>
      <c r="L699" s="764"/>
      <c r="M699" s="764"/>
      <c r="N699" s="764"/>
      <c r="O699" s="764"/>
      <c r="P699" s="764"/>
      <c r="Q699" s="764"/>
      <c r="R699" s="764"/>
      <c r="S699" s="764"/>
      <c r="T699" s="765"/>
      <c r="U699" s="810"/>
      <c r="V699" s="810"/>
      <c r="W699" s="810"/>
      <c r="X699" s="843"/>
      <c r="Y699" s="843"/>
      <c r="Z699" s="843"/>
    </row>
    <row r="700" spans="1:26" s="31" customFormat="1" ht="17.100000000000001" customHeight="1" x14ac:dyDescent="0.15">
      <c r="A700" s="81"/>
      <c r="B700" s="81"/>
      <c r="C700" s="81"/>
      <c r="D700" s="99"/>
      <c r="E700" s="99"/>
      <c r="F700" s="99"/>
      <c r="G700" s="99"/>
      <c r="H700" s="99"/>
      <c r="I700" s="99"/>
      <c r="J700" s="99"/>
      <c r="K700" s="99"/>
      <c r="L700" s="99"/>
      <c r="M700" s="99"/>
      <c r="N700" s="99"/>
      <c r="O700" s="99"/>
      <c r="P700" s="99"/>
      <c r="Q700" s="99"/>
      <c r="R700" s="99"/>
      <c r="S700" s="99"/>
      <c r="T700" s="99"/>
      <c r="U700" s="70"/>
      <c r="V700" s="70"/>
      <c r="W700" s="70"/>
      <c r="X700" s="72"/>
      <c r="Y700" s="72"/>
      <c r="Z700" s="72"/>
    </row>
    <row r="701" spans="1:26" s="31" customFormat="1" ht="17.100000000000001" customHeight="1" x14ac:dyDescent="0.15">
      <c r="A701" s="1009" t="s">
        <v>262</v>
      </c>
      <c r="B701" s="1009"/>
      <c r="C701" s="1009"/>
      <c r="D701" s="1009"/>
      <c r="E701" s="1009"/>
      <c r="F701" s="1009"/>
      <c r="G701" s="1009"/>
      <c r="H701" s="1009"/>
      <c r="I701" s="1009"/>
      <c r="J701" s="1009"/>
      <c r="K701" s="1009"/>
      <c r="L701" s="1009"/>
      <c r="M701" s="1009"/>
      <c r="N701" s="1009"/>
      <c r="O701" s="1009"/>
      <c r="P701" s="1009"/>
      <c r="Q701" s="1009"/>
      <c r="R701" s="1009"/>
      <c r="S701" s="1009"/>
      <c r="T701" s="1009"/>
      <c r="U701" s="1009"/>
      <c r="V701" s="1009"/>
      <c r="W701" s="1009"/>
      <c r="X701" s="1009"/>
      <c r="Y701" s="1009"/>
      <c r="Z701" s="1009"/>
    </row>
    <row r="702" spans="1:26" s="31" customFormat="1" ht="17.100000000000001" customHeight="1" x14ac:dyDescent="0.15">
      <c r="A702" s="1010"/>
      <c r="B702" s="1010"/>
      <c r="C702" s="1010"/>
      <c r="D702" s="1010"/>
      <c r="E702" s="1010"/>
      <c r="F702" s="1010"/>
      <c r="G702" s="1010"/>
      <c r="H702" s="1010"/>
      <c r="I702" s="1010"/>
      <c r="J702" s="1010"/>
      <c r="K702" s="1010"/>
      <c r="L702" s="1010"/>
      <c r="M702" s="1010"/>
      <c r="N702" s="1010"/>
      <c r="O702" s="1010"/>
      <c r="P702" s="1010"/>
      <c r="Q702" s="1010"/>
      <c r="R702" s="1010"/>
      <c r="S702" s="1010"/>
      <c r="T702" s="1010"/>
      <c r="U702" s="1010"/>
      <c r="V702" s="1010"/>
      <c r="W702" s="1010"/>
      <c r="X702" s="1010"/>
      <c r="Y702" s="1010"/>
      <c r="Z702" s="1010"/>
    </row>
    <row r="703" spans="1:26" s="31" customFormat="1" ht="17.100000000000001" customHeight="1" x14ac:dyDescent="0.15">
      <c r="A703" s="754" t="s">
        <v>490</v>
      </c>
      <c r="B703" s="755"/>
      <c r="C703" s="756"/>
      <c r="D703" s="915" t="s">
        <v>61</v>
      </c>
      <c r="E703" s="805"/>
      <c r="F703" s="805"/>
      <c r="G703" s="805"/>
      <c r="H703" s="805"/>
      <c r="I703" s="805"/>
      <c r="J703" s="805"/>
      <c r="K703" s="805"/>
      <c r="L703" s="805"/>
      <c r="M703" s="805"/>
      <c r="N703" s="805"/>
      <c r="O703" s="805"/>
      <c r="P703" s="805"/>
      <c r="Q703" s="805"/>
      <c r="R703" s="805"/>
      <c r="S703" s="805"/>
      <c r="T703" s="806"/>
      <c r="U703" s="772" t="s">
        <v>498</v>
      </c>
      <c r="V703" s="773"/>
      <c r="W703" s="774"/>
      <c r="X703" s="850"/>
      <c r="Y703" s="850"/>
      <c r="Z703" s="850"/>
    </row>
    <row r="704" spans="1:26" s="31" customFormat="1" ht="17.100000000000001" customHeight="1" x14ac:dyDescent="0.15">
      <c r="A704" s="757"/>
      <c r="B704" s="758"/>
      <c r="C704" s="759"/>
      <c r="D704" s="763"/>
      <c r="E704" s="764"/>
      <c r="F704" s="764"/>
      <c r="G704" s="764"/>
      <c r="H704" s="764"/>
      <c r="I704" s="764"/>
      <c r="J704" s="764"/>
      <c r="K704" s="764"/>
      <c r="L704" s="764"/>
      <c r="M704" s="764"/>
      <c r="N704" s="764"/>
      <c r="O704" s="764"/>
      <c r="P704" s="764"/>
      <c r="Q704" s="764"/>
      <c r="R704" s="764"/>
      <c r="S704" s="764"/>
      <c r="T704" s="765"/>
      <c r="U704" s="775"/>
      <c r="V704" s="776"/>
      <c r="W704" s="777"/>
      <c r="X704" s="842"/>
      <c r="Y704" s="842"/>
      <c r="Z704" s="842"/>
    </row>
    <row r="705" spans="1:26" s="31" customFormat="1" ht="17.100000000000001" customHeight="1" x14ac:dyDescent="0.15">
      <c r="A705" s="757"/>
      <c r="B705" s="758"/>
      <c r="C705" s="759"/>
      <c r="D705" s="916"/>
      <c r="E705" s="859"/>
      <c r="F705" s="859"/>
      <c r="G705" s="859"/>
      <c r="H705" s="859"/>
      <c r="I705" s="859"/>
      <c r="J705" s="859"/>
      <c r="K705" s="859"/>
      <c r="L705" s="859"/>
      <c r="M705" s="859"/>
      <c r="N705" s="859"/>
      <c r="O705" s="859"/>
      <c r="P705" s="859"/>
      <c r="Q705" s="859"/>
      <c r="R705" s="859"/>
      <c r="S705" s="859"/>
      <c r="T705" s="860"/>
      <c r="U705" s="775"/>
      <c r="V705" s="776"/>
      <c r="W705" s="777"/>
      <c r="X705" s="851"/>
      <c r="Y705" s="851"/>
      <c r="Z705" s="851"/>
    </row>
    <row r="706" spans="1:26" s="31" customFormat="1" ht="17.100000000000001" customHeight="1" x14ac:dyDescent="0.15">
      <c r="A706" s="757"/>
      <c r="B706" s="758"/>
      <c r="C706" s="759"/>
      <c r="D706" s="780" t="s">
        <v>666</v>
      </c>
      <c r="E706" s="781"/>
      <c r="F706" s="781"/>
      <c r="G706" s="781"/>
      <c r="H706" s="781"/>
      <c r="I706" s="781"/>
      <c r="J706" s="781"/>
      <c r="K706" s="781"/>
      <c r="L706" s="781"/>
      <c r="M706" s="781"/>
      <c r="N706" s="781"/>
      <c r="O706" s="781"/>
      <c r="P706" s="781"/>
      <c r="Q706" s="781"/>
      <c r="R706" s="781"/>
      <c r="S706" s="781"/>
      <c r="T706" s="782"/>
      <c r="U706" s="775"/>
      <c r="V706" s="776"/>
      <c r="W706" s="777"/>
      <c r="X706" s="841"/>
      <c r="Y706" s="1179"/>
      <c r="Z706" s="841"/>
    </row>
    <row r="707" spans="1:26" s="31" customFormat="1" ht="17.100000000000001" customHeight="1" x14ac:dyDescent="0.15">
      <c r="A707" s="757"/>
      <c r="B707" s="758"/>
      <c r="C707" s="759"/>
      <c r="D707" s="916"/>
      <c r="E707" s="859"/>
      <c r="F707" s="859"/>
      <c r="G707" s="859"/>
      <c r="H707" s="859"/>
      <c r="I707" s="859"/>
      <c r="J707" s="859"/>
      <c r="K707" s="859"/>
      <c r="L707" s="859"/>
      <c r="M707" s="859"/>
      <c r="N707" s="859"/>
      <c r="O707" s="859"/>
      <c r="P707" s="859"/>
      <c r="Q707" s="859"/>
      <c r="R707" s="859"/>
      <c r="S707" s="859"/>
      <c r="T707" s="860"/>
      <c r="U707" s="775"/>
      <c r="V707" s="776"/>
      <c r="W707" s="777"/>
      <c r="X707" s="851"/>
      <c r="Y707" s="1180"/>
      <c r="Z707" s="851"/>
    </row>
    <row r="708" spans="1:26" s="31" customFormat="1" ht="17.100000000000001" customHeight="1" x14ac:dyDescent="0.15">
      <c r="A708" s="757"/>
      <c r="B708" s="758"/>
      <c r="C708" s="759"/>
      <c r="D708" s="208" t="s">
        <v>77</v>
      </c>
      <c r="E708" s="208"/>
      <c r="F708" s="208"/>
      <c r="G708" s="208"/>
      <c r="H708" s="208"/>
      <c r="I708" s="208"/>
      <c r="J708" s="208"/>
      <c r="K708" s="208"/>
      <c r="L708" s="208"/>
      <c r="M708" s="208"/>
      <c r="N708" s="208"/>
      <c r="O708" s="208"/>
      <c r="P708" s="208"/>
      <c r="Q708" s="208"/>
      <c r="R708" s="208"/>
      <c r="S708" s="208"/>
      <c r="T708" s="208"/>
      <c r="U708" s="775"/>
      <c r="V708" s="776"/>
      <c r="W708" s="777"/>
      <c r="X708" s="209"/>
      <c r="Y708" s="209"/>
      <c r="Z708" s="209"/>
    </row>
    <row r="709" spans="1:26" s="31" customFormat="1" ht="17.100000000000001" customHeight="1" x14ac:dyDescent="0.15">
      <c r="A709" s="757"/>
      <c r="B709" s="758"/>
      <c r="C709" s="759"/>
      <c r="D709" s="73" t="s">
        <v>62</v>
      </c>
      <c r="E709" s="764" t="s">
        <v>72</v>
      </c>
      <c r="F709" s="764"/>
      <c r="G709" s="764"/>
      <c r="H709" s="764"/>
      <c r="I709" s="764"/>
      <c r="J709" s="764"/>
      <c r="K709" s="764"/>
      <c r="L709" s="764"/>
      <c r="M709" s="764"/>
      <c r="N709" s="764"/>
      <c r="O709" s="764"/>
      <c r="P709" s="764"/>
      <c r="Q709" s="764"/>
      <c r="R709" s="764"/>
      <c r="S709" s="764"/>
      <c r="T709" s="765"/>
      <c r="U709" s="775"/>
      <c r="V709" s="776"/>
      <c r="W709" s="777"/>
      <c r="X709" s="52"/>
      <c r="Y709" s="52"/>
      <c r="Z709" s="52"/>
    </row>
    <row r="710" spans="1:26" s="31" customFormat="1" ht="17.100000000000001" customHeight="1" x14ac:dyDescent="0.15">
      <c r="A710" s="757"/>
      <c r="B710" s="758"/>
      <c r="C710" s="759"/>
      <c r="D710" s="207"/>
      <c r="E710" s="764"/>
      <c r="F710" s="764"/>
      <c r="G710" s="764"/>
      <c r="H710" s="764"/>
      <c r="I710" s="764"/>
      <c r="J710" s="764"/>
      <c r="K710" s="764"/>
      <c r="L710" s="764"/>
      <c r="M710" s="764"/>
      <c r="N710" s="764"/>
      <c r="O710" s="764"/>
      <c r="P710" s="764"/>
      <c r="Q710" s="764"/>
      <c r="R710" s="764"/>
      <c r="S710" s="764"/>
      <c r="T710" s="765"/>
      <c r="U710" s="775"/>
      <c r="V710" s="776"/>
      <c r="W710" s="777"/>
      <c r="X710" s="52"/>
      <c r="Y710" s="52"/>
      <c r="Z710" s="52"/>
    </row>
    <row r="711" spans="1:26" s="31" customFormat="1" ht="17.100000000000001" customHeight="1" x14ac:dyDescent="0.15">
      <c r="A711" s="757"/>
      <c r="B711" s="758"/>
      <c r="C711" s="759"/>
      <c r="D711" s="206"/>
      <c r="E711" s="764"/>
      <c r="F711" s="764"/>
      <c r="G711" s="764"/>
      <c r="H711" s="764"/>
      <c r="I711" s="764"/>
      <c r="J711" s="764"/>
      <c r="K711" s="764"/>
      <c r="L711" s="764"/>
      <c r="M711" s="764"/>
      <c r="N711" s="764"/>
      <c r="O711" s="764"/>
      <c r="P711" s="764"/>
      <c r="Q711" s="764"/>
      <c r="R711" s="764"/>
      <c r="S711" s="764"/>
      <c r="T711" s="765"/>
      <c r="U711" s="775"/>
      <c r="V711" s="776"/>
      <c r="W711" s="777"/>
      <c r="X711" s="52"/>
      <c r="Y711" s="52"/>
      <c r="Z711" s="52"/>
    </row>
    <row r="712" spans="1:26" s="31" customFormat="1" ht="17.100000000000001" customHeight="1" x14ac:dyDescent="0.15">
      <c r="A712" s="757"/>
      <c r="B712" s="758"/>
      <c r="C712" s="759"/>
      <c r="D712" s="73" t="s">
        <v>62</v>
      </c>
      <c r="E712" s="764" t="s">
        <v>74</v>
      </c>
      <c r="F712" s="764"/>
      <c r="G712" s="764"/>
      <c r="H712" s="764"/>
      <c r="I712" s="764"/>
      <c r="J712" s="764"/>
      <c r="K712" s="764"/>
      <c r="L712" s="764"/>
      <c r="M712" s="764"/>
      <c r="N712" s="764"/>
      <c r="O712" s="764"/>
      <c r="P712" s="764"/>
      <c r="Q712" s="764"/>
      <c r="R712" s="764"/>
      <c r="S712" s="764"/>
      <c r="T712" s="765"/>
      <c r="U712" s="775"/>
      <c r="V712" s="776"/>
      <c r="W712" s="777"/>
      <c r="X712" s="52"/>
      <c r="Y712" s="52"/>
      <c r="Z712" s="52"/>
    </row>
    <row r="713" spans="1:26" s="31" customFormat="1" ht="17.100000000000001" customHeight="1" x14ac:dyDescent="0.15">
      <c r="A713" s="757"/>
      <c r="B713" s="758"/>
      <c r="C713" s="759"/>
      <c r="D713" s="73"/>
      <c r="E713" s="764"/>
      <c r="F713" s="764"/>
      <c r="G713" s="764"/>
      <c r="H713" s="764"/>
      <c r="I713" s="764"/>
      <c r="J713" s="764"/>
      <c r="K713" s="764"/>
      <c r="L713" s="764"/>
      <c r="M713" s="764"/>
      <c r="N713" s="764"/>
      <c r="O713" s="764"/>
      <c r="P713" s="764"/>
      <c r="Q713" s="764"/>
      <c r="R713" s="764"/>
      <c r="S713" s="764"/>
      <c r="T713" s="765"/>
      <c r="U713" s="775"/>
      <c r="V713" s="776"/>
      <c r="W713" s="777"/>
      <c r="X713" s="52"/>
      <c r="Y713" s="52"/>
      <c r="Z713" s="52"/>
    </row>
    <row r="714" spans="1:26" s="31" customFormat="1" ht="17.100000000000001" customHeight="1" x14ac:dyDescent="0.15">
      <c r="A714" s="757"/>
      <c r="B714" s="758"/>
      <c r="C714" s="759"/>
      <c r="D714" s="73"/>
      <c r="E714" s="764"/>
      <c r="F714" s="764"/>
      <c r="G714" s="764"/>
      <c r="H714" s="764"/>
      <c r="I714" s="764"/>
      <c r="J714" s="764"/>
      <c r="K714" s="764"/>
      <c r="L714" s="764"/>
      <c r="M714" s="764"/>
      <c r="N714" s="764"/>
      <c r="O714" s="764"/>
      <c r="P714" s="764"/>
      <c r="Q714" s="764"/>
      <c r="R714" s="764"/>
      <c r="S714" s="764"/>
      <c r="T714" s="765"/>
      <c r="U714" s="775"/>
      <c r="V714" s="776"/>
      <c r="W714" s="777"/>
      <c r="X714" s="52"/>
      <c r="Y714" s="52"/>
      <c r="Z714" s="52"/>
    </row>
    <row r="715" spans="1:26" s="31" customFormat="1" ht="17.100000000000001" customHeight="1" x14ac:dyDescent="0.15">
      <c r="A715" s="757"/>
      <c r="B715" s="758"/>
      <c r="C715" s="759"/>
      <c r="D715" s="73"/>
      <c r="E715" s="764"/>
      <c r="F715" s="764"/>
      <c r="G715" s="764"/>
      <c r="H715" s="764"/>
      <c r="I715" s="764"/>
      <c r="J715" s="764"/>
      <c r="K715" s="764"/>
      <c r="L715" s="764"/>
      <c r="M715" s="764"/>
      <c r="N715" s="764"/>
      <c r="O715" s="764"/>
      <c r="P715" s="764"/>
      <c r="Q715" s="764"/>
      <c r="R715" s="764"/>
      <c r="S715" s="764"/>
      <c r="T715" s="765"/>
      <c r="U715" s="775"/>
      <c r="V715" s="776"/>
      <c r="W715" s="777"/>
      <c r="X715" s="52"/>
      <c r="Y715" s="52"/>
      <c r="Z715" s="52"/>
    </row>
    <row r="716" spans="1:26" s="31" customFormat="1" ht="17.100000000000001" customHeight="1" x14ac:dyDescent="0.15">
      <c r="A716" s="757"/>
      <c r="B716" s="758"/>
      <c r="C716" s="759"/>
      <c r="D716" s="206"/>
      <c r="E716" s="764"/>
      <c r="F716" s="764"/>
      <c r="G716" s="764"/>
      <c r="H716" s="764"/>
      <c r="I716" s="764"/>
      <c r="J716" s="764"/>
      <c r="K716" s="764"/>
      <c r="L716" s="764"/>
      <c r="M716" s="764"/>
      <c r="N716" s="764"/>
      <c r="O716" s="764"/>
      <c r="P716" s="764"/>
      <c r="Q716" s="764"/>
      <c r="R716" s="764"/>
      <c r="S716" s="764"/>
      <c r="T716" s="765"/>
      <c r="U716" s="775"/>
      <c r="V716" s="776"/>
      <c r="W716" s="777"/>
      <c r="X716" s="52"/>
      <c r="Y716" s="52"/>
      <c r="Z716" s="52"/>
    </row>
    <row r="717" spans="1:26" s="31" customFormat="1" ht="17.100000000000001" customHeight="1" x14ac:dyDescent="0.15">
      <c r="A717" s="760"/>
      <c r="B717" s="761"/>
      <c r="C717" s="762"/>
      <c r="D717" s="210"/>
      <c r="E717" s="784"/>
      <c r="F717" s="784"/>
      <c r="G717" s="784"/>
      <c r="H717" s="784"/>
      <c r="I717" s="784"/>
      <c r="J717" s="784"/>
      <c r="K717" s="784"/>
      <c r="L717" s="784"/>
      <c r="M717" s="784"/>
      <c r="N717" s="784"/>
      <c r="O717" s="784"/>
      <c r="P717" s="784"/>
      <c r="Q717" s="784"/>
      <c r="R717" s="784"/>
      <c r="S717" s="784"/>
      <c r="T717" s="785"/>
      <c r="U717" s="801"/>
      <c r="V717" s="778"/>
      <c r="W717" s="779"/>
      <c r="X717" s="74"/>
      <c r="Y717" s="74"/>
      <c r="Z717" s="74"/>
    </row>
    <row r="718" spans="1:26" s="31" customFormat="1" ht="17.100000000000001" customHeight="1" x14ac:dyDescent="0.15">
      <c r="A718" s="754" t="s">
        <v>819</v>
      </c>
      <c r="B718" s="755"/>
      <c r="C718" s="756"/>
      <c r="D718" s="915" t="s">
        <v>816</v>
      </c>
      <c r="E718" s="805"/>
      <c r="F718" s="805"/>
      <c r="G718" s="805"/>
      <c r="H718" s="805"/>
      <c r="I718" s="805"/>
      <c r="J718" s="805"/>
      <c r="K718" s="805"/>
      <c r="L718" s="805"/>
      <c r="M718" s="805"/>
      <c r="N718" s="805"/>
      <c r="O718" s="805"/>
      <c r="P718" s="805"/>
      <c r="Q718" s="805"/>
      <c r="R718" s="805"/>
      <c r="S718" s="805"/>
      <c r="T718" s="806"/>
      <c r="U718" s="772" t="s">
        <v>815</v>
      </c>
      <c r="V718" s="773"/>
      <c r="W718" s="774"/>
      <c r="X718" s="52"/>
      <c r="Y718" s="17"/>
      <c r="Z718" s="52"/>
    </row>
    <row r="719" spans="1:26" s="31" customFormat="1" ht="17.100000000000001" customHeight="1" x14ac:dyDescent="0.15">
      <c r="A719" s="757"/>
      <c r="B719" s="758"/>
      <c r="C719" s="759"/>
      <c r="D719" s="763"/>
      <c r="E719" s="764"/>
      <c r="F719" s="764"/>
      <c r="G719" s="764"/>
      <c r="H719" s="764"/>
      <c r="I719" s="764"/>
      <c r="J719" s="764"/>
      <c r="K719" s="764"/>
      <c r="L719" s="764"/>
      <c r="M719" s="764"/>
      <c r="N719" s="764"/>
      <c r="O719" s="764"/>
      <c r="P719" s="764"/>
      <c r="Q719" s="764"/>
      <c r="R719" s="764"/>
      <c r="S719" s="764"/>
      <c r="T719" s="765"/>
      <c r="U719" s="775"/>
      <c r="V719" s="776"/>
      <c r="W719" s="777"/>
      <c r="X719" s="52"/>
      <c r="Y719" s="17"/>
      <c r="Z719" s="52"/>
    </row>
    <row r="720" spans="1:26" s="31" customFormat="1" ht="17.100000000000001" customHeight="1" x14ac:dyDescent="0.15">
      <c r="A720" s="757"/>
      <c r="B720" s="758"/>
      <c r="C720" s="759"/>
      <c r="D720" s="763"/>
      <c r="E720" s="764"/>
      <c r="F720" s="764"/>
      <c r="G720" s="764"/>
      <c r="H720" s="764"/>
      <c r="I720" s="764"/>
      <c r="J720" s="764"/>
      <c r="K720" s="764"/>
      <c r="L720" s="764"/>
      <c r="M720" s="764"/>
      <c r="N720" s="764"/>
      <c r="O720" s="764"/>
      <c r="P720" s="764"/>
      <c r="Q720" s="764"/>
      <c r="R720" s="764"/>
      <c r="S720" s="764"/>
      <c r="T720" s="765"/>
      <c r="U720" s="775"/>
      <c r="V720" s="776"/>
      <c r="W720" s="777"/>
      <c r="X720" s="52"/>
      <c r="Y720" s="17"/>
      <c r="Z720" s="52"/>
    </row>
    <row r="721" spans="1:26" s="31" customFormat="1" ht="17.100000000000001" customHeight="1" x14ac:dyDescent="0.15">
      <c r="A721" s="757"/>
      <c r="B721" s="758"/>
      <c r="C721" s="759"/>
      <c r="D721" s="763" t="s">
        <v>818</v>
      </c>
      <c r="E721" s="764"/>
      <c r="F721" s="764"/>
      <c r="G721" s="764"/>
      <c r="H721" s="764"/>
      <c r="I721" s="764"/>
      <c r="J721" s="764"/>
      <c r="K721" s="764"/>
      <c r="L721" s="764"/>
      <c r="M721" s="764"/>
      <c r="N721" s="764"/>
      <c r="O721" s="764"/>
      <c r="P721" s="764"/>
      <c r="Q721" s="764"/>
      <c r="R721" s="764"/>
      <c r="S721" s="764"/>
      <c r="T721" s="765"/>
      <c r="U721" s="775"/>
      <c r="V721" s="776"/>
      <c r="W721" s="777"/>
      <c r="X721" s="52"/>
      <c r="Y721" s="17"/>
      <c r="Z721" s="52"/>
    </row>
    <row r="722" spans="1:26" s="31" customFormat="1" ht="17.100000000000001" customHeight="1" x14ac:dyDescent="0.15">
      <c r="A722" s="757"/>
      <c r="B722" s="758"/>
      <c r="C722" s="759"/>
      <c r="D722" s="763" t="s">
        <v>652</v>
      </c>
      <c r="E722" s="764"/>
      <c r="F722" s="764"/>
      <c r="G722" s="764"/>
      <c r="H722" s="764"/>
      <c r="I722" s="764"/>
      <c r="J722" s="764"/>
      <c r="K722" s="764"/>
      <c r="L722" s="764"/>
      <c r="M722" s="764"/>
      <c r="N722" s="764"/>
      <c r="O722" s="764"/>
      <c r="P722" s="764"/>
      <c r="Q722" s="764"/>
      <c r="R722" s="764"/>
      <c r="S722" s="764"/>
      <c r="T722" s="765"/>
      <c r="U722" s="775"/>
      <c r="V722" s="776"/>
      <c r="W722" s="777"/>
      <c r="X722" s="52"/>
      <c r="Y722" s="17"/>
      <c r="Z722" s="52"/>
    </row>
    <row r="723" spans="1:26" s="31" customFormat="1" ht="17.100000000000001" customHeight="1" x14ac:dyDescent="0.15">
      <c r="A723" s="757"/>
      <c r="B723" s="758"/>
      <c r="C723" s="759"/>
      <c r="D723" s="1210" t="s">
        <v>820</v>
      </c>
      <c r="E723" s="764" t="s">
        <v>821</v>
      </c>
      <c r="F723" s="764"/>
      <c r="G723" s="764"/>
      <c r="H723" s="764"/>
      <c r="I723" s="764"/>
      <c r="J723" s="764"/>
      <c r="K723" s="764"/>
      <c r="L723" s="764"/>
      <c r="M723" s="764"/>
      <c r="N723" s="764"/>
      <c r="O723" s="764"/>
      <c r="P723" s="764"/>
      <c r="Q723" s="764"/>
      <c r="R723" s="764"/>
      <c r="S723" s="764"/>
      <c r="T723" s="765"/>
      <c r="U723" s="775"/>
      <c r="V723" s="776"/>
      <c r="W723" s="777"/>
      <c r="X723" s="52"/>
      <c r="Y723" s="17"/>
      <c r="Z723" s="52"/>
    </row>
    <row r="724" spans="1:26" s="31" customFormat="1" ht="17.100000000000001" customHeight="1" x14ac:dyDescent="0.15">
      <c r="A724" s="757"/>
      <c r="B724" s="758"/>
      <c r="C724" s="759"/>
      <c r="D724" s="515"/>
      <c r="E724" s="764"/>
      <c r="F724" s="764"/>
      <c r="G724" s="764"/>
      <c r="H724" s="764"/>
      <c r="I724" s="764"/>
      <c r="J724" s="764"/>
      <c r="K724" s="764"/>
      <c r="L724" s="764"/>
      <c r="M724" s="764"/>
      <c r="N724" s="764"/>
      <c r="O724" s="764"/>
      <c r="P724" s="764"/>
      <c r="Q724" s="764"/>
      <c r="R724" s="764"/>
      <c r="S724" s="764"/>
      <c r="T724" s="765"/>
      <c r="U724" s="775"/>
      <c r="V724" s="776"/>
      <c r="W724" s="777"/>
      <c r="X724" s="52"/>
      <c r="Y724" s="17"/>
      <c r="Z724" s="52"/>
    </row>
    <row r="725" spans="1:26" s="31" customFormat="1" ht="17.100000000000001" customHeight="1" x14ac:dyDescent="0.15">
      <c r="A725" s="757"/>
      <c r="B725" s="758"/>
      <c r="C725" s="759"/>
      <c r="D725" s="515"/>
      <c r="E725" s="764"/>
      <c r="F725" s="764"/>
      <c r="G725" s="764"/>
      <c r="H725" s="764"/>
      <c r="I725" s="764"/>
      <c r="J725" s="764"/>
      <c r="K725" s="764"/>
      <c r="L725" s="764"/>
      <c r="M725" s="764"/>
      <c r="N725" s="764"/>
      <c r="O725" s="764"/>
      <c r="P725" s="764"/>
      <c r="Q725" s="764"/>
      <c r="R725" s="764"/>
      <c r="S725" s="764"/>
      <c r="T725" s="765"/>
      <c r="U725" s="775"/>
      <c r="V725" s="776"/>
      <c r="W725" s="777"/>
      <c r="X725" s="52"/>
      <c r="Y725" s="17"/>
      <c r="Z725" s="52"/>
    </row>
    <row r="726" spans="1:26" s="31" customFormat="1" ht="17.100000000000001" customHeight="1" x14ac:dyDescent="0.15">
      <c r="A726" s="757"/>
      <c r="B726" s="758"/>
      <c r="C726" s="759"/>
      <c r="D726" s="515"/>
      <c r="E726" s="764"/>
      <c r="F726" s="764"/>
      <c r="G726" s="764"/>
      <c r="H726" s="764"/>
      <c r="I726" s="764"/>
      <c r="J726" s="764"/>
      <c r="K726" s="764"/>
      <c r="L726" s="764"/>
      <c r="M726" s="764"/>
      <c r="N726" s="764"/>
      <c r="O726" s="764"/>
      <c r="P726" s="764"/>
      <c r="Q726" s="764"/>
      <c r="R726" s="764"/>
      <c r="S726" s="764"/>
      <c r="T726" s="765"/>
      <c r="U726" s="775"/>
      <c r="V726" s="776"/>
      <c r="W726" s="777"/>
      <c r="X726" s="52"/>
      <c r="Y726" s="17"/>
      <c r="Z726" s="52"/>
    </row>
    <row r="727" spans="1:26" s="31" customFormat="1" ht="17.100000000000001" customHeight="1" x14ac:dyDescent="0.15">
      <c r="A727" s="757"/>
      <c r="B727" s="758"/>
      <c r="C727" s="759"/>
      <c r="D727" s="515"/>
      <c r="E727" s="764"/>
      <c r="F727" s="764"/>
      <c r="G727" s="764"/>
      <c r="H727" s="764"/>
      <c r="I727" s="764"/>
      <c r="J727" s="764"/>
      <c r="K727" s="764"/>
      <c r="L727" s="764"/>
      <c r="M727" s="764"/>
      <c r="N727" s="764"/>
      <c r="O727" s="764"/>
      <c r="P727" s="764"/>
      <c r="Q727" s="764"/>
      <c r="R727" s="764"/>
      <c r="S727" s="764"/>
      <c r="T727" s="765"/>
      <c r="U727" s="775"/>
      <c r="V727" s="776"/>
      <c r="W727" s="777"/>
      <c r="X727" s="52"/>
      <c r="Y727" s="17"/>
      <c r="Z727" s="52"/>
    </row>
    <row r="728" spans="1:26" s="31" customFormat="1" ht="17.100000000000001" customHeight="1" x14ac:dyDescent="0.15">
      <c r="A728" s="757"/>
      <c r="B728" s="758"/>
      <c r="C728" s="759"/>
      <c r="D728" s="1210" t="s">
        <v>822</v>
      </c>
      <c r="E728" s="764" t="s">
        <v>850</v>
      </c>
      <c r="F728" s="764"/>
      <c r="G728" s="764"/>
      <c r="H728" s="764"/>
      <c r="I728" s="764"/>
      <c r="J728" s="764"/>
      <c r="K728" s="764"/>
      <c r="L728" s="764"/>
      <c r="M728" s="764"/>
      <c r="N728" s="764"/>
      <c r="O728" s="764"/>
      <c r="P728" s="764"/>
      <c r="Q728" s="764"/>
      <c r="R728" s="764"/>
      <c r="S728" s="764"/>
      <c r="T728" s="765"/>
      <c r="U728" s="775"/>
      <c r="V728" s="776"/>
      <c r="W728" s="777"/>
      <c r="X728" s="52"/>
      <c r="Y728" s="17"/>
      <c r="Z728" s="52"/>
    </row>
    <row r="729" spans="1:26" s="31" customFormat="1" ht="17.100000000000001" customHeight="1" x14ac:dyDescent="0.15">
      <c r="A729" s="757"/>
      <c r="B729" s="758"/>
      <c r="C729" s="759"/>
      <c r="D729" s="515"/>
      <c r="E729" s="764"/>
      <c r="F729" s="764"/>
      <c r="G729" s="764"/>
      <c r="H729" s="764"/>
      <c r="I729" s="764"/>
      <c r="J729" s="764"/>
      <c r="K729" s="764"/>
      <c r="L729" s="764"/>
      <c r="M729" s="764"/>
      <c r="N729" s="764"/>
      <c r="O729" s="764"/>
      <c r="P729" s="764"/>
      <c r="Q729" s="764"/>
      <c r="R729" s="764"/>
      <c r="S729" s="764"/>
      <c r="T729" s="765"/>
      <c r="U729" s="775"/>
      <c r="V729" s="776"/>
      <c r="W729" s="777"/>
      <c r="X729" s="52"/>
      <c r="Y729" s="17"/>
      <c r="Z729" s="52"/>
    </row>
    <row r="730" spans="1:26" s="31" customFormat="1" ht="17.100000000000001" customHeight="1" x14ac:dyDescent="0.15">
      <c r="A730" s="757"/>
      <c r="B730" s="758"/>
      <c r="C730" s="759"/>
      <c r="D730" s="515"/>
      <c r="E730" s="764"/>
      <c r="F730" s="764"/>
      <c r="G730" s="764"/>
      <c r="H730" s="764"/>
      <c r="I730" s="764"/>
      <c r="J730" s="764"/>
      <c r="K730" s="764"/>
      <c r="L730" s="764"/>
      <c r="M730" s="764"/>
      <c r="N730" s="764"/>
      <c r="O730" s="764"/>
      <c r="P730" s="764"/>
      <c r="Q730" s="764"/>
      <c r="R730" s="764"/>
      <c r="S730" s="764"/>
      <c r="T730" s="765"/>
      <c r="U730" s="775"/>
      <c r="V730" s="776"/>
      <c r="W730" s="777"/>
      <c r="X730" s="52"/>
      <c r="Y730" s="17"/>
      <c r="Z730" s="52"/>
    </row>
    <row r="731" spans="1:26" s="31" customFormat="1" ht="17.100000000000001" customHeight="1" x14ac:dyDescent="0.15">
      <c r="A731" s="757"/>
      <c r="B731" s="758"/>
      <c r="C731" s="759"/>
      <c r="D731" s="1210" t="s">
        <v>823</v>
      </c>
      <c r="E731" s="764" t="s">
        <v>824</v>
      </c>
      <c r="F731" s="764"/>
      <c r="G731" s="764"/>
      <c r="H731" s="764"/>
      <c r="I731" s="764"/>
      <c r="J731" s="764"/>
      <c r="K731" s="764"/>
      <c r="L731" s="764"/>
      <c r="M731" s="764"/>
      <c r="N731" s="764"/>
      <c r="O731" s="764"/>
      <c r="P731" s="764"/>
      <c r="Q731" s="764"/>
      <c r="R731" s="764"/>
      <c r="S731" s="764"/>
      <c r="T731" s="765"/>
      <c r="U731" s="775"/>
      <c r="V731" s="776"/>
      <c r="W731" s="777"/>
      <c r="X731" s="52"/>
      <c r="Y731" s="17"/>
      <c r="Z731" s="52"/>
    </row>
    <row r="732" spans="1:26" s="31" customFormat="1" ht="17.100000000000001" customHeight="1" x14ac:dyDescent="0.15">
      <c r="A732" s="757"/>
      <c r="B732" s="758"/>
      <c r="C732" s="759"/>
      <c r="D732" s="515"/>
      <c r="E732" s="764"/>
      <c r="F732" s="764"/>
      <c r="G732" s="764"/>
      <c r="H732" s="764"/>
      <c r="I732" s="764"/>
      <c r="J732" s="764"/>
      <c r="K732" s="764"/>
      <c r="L732" s="764"/>
      <c r="M732" s="764"/>
      <c r="N732" s="764"/>
      <c r="O732" s="764"/>
      <c r="P732" s="764"/>
      <c r="Q732" s="764"/>
      <c r="R732" s="764"/>
      <c r="S732" s="764"/>
      <c r="T732" s="765"/>
      <c r="U732" s="775"/>
      <c r="V732" s="776"/>
      <c r="W732" s="777"/>
      <c r="X732" s="52"/>
      <c r="Y732" s="17"/>
      <c r="Z732" s="52"/>
    </row>
    <row r="733" spans="1:26" s="31" customFormat="1" ht="17.100000000000001" customHeight="1" x14ac:dyDescent="0.15">
      <c r="A733" s="757"/>
      <c r="B733" s="758"/>
      <c r="C733" s="759"/>
      <c r="D733" s="1210" t="s">
        <v>825</v>
      </c>
      <c r="E733" s="764" t="s">
        <v>826</v>
      </c>
      <c r="F733" s="764"/>
      <c r="G733" s="764"/>
      <c r="H733" s="764"/>
      <c r="I733" s="764"/>
      <c r="J733" s="764"/>
      <c r="K733" s="764"/>
      <c r="L733" s="764"/>
      <c r="M733" s="764"/>
      <c r="N733" s="764"/>
      <c r="O733" s="764"/>
      <c r="P733" s="764"/>
      <c r="Q733" s="764"/>
      <c r="R733" s="764"/>
      <c r="S733" s="764"/>
      <c r="T733" s="765"/>
      <c r="U733" s="775"/>
      <c r="V733" s="776"/>
      <c r="W733" s="777"/>
      <c r="X733" s="52"/>
      <c r="Y733" s="17"/>
      <c r="Z733" s="52"/>
    </row>
    <row r="734" spans="1:26" s="31" customFormat="1" ht="17.100000000000001" customHeight="1" x14ac:dyDescent="0.15">
      <c r="A734" s="757"/>
      <c r="B734" s="758"/>
      <c r="C734" s="759"/>
      <c r="D734" s="1210"/>
      <c r="E734" s="764"/>
      <c r="F734" s="764"/>
      <c r="G734" s="764"/>
      <c r="H734" s="764"/>
      <c r="I734" s="764"/>
      <c r="J734" s="764"/>
      <c r="K734" s="764"/>
      <c r="L734" s="764"/>
      <c r="M734" s="764"/>
      <c r="N734" s="764"/>
      <c r="O734" s="764"/>
      <c r="P734" s="764"/>
      <c r="Q734" s="764"/>
      <c r="R734" s="764"/>
      <c r="S734" s="764"/>
      <c r="T734" s="765"/>
      <c r="U734" s="775"/>
      <c r="V734" s="776"/>
      <c r="W734" s="777"/>
      <c r="X734" s="52"/>
      <c r="Y734" s="17"/>
      <c r="Z734" s="52"/>
    </row>
    <row r="735" spans="1:26" s="31" customFormat="1" ht="17.100000000000001" customHeight="1" x14ac:dyDescent="0.15">
      <c r="A735" s="757"/>
      <c r="B735" s="758"/>
      <c r="C735" s="759"/>
      <c r="D735" s="516"/>
      <c r="E735" s="859"/>
      <c r="F735" s="859"/>
      <c r="G735" s="859"/>
      <c r="H735" s="859"/>
      <c r="I735" s="859"/>
      <c r="J735" s="859"/>
      <c r="K735" s="859"/>
      <c r="L735" s="859"/>
      <c r="M735" s="859"/>
      <c r="N735" s="859"/>
      <c r="O735" s="859"/>
      <c r="P735" s="859"/>
      <c r="Q735" s="859"/>
      <c r="R735" s="859"/>
      <c r="S735" s="859"/>
      <c r="T735" s="860"/>
      <c r="U735" s="775"/>
      <c r="V735" s="776"/>
      <c r="W735" s="777"/>
      <c r="X735" s="52"/>
      <c r="Y735" s="17"/>
      <c r="Z735" s="52"/>
    </row>
    <row r="736" spans="1:26" s="31" customFormat="1" ht="17.100000000000001" customHeight="1" x14ac:dyDescent="0.15">
      <c r="A736" s="757"/>
      <c r="B736" s="758"/>
      <c r="C736" s="759"/>
      <c r="D736" s="780" t="s">
        <v>817</v>
      </c>
      <c r="E736" s="781"/>
      <c r="F736" s="781"/>
      <c r="G736" s="781"/>
      <c r="H736" s="781"/>
      <c r="I736" s="781"/>
      <c r="J736" s="781"/>
      <c r="K736" s="781"/>
      <c r="L736" s="781"/>
      <c r="M736" s="781"/>
      <c r="N736" s="781"/>
      <c r="O736" s="781"/>
      <c r="P736" s="781"/>
      <c r="Q736" s="781"/>
      <c r="R736" s="781"/>
      <c r="S736" s="781"/>
      <c r="T736" s="782"/>
      <c r="U736" s="775"/>
      <c r="V736" s="776"/>
      <c r="W736" s="776"/>
      <c r="X736" s="1212"/>
      <c r="Y736" s="1211"/>
      <c r="Z736" s="1212"/>
    </row>
    <row r="737" spans="1:26" s="31" customFormat="1" ht="17.100000000000001" customHeight="1" x14ac:dyDescent="0.15">
      <c r="A737" s="757"/>
      <c r="B737" s="758"/>
      <c r="C737" s="759"/>
      <c r="D737" s="763"/>
      <c r="E737" s="764"/>
      <c r="F737" s="764"/>
      <c r="G737" s="764"/>
      <c r="H737" s="764"/>
      <c r="I737" s="764"/>
      <c r="J737" s="764"/>
      <c r="K737" s="764"/>
      <c r="L737" s="764"/>
      <c r="M737" s="764"/>
      <c r="N737" s="764"/>
      <c r="O737" s="764"/>
      <c r="P737" s="764"/>
      <c r="Q737" s="764"/>
      <c r="R737" s="764"/>
      <c r="S737" s="764"/>
      <c r="T737" s="765"/>
      <c r="U737" s="775"/>
      <c r="V737" s="776"/>
      <c r="W737" s="777"/>
      <c r="X737" s="52"/>
      <c r="Y737" s="17"/>
      <c r="Z737" s="52"/>
    </row>
    <row r="738" spans="1:26" s="31" customFormat="1" ht="17.100000000000001" customHeight="1" x14ac:dyDescent="0.15">
      <c r="A738" s="757"/>
      <c r="B738" s="758"/>
      <c r="C738" s="759"/>
      <c r="D738" s="916"/>
      <c r="E738" s="859"/>
      <c r="F738" s="859"/>
      <c r="G738" s="859"/>
      <c r="H738" s="859"/>
      <c r="I738" s="859"/>
      <c r="J738" s="859"/>
      <c r="K738" s="859"/>
      <c r="L738" s="859"/>
      <c r="M738" s="859"/>
      <c r="N738" s="859"/>
      <c r="O738" s="859"/>
      <c r="P738" s="859"/>
      <c r="Q738" s="859"/>
      <c r="R738" s="859"/>
      <c r="S738" s="859"/>
      <c r="T738" s="860"/>
      <c r="U738" s="775"/>
      <c r="V738" s="776"/>
      <c r="W738" s="777"/>
      <c r="X738" s="74"/>
      <c r="Y738" s="19"/>
      <c r="Z738" s="74"/>
    </row>
    <row r="739" spans="1:26" s="492" customFormat="1" ht="17.100000000000001" customHeight="1" x14ac:dyDescent="0.15">
      <c r="A739" s="1077" t="s">
        <v>829</v>
      </c>
      <c r="B739" s="1078"/>
      <c r="C739" s="1079"/>
      <c r="D739" s="1067" t="s">
        <v>801</v>
      </c>
      <c r="E739" s="1068"/>
      <c r="F739" s="1068"/>
      <c r="G739" s="1068"/>
      <c r="H739" s="1068"/>
      <c r="I739" s="1068"/>
      <c r="J739" s="1068"/>
      <c r="K739" s="1068"/>
      <c r="L739" s="1068"/>
      <c r="M739" s="1068"/>
      <c r="N739" s="1068"/>
      <c r="O739" s="1068"/>
      <c r="P739" s="1068"/>
      <c r="Q739" s="1068"/>
      <c r="R739" s="1068"/>
      <c r="S739" s="1068"/>
      <c r="T739" s="1069"/>
      <c r="U739" s="988" t="s">
        <v>783</v>
      </c>
      <c r="V739" s="989"/>
      <c r="W739" s="990"/>
      <c r="X739" s="910"/>
      <c r="Y739" s="913"/>
      <c r="Z739" s="910"/>
    </row>
    <row r="740" spans="1:26" s="492" customFormat="1" ht="17.100000000000001" customHeight="1" x14ac:dyDescent="0.15">
      <c r="A740" s="1080"/>
      <c r="B740" s="1081"/>
      <c r="C740" s="1082"/>
      <c r="D740" s="1070"/>
      <c r="E740" s="1071"/>
      <c r="F740" s="1071"/>
      <c r="G740" s="1071"/>
      <c r="H740" s="1071"/>
      <c r="I740" s="1071"/>
      <c r="J740" s="1071"/>
      <c r="K740" s="1071"/>
      <c r="L740" s="1071"/>
      <c r="M740" s="1071"/>
      <c r="N740" s="1071"/>
      <c r="O740" s="1071"/>
      <c r="P740" s="1071"/>
      <c r="Q740" s="1071"/>
      <c r="R740" s="1071"/>
      <c r="S740" s="1071"/>
      <c r="T740" s="1072"/>
      <c r="U740" s="991"/>
      <c r="V740" s="1076"/>
      <c r="W740" s="993"/>
      <c r="X740" s="910"/>
      <c r="Y740" s="913"/>
      <c r="Z740" s="910"/>
    </row>
    <row r="741" spans="1:26" s="492" customFormat="1" ht="17.100000000000001" customHeight="1" x14ac:dyDescent="0.15">
      <c r="A741" s="1080"/>
      <c r="B741" s="1081"/>
      <c r="C741" s="1082"/>
      <c r="D741" s="1073"/>
      <c r="E741" s="1074"/>
      <c r="F741" s="1074"/>
      <c r="G741" s="1074"/>
      <c r="H741" s="1074"/>
      <c r="I741" s="1074"/>
      <c r="J741" s="1074"/>
      <c r="K741" s="1074"/>
      <c r="L741" s="1074"/>
      <c r="M741" s="1074"/>
      <c r="N741" s="1074"/>
      <c r="O741" s="1074"/>
      <c r="P741" s="1074"/>
      <c r="Q741" s="1074"/>
      <c r="R741" s="1074"/>
      <c r="S741" s="1074"/>
      <c r="T741" s="1075"/>
      <c r="U741" s="991"/>
      <c r="V741" s="1076"/>
      <c r="W741" s="993"/>
      <c r="X741" s="910"/>
      <c r="Y741" s="913"/>
      <c r="Z741" s="910"/>
    </row>
    <row r="742" spans="1:26" s="492" customFormat="1" ht="17.100000000000001" customHeight="1" x14ac:dyDescent="0.15">
      <c r="A742" s="1077" t="s">
        <v>830</v>
      </c>
      <c r="B742" s="1078"/>
      <c r="C742" s="1079"/>
      <c r="D742" s="1067" t="s">
        <v>802</v>
      </c>
      <c r="E742" s="1068"/>
      <c r="F742" s="1068"/>
      <c r="G742" s="1068"/>
      <c r="H742" s="1068"/>
      <c r="I742" s="1068"/>
      <c r="J742" s="1068"/>
      <c r="K742" s="1068"/>
      <c r="L742" s="1068"/>
      <c r="M742" s="1068"/>
      <c r="N742" s="1068"/>
      <c r="O742" s="1068"/>
      <c r="P742" s="1068"/>
      <c r="Q742" s="1068"/>
      <c r="R742" s="1068"/>
      <c r="S742" s="1068"/>
      <c r="T742" s="1069"/>
      <c r="U742" s="991"/>
      <c r="V742" s="1076"/>
      <c r="W742" s="993"/>
      <c r="X742" s="909"/>
      <c r="Y742" s="912"/>
      <c r="Z742" s="909"/>
    </row>
    <row r="743" spans="1:26" s="492" customFormat="1" ht="17.100000000000001" customHeight="1" x14ac:dyDescent="0.15">
      <c r="A743" s="1080"/>
      <c r="B743" s="1081"/>
      <c r="C743" s="1082"/>
      <c r="D743" s="1070"/>
      <c r="E743" s="1071"/>
      <c r="F743" s="1071"/>
      <c r="G743" s="1071"/>
      <c r="H743" s="1071"/>
      <c r="I743" s="1071"/>
      <c r="J743" s="1071"/>
      <c r="K743" s="1071"/>
      <c r="L743" s="1071"/>
      <c r="M743" s="1071"/>
      <c r="N743" s="1071"/>
      <c r="O743" s="1071"/>
      <c r="P743" s="1071"/>
      <c r="Q743" s="1071"/>
      <c r="R743" s="1071"/>
      <c r="S743" s="1071"/>
      <c r="T743" s="1072"/>
      <c r="U743" s="991"/>
      <c r="V743" s="1076"/>
      <c r="W743" s="993"/>
      <c r="X743" s="910"/>
      <c r="Y743" s="913"/>
      <c r="Z743" s="910"/>
    </row>
    <row r="744" spans="1:26" s="492" customFormat="1" ht="17.100000000000001" customHeight="1" x14ac:dyDescent="0.15">
      <c r="A744" s="1080"/>
      <c r="B744" s="1081"/>
      <c r="C744" s="1082"/>
      <c r="D744" s="1070"/>
      <c r="E744" s="1071"/>
      <c r="F744" s="1071"/>
      <c r="G744" s="1071"/>
      <c r="H744" s="1071"/>
      <c r="I744" s="1071"/>
      <c r="J744" s="1071"/>
      <c r="K744" s="1071"/>
      <c r="L744" s="1071"/>
      <c r="M744" s="1071"/>
      <c r="N744" s="1071"/>
      <c r="O744" s="1071"/>
      <c r="P744" s="1071"/>
      <c r="Q744" s="1071"/>
      <c r="R744" s="1071"/>
      <c r="S744" s="1071"/>
      <c r="T744" s="1072"/>
      <c r="U744" s="991"/>
      <c r="V744" s="1076"/>
      <c r="W744" s="993"/>
      <c r="X744" s="910"/>
      <c r="Y744" s="913"/>
      <c r="Z744" s="910"/>
    </row>
    <row r="745" spans="1:26" s="492" customFormat="1" ht="17.100000000000001" customHeight="1" x14ac:dyDescent="0.15">
      <c r="A745" s="1132"/>
      <c r="B745" s="1133"/>
      <c r="C745" s="1134"/>
      <c r="D745" s="1073"/>
      <c r="E745" s="1074"/>
      <c r="F745" s="1074"/>
      <c r="G745" s="1074"/>
      <c r="H745" s="1074"/>
      <c r="I745" s="1074"/>
      <c r="J745" s="1074"/>
      <c r="K745" s="1074"/>
      <c r="L745" s="1074"/>
      <c r="M745" s="1074"/>
      <c r="N745" s="1074"/>
      <c r="O745" s="1074"/>
      <c r="P745" s="1074"/>
      <c r="Q745" s="1074"/>
      <c r="R745" s="1074"/>
      <c r="S745" s="1074"/>
      <c r="T745" s="1075"/>
      <c r="U745" s="994"/>
      <c r="V745" s="995"/>
      <c r="W745" s="996"/>
      <c r="X745" s="911"/>
      <c r="Y745" s="914"/>
      <c r="Z745" s="911"/>
    </row>
    <row r="746" spans="1:26" s="31" customFormat="1" ht="17.100000000000001" customHeight="1" x14ac:dyDescent="0.15">
      <c r="A746" s="915" t="s">
        <v>831</v>
      </c>
      <c r="B746" s="805"/>
      <c r="C746" s="806"/>
      <c r="D746" s="915" t="s">
        <v>738</v>
      </c>
      <c r="E746" s="805"/>
      <c r="F746" s="805"/>
      <c r="G746" s="805"/>
      <c r="H746" s="805"/>
      <c r="I746" s="805"/>
      <c r="J746" s="805"/>
      <c r="K746" s="805"/>
      <c r="L746" s="805"/>
      <c r="M746" s="805"/>
      <c r="N746" s="805"/>
      <c r="O746" s="805"/>
      <c r="P746" s="805"/>
      <c r="Q746" s="805"/>
      <c r="R746" s="805"/>
      <c r="S746" s="805"/>
      <c r="T746" s="806"/>
      <c r="U746" s="772" t="s">
        <v>497</v>
      </c>
      <c r="V746" s="773"/>
      <c r="W746" s="774"/>
      <c r="X746" s="880"/>
      <c r="Y746" s="880"/>
      <c r="Z746" s="880"/>
    </row>
    <row r="747" spans="1:26" s="31" customFormat="1" ht="17.100000000000001" customHeight="1" x14ac:dyDescent="0.15">
      <c r="A747" s="763"/>
      <c r="B747" s="764"/>
      <c r="C747" s="765"/>
      <c r="D747" s="763"/>
      <c r="E747" s="764"/>
      <c r="F747" s="764"/>
      <c r="G747" s="764"/>
      <c r="H747" s="764"/>
      <c r="I747" s="764"/>
      <c r="J747" s="764"/>
      <c r="K747" s="764"/>
      <c r="L747" s="764"/>
      <c r="M747" s="764"/>
      <c r="N747" s="764"/>
      <c r="O747" s="764"/>
      <c r="P747" s="764"/>
      <c r="Q747" s="764"/>
      <c r="R747" s="764"/>
      <c r="S747" s="764"/>
      <c r="T747" s="765"/>
      <c r="U747" s="775"/>
      <c r="V747" s="776"/>
      <c r="W747" s="777"/>
      <c r="X747" s="880"/>
      <c r="Y747" s="880"/>
      <c r="Z747" s="880"/>
    </row>
    <row r="748" spans="1:26" s="31" customFormat="1" ht="17.100000000000001" customHeight="1" x14ac:dyDescent="0.15">
      <c r="A748" s="783"/>
      <c r="B748" s="784"/>
      <c r="C748" s="785"/>
      <c r="D748" s="783"/>
      <c r="E748" s="784"/>
      <c r="F748" s="784"/>
      <c r="G748" s="784"/>
      <c r="H748" s="784"/>
      <c r="I748" s="784"/>
      <c r="J748" s="784"/>
      <c r="K748" s="784"/>
      <c r="L748" s="784"/>
      <c r="M748" s="784"/>
      <c r="N748" s="784"/>
      <c r="O748" s="784"/>
      <c r="P748" s="784"/>
      <c r="Q748" s="784"/>
      <c r="R748" s="784"/>
      <c r="S748" s="784"/>
      <c r="T748" s="785"/>
      <c r="U748" s="801"/>
      <c r="V748" s="778"/>
      <c r="W748" s="779"/>
      <c r="X748" s="880"/>
      <c r="Y748" s="880"/>
      <c r="Z748" s="880"/>
    </row>
    <row r="749" spans="1:26" s="31" customFormat="1" ht="17.100000000000001" customHeight="1" x14ac:dyDescent="0.15">
      <c r="A749" s="754" t="s">
        <v>832</v>
      </c>
      <c r="B749" s="755"/>
      <c r="C749" s="756"/>
      <c r="D749" s="915" t="s">
        <v>739</v>
      </c>
      <c r="E749" s="805"/>
      <c r="F749" s="805"/>
      <c r="G749" s="805"/>
      <c r="H749" s="805"/>
      <c r="I749" s="805"/>
      <c r="J749" s="805"/>
      <c r="K749" s="805"/>
      <c r="L749" s="805"/>
      <c r="M749" s="805"/>
      <c r="N749" s="805"/>
      <c r="O749" s="805"/>
      <c r="P749" s="805"/>
      <c r="Q749" s="805"/>
      <c r="R749" s="805"/>
      <c r="S749" s="805"/>
      <c r="T749" s="806"/>
      <c r="U749" s="772" t="s">
        <v>496</v>
      </c>
      <c r="V749" s="773"/>
      <c r="W749" s="774"/>
      <c r="X749" s="880"/>
      <c r="Y749" s="880"/>
      <c r="Z749" s="880"/>
    </row>
    <row r="750" spans="1:26" s="31" customFormat="1" ht="17.100000000000001" customHeight="1" x14ac:dyDescent="0.15">
      <c r="A750" s="757"/>
      <c r="B750" s="758"/>
      <c r="C750" s="759"/>
      <c r="D750" s="763"/>
      <c r="E750" s="764"/>
      <c r="F750" s="764"/>
      <c r="G750" s="764"/>
      <c r="H750" s="764"/>
      <c r="I750" s="764"/>
      <c r="J750" s="764"/>
      <c r="K750" s="764"/>
      <c r="L750" s="764"/>
      <c r="M750" s="764"/>
      <c r="N750" s="764"/>
      <c r="O750" s="764"/>
      <c r="P750" s="764"/>
      <c r="Q750" s="764"/>
      <c r="R750" s="764"/>
      <c r="S750" s="764"/>
      <c r="T750" s="765"/>
      <c r="U750" s="775"/>
      <c r="V750" s="776"/>
      <c r="W750" s="777"/>
      <c r="X750" s="880"/>
      <c r="Y750" s="880"/>
      <c r="Z750" s="880"/>
    </row>
    <row r="751" spans="1:26" s="31" customFormat="1" ht="17.100000000000001" customHeight="1" x14ac:dyDescent="0.15">
      <c r="A751" s="760"/>
      <c r="B751" s="761"/>
      <c r="C751" s="762"/>
      <c r="D751" s="783"/>
      <c r="E751" s="784"/>
      <c r="F751" s="784"/>
      <c r="G751" s="784"/>
      <c r="H751" s="784"/>
      <c r="I751" s="784"/>
      <c r="J751" s="784"/>
      <c r="K751" s="784"/>
      <c r="L751" s="784"/>
      <c r="M751" s="784"/>
      <c r="N751" s="784"/>
      <c r="O751" s="784"/>
      <c r="P751" s="784"/>
      <c r="Q751" s="784"/>
      <c r="R751" s="784"/>
      <c r="S751" s="784"/>
      <c r="T751" s="785"/>
      <c r="U751" s="801"/>
      <c r="V751" s="778"/>
      <c r="W751" s="779"/>
      <c r="X751" s="880"/>
      <c r="Y751" s="880"/>
      <c r="Z751" s="880"/>
    </row>
    <row r="752" spans="1:26" s="31" customFormat="1" ht="17.100000000000001" customHeight="1" x14ac:dyDescent="0.15">
      <c r="A752" s="915" t="s">
        <v>833</v>
      </c>
      <c r="B752" s="805"/>
      <c r="C752" s="806"/>
      <c r="D752" s="915" t="s">
        <v>740</v>
      </c>
      <c r="E752" s="805"/>
      <c r="F752" s="805"/>
      <c r="G752" s="805"/>
      <c r="H752" s="805"/>
      <c r="I752" s="805"/>
      <c r="J752" s="805"/>
      <c r="K752" s="805"/>
      <c r="L752" s="805"/>
      <c r="M752" s="805"/>
      <c r="N752" s="805"/>
      <c r="O752" s="805"/>
      <c r="P752" s="805"/>
      <c r="Q752" s="805"/>
      <c r="R752" s="805"/>
      <c r="S752" s="805"/>
      <c r="T752" s="806"/>
      <c r="U752" s="772" t="s">
        <v>495</v>
      </c>
      <c r="V752" s="786"/>
      <c r="W752" s="787"/>
      <c r="X752" s="880"/>
      <c r="Y752" s="880"/>
      <c r="Z752" s="880"/>
    </row>
    <row r="753" spans="1:26" s="31" customFormat="1" ht="17.100000000000001" customHeight="1" x14ac:dyDescent="0.15">
      <c r="A753" s="763"/>
      <c r="B753" s="1084"/>
      <c r="C753" s="765"/>
      <c r="D753" s="763"/>
      <c r="E753" s="764"/>
      <c r="F753" s="764"/>
      <c r="G753" s="764"/>
      <c r="H753" s="764"/>
      <c r="I753" s="764"/>
      <c r="J753" s="764"/>
      <c r="K753" s="764"/>
      <c r="L753" s="764"/>
      <c r="M753" s="764"/>
      <c r="N753" s="764"/>
      <c r="O753" s="764"/>
      <c r="P753" s="764"/>
      <c r="Q753" s="764"/>
      <c r="R753" s="764"/>
      <c r="S753" s="764"/>
      <c r="T753" s="765"/>
      <c r="U753" s="788"/>
      <c r="V753" s="789"/>
      <c r="W753" s="790"/>
      <c r="X753" s="880"/>
      <c r="Y753" s="880"/>
      <c r="Z753" s="880"/>
    </row>
    <row r="754" spans="1:26" s="31" customFormat="1" ht="17.100000000000001" customHeight="1" x14ac:dyDescent="0.15">
      <c r="A754" s="763"/>
      <c r="B754" s="1084"/>
      <c r="C754" s="765"/>
      <c r="D754" s="783"/>
      <c r="E754" s="784"/>
      <c r="F754" s="784"/>
      <c r="G754" s="784"/>
      <c r="H754" s="784"/>
      <c r="I754" s="784"/>
      <c r="J754" s="784"/>
      <c r="K754" s="784"/>
      <c r="L754" s="784"/>
      <c r="M754" s="784"/>
      <c r="N754" s="784"/>
      <c r="O754" s="784"/>
      <c r="P754" s="784"/>
      <c r="Q754" s="784"/>
      <c r="R754" s="784"/>
      <c r="S754" s="784"/>
      <c r="T754" s="785"/>
      <c r="U754" s="788"/>
      <c r="V754" s="789"/>
      <c r="W754" s="790"/>
      <c r="X754" s="880"/>
      <c r="Y754" s="880"/>
      <c r="Z754" s="880"/>
    </row>
    <row r="755" spans="1:26" s="31" customFormat="1" ht="17.100000000000001" customHeight="1" x14ac:dyDescent="0.15">
      <c r="A755" s="754" t="s">
        <v>834</v>
      </c>
      <c r="B755" s="755"/>
      <c r="C755" s="756"/>
      <c r="D755" s="998" t="s">
        <v>526</v>
      </c>
      <c r="E755" s="999"/>
      <c r="F755" s="999"/>
      <c r="G755" s="999"/>
      <c r="H755" s="999"/>
      <c r="I755" s="999"/>
      <c r="J755" s="999"/>
      <c r="K755" s="999"/>
      <c r="L755" s="999"/>
      <c r="M755" s="999"/>
      <c r="N755" s="999"/>
      <c r="O755" s="999"/>
      <c r="P755" s="999"/>
      <c r="Q755" s="999"/>
      <c r="R755" s="999"/>
      <c r="S755" s="999"/>
      <c r="T755" s="1000"/>
      <c r="U755" s="772" t="s">
        <v>772</v>
      </c>
      <c r="V755" s="773"/>
      <c r="W755" s="774"/>
      <c r="X755" s="794"/>
      <c r="Y755" s="794"/>
      <c r="Z755" s="794"/>
    </row>
    <row r="756" spans="1:26" s="31" customFormat="1" ht="17.100000000000001" customHeight="1" x14ac:dyDescent="0.15">
      <c r="A756" s="757"/>
      <c r="B756" s="758"/>
      <c r="C756" s="759"/>
      <c r="D756" s="940"/>
      <c r="E756" s="941"/>
      <c r="F756" s="941"/>
      <c r="G756" s="941"/>
      <c r="H756" s="941"/>
      <c r="I756" s="941"/>
      <c r="J756" s="941"/>
      <c r="K756" s="941"/>
      <c r="L756" s="941"/>
      <c r="M756" s="941"/>
      <c r="N756" s="941"/>
      <c r="O756" s="941"/>
      <c r="P756" s="941"/>
      <c r="Q756" s="941"/>
      <c r="R756" s="941"/>
      <c r="S756" s="941"/>
      <c r="T756" s="942"/>
      <c r="U756" s="775"/>
      <c r="V756" s="776"/>
      <c r="W756" s="777"/>
      <c r="X756" s="795"/>
      <c r="Y756" s="795"/>
      <c r="Z756" s="795"/>
    </row>
    <row r="757" spans="1:26" s="31" customFormat="1" ht="17.100000000000001" customHeight="1" x14ac:dyDescent="0.15">
      <c r="A757" s="757"/>
      <c r="B757" s="758"/>
      <c r="C757" s="759"/>
      <c r="D757" s="940"/>
      <c r="E757" s="941"/>
      <c r="F757" s="941"/>
      <c r="G757" s="941"/>
      <c r="H757" s="941"/>
      <c r="I757" s="941"/>
      <c r="J757" s="941"/>
      <c r="K757" s="941"/>
      <c r="L757" s="941"/>
      <c r="M757" s="941"/>
      <c r="N757" s="941"/>
      <c r="O757" s="941"/>
      <c r="P757" s="941"/>
      <c r="Q757" s="941"/>
      <c r="R757" s="941"/>
      <c r="S757" s="941"/>
      <c r="T757" s="942"/>
      <c r="U757" s="775"/>
      <c r="V757" s="776"/>
      <c r="W757" s="777"/>
      <c r="X757" s="795"/>
      <c r="Y757" s="795"/>
      <c r="Z757" s="795"/>
    </row>
    <row r="758" spans="1:26" s="31" customFormat="1" ht="17.100000000000001" customHeight="1" x14ac:dyDescent="0.15">
      <c r="A758" s="757"/>
      <c r="B758" s="758"/>
      <c r="C758" s="759"/>
      <c r="D758" s="769"/>
      <c r="E758" s="770"/>
      <c r="F758" s="770"/>
      <c r="G758" s="770"/>
      <c r="H758" s="770"/>
      <c r="I758" s="770"/>
      <c r="J758" s="770"/>
      <c r="K758" s="770"/>
      <c r="L758" s="770"/>
      <c r="M758" s="770"/>
      <c r="N758" s="770"/>
      <c r="O758" s="770"/>
      <c r="P758" s="770"/>
      <c r="Q758" s="770"/>
      <c r="R758" s="770"/>
      <c r="S758" s="770"/>
      <c r="T758" s="771"/>
      <c r="U758" s="775"/>
      <c r="V758" s="776"/>
      <c r="W758" s="777"/>
      <c r="X758" s="888"/>
      <c r="Y758" s="888"/>
      <c r="Z758" s="888"/>
    </row>
    <row r="759" spans="1:26" s="31" customFormat="1" ht="17.100000000000001" customHeight="1" x14ac:dyDescent="0.15">
      <c r="A759" s="817" t="s">
        <v>835</v>
      </c>
      <c r="B759" s="818"/>
      <c r="C759" s="819"/>
      <c r="D759" s="998" t="s">
        <v>50</v>
      </c>
      <c r="E759" s="999"/>
      <c r="F759" s="999"/>
      <c r="G759" s="999"/>
      <c r="H759" s="999"/>
      <c r="I759" s="999"/>
      <c r="J759" s="999"/>
      <c r="K759" s="999"/>
      <c r="L759" s="999"/>
      <c r="M759" s="999"/>
      <c r="N759" s="999"/>
      <c r="O759" s="999"/>
      <c r="P759" s="999"/>
      <c r="Q759" s="999"/>
      <c r="R759" s="999"/>
      <c r="S759" s="999"/>
      <c r="T759" s="1000"/>
      <c r="U759" s="772" t="s">
        <v>773</v>
      </c>
      <c r="V759" s="773"/>
      <c r="W759" s="774"/>
      <c r="X759" s="794"/>
      <c r="Y759" s="794"/>
      <c r="Z759" s="794"/>
    </row>
    <row r="760" spans="1:26" s="31" customFormat="1" ht="17.100000000000001" customHeight="1" x14ac:dyDescent="0.15">
      <c r="A760" s="820"/>
      <c r="B760" s="821"/>
      <c r="C760" s="822"/>
      <c r="D760" s="940"/>
      <c r="E760" s="941"/>
      <c r="F760" s="941"/>
      <c r="G760" s="941"/>
      <c r="H760" s="941"/>
      <c r="I760" s="941"/>
      <c r="J760" s="941"/>
      <c r="K760" s="941"/>
      <c r="L760" s="941"/>
      <c r="M760" s="941"/>
      <c r="N760" s="941"/>
      <c r="O760" s="941"/>
      <c r="P760" s="941"/>
      <c r="Q760" s="941"/>
      <c r="R760" s="941"/>
      <c r="S760" s="941"/>
      <c r="T760" s="942"/>
      <c r="U760" s="775"/>
      <c r="V760" s="776"/>
      <c r="W760" s="777"/>
      <c r="X760" s="795"/>
      <c r="Y760" s="795"/>
      <c r="Z760" s="795"/>
    </row>
    <row r="761" spans="1:26" s="31" customFormat="1" ht="17.100000000000001" customHeight="1" x14ac:dyDescent="0.15">
      <c r="A761" s="820"/>
      <c r="B761" s="821"/>
      <c r="C761" s="822"/>
      <c r="D761" s="940"/>
      <c r="E761" s="941"/>
      <c r="F761" s="941"/>
      <c r="G761" s="941"/>
      <c r="H761" s="941"/>
      <c r="I761" s="941"/>
      <c r="J761" s="941"/>
      <c r="K761" s="941"/>
      <c r="L761" s="941"/>
      <c r="M761" s="941"/>
      <c r="N761" s="941"/>
      <c r="O761" s="941"/>
      <c r="P761" s="941"/>
      <c r="Q761" s="941"/>
      <c r="R761" s="941"/>
      <c r="S761" s="941"/>
      <c r="T761" s="942"/>
      <c r="U761" s="775"/>
      <c r="V761" s="776"/>
      <c r="W761" s="777"/>
      <c r="X761" s="795"/>
      <c r="Y761" s="795"/>
      <c r="Z761" s="795"/>
    </row>
    <row r="762" spans="1:26" s="31" customFormat="1" ht="17.100000000000001" customHeight="1" x14ac:dyDescent="0.15">
      <c r="A762" s="823"/>
      <c r="B762" s="824"/>
      <c r="C762" s="825"/>
      <c r="D762" s="769"/>
      <c r="E762" s="770"/>
      <c r="F762" s="770"/>
      <c r="G762" s="770"/>
      <c r="H762" s="770"/>
      <c r="I762" s="770"/>
      <c r="J762" s="770"/>
      <c r="K762" s="770"/>
      <c r="L762" s="770"/>
      <c r="M762" s="770"/>
      <c r="N762" s="770"/>
      <c r="O762" s="770"/>
      <c r="P762" s="770"/>
      <c r="Q762" s="770"/>
      <c r="R762" s="770"/>
      <c r="S762" s="770"/>
      <c r="T762" s="771"/>
      <c r="U762" s="775"/>
      <c r="V762" s="776"/>
      <c r="W762" s="777"/>
      <c r="X762" s="888"/>
      <c r="Y762" s="888"/>
      <c r="Z762" s="888"/>
    </row>
    <row r="763" spans="1:26" s="31" customFormat="1" ht="17.100000000000001" customHeight="1" x14ac:dyDescent="0.15">
      <c r="A763" s="754" t="s">
        <v>836</v>
      </c>
      <c r="B763" s="755"/>
      <c r="C763" s="756"/>
      <c r="D763" s="998" t="s">
        <v>800</v>
      </c>
      <c r="E763" s="999"/>
      <c r="F763" s="999"/>
      <c r="G763" s="999"/>
      <c r="H763" s="999"/>
      <c r="I763" s="999"/>
      <c r="J763" s="999"/>
      <c r="K763" s="999"/>
      <c r="L763" s="999"/>
      <c r="M763" s="999"/>
      <c r="N763" s="999"/>
      <c r="O763" s="999"/>
      <c r="P763" s="999"/>
      <c r="Q763" s="999"/>
      <c r="R763" s="999"/>
      <c r="S763" s="999"/>
      <c r="T763" s="1000"/>
      <c r="U763" s="772" t="s">
        <v>774</v>
      </c>
      <c r="V763" s="773"/>
      <c r="W763" s="774"/>
      <c r="X763" s="794"/>
      <c r="Y763" s="794"/>
      <c r="Z763" s="794"/>
    </row>
    <row r="764" spans="1:26" s="31" customFormat="1" ht="17.100000000000001" customHeight="1" x14ac:dyDescent="0.15">
      <c r="A764" s="757"/>
      <c r="B764" s="758"/>
      <c r="C764" s="759"/>
      <c r="D764" s="940"/>
      <c r="E764" s="941"/>
      <c r="F764" s="941"/>
      <c r="G764" s="941"/>
      <c r="H764" s="941"/>
      <c r="I764" s="941"/>
      <c r="J764" s="941"/>
      <c r="K764" s="941"/>
      <c r="L764" s="941"/>
      <c r="M764" s="941"/>
      <c r="N764" s="941"/>
      <c r="O764" s="941"/>
      <c r="P764" s="941"/>
      <c r="Q764" s="941"/>
      <c r="R764" s="941"/>
      <c r="S764" s="941"/>
      <c r="T764" s="942"/>
      <c r="U764" s="775"/>
      <c r="V764" s="776"/>
      <c r="W764" s="777"/>
      <c r="X764" s="795"/>
      <c r="Y764" s="795"/>
      <c r="Z764" s="795"/>
    </row>
    <row r="765" spans="1:26" s="31" customFormat="1" ht="17.100000000000001" customHeight="1" x14ac:dyDescent="0.15">
      <c r="A765" s="757"/>
      <c r="B765" s="758"/>
      <c r="C765" s="759"/>
      <c r="D765" s="940"/>
      <c r="E765" s="941"/>
      <c r="F765" s="941"/>
      <c r="G765" s="941"/>
      <c r="H765" s="941"/>
      <c r="I765" s="941"/>
      <c r="J765" s="941"/>
      <c r="K765" s="941"/>
      <c r="L765" s="941"/>
      <c r="M765" s="941"/>
      <c r="N765" s="941"/>
      <c r="O765" s="941"/>
      <c r="P765" s="941"/>
      <c r="Q765" s="941"/>
      <c r="R765" s="941"/>
      <c r="S765" s="941"/>
      <c r="T765" s="942"/>
      <c r="U765" s="775"/>
      <c r="V765" s="776"/>
      <c r="W765" s="777"/>
      <c r="X765" s="795"/>
      <c r="Y765" s="795"/>
      <c r="Z765" s="795"/>
    </row>
    <row r="766" spans="1:26" s="31" customFormat="1" ht="17.100000000000001" customHeight="1" x14ac:dyDescent="0.15">
      <c r="A766" s="760"/>
      <c r="B766" s="761"/>
      <c r="C766" s="762"/>
      <c r="D766" s="769"/>
      <c r="E766" s="770"/>
      <c r="F766" s="770"/>
      <c r="G766" s="770"/>
      <c r="H766" s="770"/>
      <c r="I766" s="770"/>
      <c r="J766" s="770"/>
      <c r="K766" s="770"/>
      <c r="L766" s="770"/>
      <c r="M766" s="770"/>
      <c r="N766" s="770"/>
      <c r="O766" s="770"/>
      <c r="P766" s="770"/>
      <c r="Q766" s="770"/>
      <c r="R766" s="770"/>
      <c r="S766" s="770"/>
      <c r="T766" s="771"/>
      <c r="U766" s="801"/>
      <c r="V766" s="778"/>
      <c r="W766" s="779"/>
      <c r="X766" s="888"/>
      <c r="Y766" s="888"/>
      <c r="Z766" s="888"/>
    </row>
    <row r="767" spans="1:26" s="31" customFormat="1" ht="17.100000000000001" customHeight="1" x14ac:dyDescent="0.15">
      <c r="A767" s="754" t="s">
        <v>837</v>
      </c>
      <c r="B767" s="755"/>
      <c r="C767" s="756"/>
      <c r="D767" s="998" t="s">
        <v>492</v>
      </c>
      <c r="E767" s="999"/>
      <c r="F767" s="999"/>
      <c r="G767" s="999"/>
      <c r="H767" s="999"/>
      <c r="I767" s="999"/>
      <c r="J767" s="999"/>
      <c r="K767" s="999"/>
      <c r="L767" s="999"/>
      <c r="M767" s="999"/>
      <c r="N767" s="999"/>
      <c r="O767" s="999"/>
      <c r="P767" s="999"/>
      <c r="Q767" s="999"/>
      <c r="R767" s="999"/>
      <c r="S767" s="999"/>
      <c r="T767" s="1000"/>
      <c r="U767" s="772" t="s">
        <v>63</v>
      </c>
      <c r="V767" s="773"/>
      <c r="W767" s="774"/>
      <c r="X767" s="794"/>
      <c r="Y767" s="794"/>
      <c r="Z767" s="794"/>
    </row>
    <row r="768" spans="1:26" s="31" customFormat="1" ht="17.100000000000001" customHeight="1" x14ac:dyDescent="0.15">
      <c r="A768" s="757"/>
      <c r="B768" s="758"/>
      <c r="C768" s="759"/>
      <c r="D768" s="940"/>
      <c r="E768" s="941"/>
      <c r="F768" s="941"/>
      <c r="G768" s="941"/>
      <c r="H768" s="941"/>
      <c r="I768" s="941"/>
      <c r="J768" s="941"/>
      <c r="K768" s="941"/>
      <c r="L768" s="941"/>
      <c r="M768" s="941"/>
      <c r="N768" s="941"/>
      <c r="O768" s="941"/>
      <c r="P768" s="941"/>
      <c r="Q768" s="941"/>
      <c r="R768" s="941"/>
      <c r="S768" s="941"/>
      <c r="T768" s="942"/>
      <c r="U768" s="775"/>
      <c r="V768" s="776"/>
      <c r="W768" s="777"/>
      <c r="X768" s="795"/>
      <c r="Y768" s="795"/>
      <c r="Z768" s="795"/>
    </row>
    <row r="769" spans="1:43" s="31" customFormat="1" ht="17.100000000000001" customHeight="1" x14ac:dyDescent="0.15">
      <c r="A769" s="757"/>
      <c r="B769" s="758"/>
      <c r="C769" s="759"/>
      <c r="D769" s="940"/>
      <c r="E769" s="941"/>
      <c r="F769" s="941"/>
      <c r="G769" s="941"/>
      <c r="H769" s="941"/>
      <c r="I769" s="941"/>
      <c r="J769" s="941"/>
      <c r="K769" s="941"/>
      <c r="L769" s="941"/>
      <c r="M769" s="941"/>
      <c r="N769" s="941"/>
      <c r="O769" s="941"/>
      <c r="P769" s="941"/>
      <c r="Q769" s="941"/>
      <c r="R769" s="941"/>
      <c r="S769" s="941"/>
      <c r="T769" s="942"/>
      <c r="U769" s="775"/>
      <c r="V769" s="776"/>
      <c r="W769" s="777"/>
      <c r="X769" s="795"/>
      <c r="Y769" s="795"/>
      <c r="Z769" s="795"/>
    </row>
    <row r="770" spans="1:43" s="31" customFormat="1" ht="17.100000000000001" customHeight="1" x14ac:dyDescent="0.15">
      <c r="A770" s="760"/>
      <c r="B770" s="761"/>
      <c r="C770" s="762"/>
      <c r="D770" s="769"/>
      <c r="E770" s="770"/>
      <c r="F770" s="770"/>
      <c r="G770" s="770"/>
      <c r="H770" s="770"/>
      <c r="I770" s="770"/>
      <c r="J770" s="770"/>
      <c r="K770" s="770"/>
      <c r="L770" s="770"/>
      <c r="M770" s="770"/>
      <c r="N770" s="770"/>
      <c r="O770" s="770"/>
      <c r="P770" s="770"/>
      <c r="Q770" s="770"/>
      <c r="R770" s="770"/>
      <c r="S770" s="770"/>
      <c r="T770" s="771"/>
      <c r="U770" s="801"/>
      <c r="V770" s="778"/>
      <c r="W770" s="779"/>
      <c r="X770" s="888"/>
      <c r="Y770" s="888"/>
      <c r="Z770" s="888"/>
    </row>
    <row r="771" spans="1:43" s="31" customFormat="1" ht="17.100000000000001" customHeight="1" x14ac:dyDescent="0.15">
      <c r="A771" s="754" t="s">
        <v>838</v>
      </c>
      <c r="B771" s="755"/>
      <c r="C771" s="756"/>
      <c r="D771" s="481" t="s">
        <v>787</v>
      </c>
      <c r="E771" s="805" t="s">
        <v>775</v>
      </c>
      <c r="F771" s="805"/>
      <c r="G771" s="805"/>
      <c r="H771" s="805"/>
      <c r="I771" s="805"/>
      <c r="J771" s="805"/>
      <c r="K771" s="805"/>
      <c r="L771" s="805"/>
      <c r="M771" s="805"/>
      <c r="N771" s="805"/>
      <c r="O771" s="805"/>
      <c r="P771" s="805"/>
      <c r="Q771" s="805"/>
      <c r="R771" s="805"/>
      <c r="S771" s="805"/>
      <c r="T771" s="806"/>
      <c r="U771" s="772" t="s">
        <v>741</v>
      </c>
      <c r="V771" s="773"/>
      <c r="W771" s="774"/>
      <c r="X771" s="794"/>
      <c r="Y771" s="794"/>
      <c r="Z771" s="794"/>
      <c r="AA771" s="458"/>
      <c r="AB771" s="457"/>
      <c r="AC771" s="457"/>
      <c r="AD771" s="457"/>
      <c r="AE771" s="457"/>
      <c r="AF771" s="457"/>
      <c r="AG771" s="457"/>
      <c r="AH771" s="457"/>
      <c r="AI771" s="457"/>
      <c r="AJ771" s="457"/>
      <c r="AK771" s="457"/>
      <c r="AL771" s="457"/>
      <c r="AM771" s="457"/>
      <c r="AN771" s="457"/>
      <c r="AO771" s="457"/>
      <c r="AP771" s="457"/>
      <c r="AQ771" s="457"/>
    </row>
    <row r="772" spans="1:43" s="31" customFormat="1" ht="17.100000000000001" customHeight="1" x14ac:dyDescent="0.15">
      <c r="A772" s="757"/>
      <c r="B772" s="758"/>
      <c r="C772" s="759"/>
      <c r="D772" s="507"/>
      <c r="E772" s="764"/>
      <c r="F772" s="764"/>
      <c r="G772" s="764"/>
      <c r="H772" s="764"/>
      <c r="I772" s="764"/>
      <c r="J772" s="764"/>
      <c r="K772" s="764"/>
      <c r="L772" s="764"/>
      <c r="M772" s="764"/>
      <c r="N772" s="764"/>
      <c r="O772" s="764"/>
      <c r="P772" s="764"/>
      <c r="Q772" s="764"/>
      <c r="R772" s="764"/>
      <c r="S772" s="764"/>
      <c r="T772" s="765"/>
      <c r="U772" s="775"/>
      <c r="V772" s="776"/>
      <c r="W772" s="777"/>
      <c r="X772" s="795"/>
      <c r="Y772" s="795"/>
      <c r="Z772" s="795"/>
      <c r="AA772" s="456"/>
      <c r="AB772" s="457"/>
      <c r="AC772" s="457"/>
      <c r="AD772" s="457"/>
      <c r="AE772" s="457"/>
      <c r="AF772" s="457"/>
      <c r="AG772" s="457"/>
      <c r="AH772" s="457"/>
      <c r="AI772" s="457"/>
      <c r="AJ772" s="457"/>
      <c r="AK772" s="457"/>
      <c r="AL772" s="457"/>
      <c r="AM772" s="457"/>
      <c r="AN772" s="457"/>
      <c r="AO772" s="457"/>
      <c r="AP772" s="457"/>
      <c r="AQ772" s="457"/>
    </row>
    <row r="773" spans="1:43" s="31" customFormat="1" ht="17.100000000000001" customHeight="1" x14ac:dyDescent="0.15">
      <c r="A773" s="757"/>
      <c r="B773" s="758"/>
      <c r="C773" s="759"/>
      <c r="D773" s="507"/>
      <c r="E773" s="764"/>
      <c r="F773" s="764"/>
      <c r="G773" s="764"/>
      <c r="H773" s="764"/>
      <c r="I773" s="764"/>
      <c r="J773" s="764"/>
      <c r="K773" s="764"/>
      <c r="L773" s="764"/>
      <c r="M773" s="764"/>
      <c r="N773" s="764"/>
      <c r="O773" s="764"/>
      <c r="P773" s="764"/>
      <c r="Q773" s="764"/>
      <c r="R773" s="764"/>
      <c r="S773" s="764"/>
      <c r="T773" s="765"/>
      <c r="U773" s="775"/>
      <c r="V773" s="776"/>
      <c r="W773" s="777"/>
      <c r="X773" s="795"/>
      <c r="Y773" s="795"/>
      <c r="Z773" s="795"/>
      <c r="AA773" s="456"/>
      <c r="AB773" s="457"/>
      <c r="AC773" s="457"/>
      <c r="AD773" s="457"/>
      <c r="AE773" s="457"/>
      <c r="AF773" s="457"/>
      <c r="AG773" s="457"/>
      <c r="AH773" s="457"/>
      <c r="AI773" s="457"/>
      <c r="AJ773" s="457"/>
      <c r="AK773" s="457"/>
      <c r="AL773" s="457"/>
      <c r="AM773" s="457"/>
      <c r="AN773" s="457"/>
      <c r="AO773" s="457"/>
      <c r="AP773" s="457"/>
      <c r="AQ773" s="457"/>
    </row>
    <row r="774" spans="1:43" s="31" customFormat="1" ht="17.100000000000001" customHeight="1" x14ac:dyDescent="0.15">
      <c r="A774" s="757"/>
      <c r="B774" s="758"/>
      <c r="C774" s="759"/>
      <c r="D774" s="507"/>
      <c r="E774" s="764"/>
      <c r="F774" s="764"/>
      <c r="G774" s="764"/>
      <c r="H774" s="764"/>
      <c r="I774" s="764"/>
      <c r="J774" s="764"/>
      <c r="K774" s="764"/>
      <c r="L774" s="764"/>
      <c r="M774" s="764"/>
      <c r="N774" s="764"/>
      <c r="O774" s="764"/>
      <c r="P774" s="764"/>
      <c r="Q774" s="764"/>
      <c r="R774" s="764"/>
      <c r="S774" s="764"/>
      <c r="T774" s="765"/>
      <c r="U774" s="775"/>
      <c r="V774" s="776"/>
      <c r="W774" s="777"/>
      <c r="X774" s="795"/>
      <c r="Y774" s="795"/>
      <c r="Z774" s="795"/>
      <c r="AA774" s="456"/>
      <c r="AB774" s="457"/>
      <c r="AC774" s="457"/>
      <c r="AD774" s="457"/>
      <c r="AE774" s="457"/>
      <c r="AF774" s="457"/>
      <c r="AG774" s="457"/>
      <c r="AH774" s="457"/>
      <c r="AI774" s="457"/>
      <c r="AJ774" s="457"/>
      <c r="AK774" s="457"/>
      <c r="AL774" s="457"/>
      <c r="AM774" s="457"/>
      <c r="AN774" s="457"/>
      <c r="AO774" s="457"/>
      <c r="AP774" s="457"/>
      <c r="AQ774" s="457"/>
    </row>
    <row r="775" spans="1:43" s="31" customFormat="1" ht="17.100000000000001" customHeight="1" x14ac:dyDescent="0.15">
      <c r="A775" s="757"/>
      <c r="B775" s="758"/>
      <c r="C775" s="759"/>
      <c r="D775" s="507"/>
      <c r="E775" s="764"/>
      <c r="F775" s="764"/>
      <c r="G775" s="764"/>
      <c r="H775" s="764"/>
      <c r="I775" s="764"/>
      <c r="J775" s="764"/>
      <c r="K775" s="764"/>
      <c r="L775" s="764"/>
      <c r="M775" s="764"/>
      <c r="N775" s="764"/>
      <c r="O775" s="764"/>
      <c r="P775" s="764"/>
      <c r="Q775" s="764"/>
      <c r="R775" s="764"/>
      <c r="S775" s="764"/>
      <c r="T775" s="765"/>
      <c r="U775" s="775"/>
      <c r="V775" s="776"/>
      <c r="W775" s="777"/>
      <c r="X775" s="795"/>
      <c r="Y775" s="795"/>
      <c r="Z775" s="795"/>
      <c r="AA775" s="456"/>
      <c r="AB775" s="457"/>
      <c r="AC775" s="457"/>
      <c r="AD775" s="457"/>
      <c r="AE775" s="457"/>
      <c r="AF775" s="457"/>
      <c r="AG775" s="457"/>
      <c r="AH775" s="457"/>
      <c r="AI775" s="457"/>
      <c r="AJ775" s="457"/>
      <c r="AK775" s="457"/>
      <c r="AL775" s="457"/>
      <c r="AM775" s="457"/>
      <c r="AN775" s="457"/>
      <c r="AO775" s="457"/>
      <c r="AP775" s="457"/>
      <c r="AQ775" s="457"/>
    </row>
    <row r="776" spans="1:43" s="31" customFormat="1" ht="17.100000000000001" customHeight="1" x14ac:dyDescent="0.15">
      <c r="A776" s="757"/>
      <c r="B776" s="758"/>
      <c r="C776" s="759"/>
      <c r="D776" s="507"/>
      <c r="E776" s="764"/>
      <c r="F776" s="764"/>
      <c r="G776" s="764"/>
      <c r="H776" s="764"/>
      <c r="I776" s="764"/>
      <c r="J776" s="764"/>
      <c r="K776" s="764"/>
      <c r="L776" s="764"/>
      <c r="M776" s="764"/>
      <c r="N776" s="764"/>
      <c r="O776" s="764"/>
      <c r="P776" s="764"/>
      <c r="Q776" s="764"/>
      <c r="R776" s="764"/>
      <c r="S776" s="764"/>
      <c r="T776" s="765"/>
      <c r="U776" s="775"/>
      <c r="V776" s="776"/>
      <c r="W776" s="777"/>
      <c r="X776" s="795"/>
      <c r="Y776" s="795"/>
      <c r="Z776" s="795"/>
      <c r="AA776" s="456"/>
      <c r="AB776" s="457"/>
      <c r="AC776" s="457"/>
      <c r="AD776" s="457"/>
      <c r="AE776" s="457"/>
      <c r="AF776" s="457"/>
      <c r="AG776" s="457"/>
      <c r="AH776" s="457"/>
      <c r="AI776" s="457"/>
      <c r="AJ776" s="457"/>
      <c r="AK776" s="457"/>
      <c r="AL776" s="457"/>
      <c r="AM776" s="457"/>
      <c r="AN776" s="457"/>
      <c r="AO776" s="457"/>
      <c r="AP776" s="457"/>
      <c r="AQ776" s="457"/>
    </row>
    <row r="777" spans="1:43" s="31" customFormat="1" ht="17.100000000000001" customHeight="1" x14ac:dyDescent="0.15">
      <c r="A777" s="757"/>
      <c r="B777" s="758"/>
      <c r="C777" s="759"/>
      <c r="D777" s="507"/>
      <c r="E777" s="764"/>
      <c r="F777" s="764"/>
      <c r="G777" s="764"/>
      <c r="H777" s="764"/>
      <c r="I777" s="764"/>
      <c r="J777" s="764"/>
      <c r="K777" s="764"/>
      <c r="L777" s="764"/>
      <c r="M777" s="764"/>
      <c r="N777" s="764"/>
      <c r="O777" s="764"/>
      <c r="P777" s="764"/>
      <c r="Q777" s="764"/>
      <c r="R777" s="764"/>
      <c r="S777" s="764"/>
      <c r="T777" s="765"/>
      <c r="U777" s="775"/>
      <c r="V777" s="776"/>
      <c r="W777" s="777"/>
      <c r="X777" s="795"/>
      <c r="Y777" s="795"/>
      <c r="Z777" s="795"/>
      <c r="AA777" s="456"/>
      <c r="AB777" s="457"/>
      <c r="AC777" s="457"/>
      <c r="AD777" s="457"/>
      <c r="AE777" s="457"/>
      <c r="AF777" s="457"/>
      <c r="AG777" s="457"/>
      <c r="AH777" s="457"/>
      <c r="AI777" s="457"/>
      <c r="AJ777" s="457"/>
      <c r="AK777" s="457"/>
      <c r="AL777" s="457"/>
      <c r="AM777" s="457"/>
      <c r="AN777" s="457"/>
      <c r="AO777" s="457"/>
      <c r="AP777" s="457"/>
      <c r="AQ777" s="457"/>
    </row>
    <row r="778" spans="1:43" s="31" customFormat="1" ht="17.100000000000001" customHeight="1" x14ac:dyDescent="0.15">
      <c r="A778" s="757"/>
      <c r="B778" s="758"/>
      <c r="C778" s="759"/>
      <c r="D778" s="513" t="s">
        <v>786</v>
      </c>
      <c r="E778" s="764" t="s">
        <v>776</v>
      </c>
      <c r="F778" s="764"/>
      <c r="G778" s="764"/>
      <c r="H778" s="764"/>
      <c r="I778" s="764"/>
      <c r="J778" s="764"/>
      <c r="K778" s="764"/>
      <c r="L778" s="764"/>
      <c r="M778" s="764"/>
      <c r="N778" s="764"/>
      <c r="O778" s="764"/>
      <c r="P778" s="764"/>
      <c r="Q778" s="764"/>
      <c r="R778" s="764"/>
      <c r="S778" s="764"/>
      <c r="T778" s="765"/>
      <c r="U778" s="775"/>
      <c r="V778" s="776"/>
      <c r="W778" s="777"/>
      <c r="X778" s="795"/>
      <c r="Y778" s="795"/>
      <c r="Z778" s="795"/>
      <c r="AA778" s="456"/>
      <c r="AB778" s="457"/>
      <c r="AC778" s="457"/>
      <c r="AD778" s="457"/>
      <c r="AE778" s="457"/>
      <c r="AF778" s="457"/>
      <c r="AG778" s="457"/>
      <c r="AH778" s="457"/>
      <c r="AI778" s="457"/>
      <c r="AJ778" s="457"/>
      <c r="AK778" s="457"/>
      <c r="AL778" s="457"/>
      <c r="AM778" s="457"/>
      <c r="AN778" s="457"/>
      <c r="AO778" s="457"/>
      <c r="AP778" s="457"/>
      <c r="AQ778" s="457"/>
    </row>
    <row r="779" spans="1:43" s="31" customFormat="1" ht="17.100000000000001" customHeight="1" x14ac:dyDescent="0.15">
      <c r="A779" s="757"/>
      <c r="B779" s="758"/>
      <c r="C779" s="759"/>
      <c r="D779" s="507"/>
      <c r="E779" s="764"/>
      <c r="F779" s="764"/>
      <c r="G779" s="764"/>
      <c r="H779" s="764"/>
      <c r="I779" s="764"/>
      <c r="J779" s="764"/>
      <c r="K779" s="764"/>
      <c r="L779" s="764"/>
      <c r="M779" s="764"/>
      <c r="N779" s="764"/>
      <c r="O779" s="764"/>
      <c r="P779" s="764"/>
      <c r="Q779" s="764"/>
      <c r="R779" s="764"/>
      <c r="S779" s="764"/>
      <c r="T779" s="765"/>
      <c r="U779" s="775"/>
      <c r="V779" s="776"/>
      <c r="W779" s="777"/>
      <c r="X779" s="795"/>
      <c r="Y779" s="795"/>
      <c r="Z779" s="795"/>
      <c r="AA779" s="456"/>
      <c r="AB779" s="457"/>
      <c r="AC779" s="457"/>
      <c r="AD779" s="457"/>
      <c r="AE779" s="457"/>
      <c r="AF779" s="457"/>
      <c r="AG779" s="457"/>
      <c r="AH779" s="457"/>
      <c r="AI779" s="457"/>
      <c r="AJ779" s="457"/>
      <c r="AK779" s="457"/>
      <c r="AL779" s="457"/>
      <c r="AM779" s="457"/>
      <c r="AN779" s="457"/>
      <c r="AO779" s="457"/>
      <c r="AP779" s="457"/>
      <c r="AQ779" s="457"/>
    </row>
    <row r="780" spans="1:43" s="31" customFormat="1" ht="17.100000000000001" customHeight="1" x14ac:dyDescent="0.15">
      <c r="A780" s="757"/>
      <c r="B780" s="758"/>
      <c r="C780" s="759"/>
      <c r="D780" s="507"/>
      <c r="E780" s="764"/>
      <c r="F780" s="764"/>
      <c r="G780" s="764"/>
      <c r="H780" s="764"/>
      <c r="I780" s="764"/>
      <c r="J780" s="764"/>
      <c r="K780" s="764"/>
      <c r="L780" s="764"/>
      <c r="M780" s="764"/>
      <c r="N780" s="764"/>
      <c r="O780" s="764"/>
      <c r="P780" s="764"/>
      <c r="Q780" s="764"/>
      <c r="R780" s="764"/>
      <c r="S780" s="764"/>
      <c r="T780" s="765"/>
      <c r="U780" s="775"/>
      <c r="V780" s="776"/>
      <c r="W780" s="777"/>
      <c r="X780" s="795"/>
      <c r="Y780" s="795"/>
      <c r="Z780" s="795"/>
      <c r="AA780" s="456"/>
      <c r="AB780" s="457"/>
      <c r="AC780" s="457"/>
      <c r="AD780" s="457"/>
      <c r="AE780" s="457"/>
      <c r="AF780" s="457"/>
      <c r="AG780" s="457"/>
      <c r="AH780" s="457"/>
      <c r="AI780" s="457"/>
      <c r="AJ780" s="457"/>
      <c r="AK780" s="457"/>
      <c r="AL780" s="457"/>
      <c r="AM780" s="457"/>
      <c r="AN780" s="457"/>
      <c r="AO780" s="457"/>
      <c r="AP780" s="457"/>
      <c r="AQ780" s="457"/>
    </row>
    <row r="781" spans="1:43" s="31" customFormat="1" ht="17.100000000000001" customHeight="1" x14ac:dyDescent="0.15">
      <c r="A781" s="757"/>
      <c r="B781" s="758"/>
      <c r="C781" s="759"/>
      <c r="D781" s="459" t="s">
        <v>26</v>
      </c>
      <c r="E781" s="53" t="s">
        <v>703</v>
      </c>
      <c r="F781" s="53"/>
      <c r="G781" s="53"/>
      <c r="H781" s="53"/>
      <c r="I781" s="53"/>
      <c r="J781" s="53"/>
      <c r="K781" s="53"/>
      <c r="L781" s="53"/>
      <c r="M781" s="53"/>
      <c r="N781" s="53"/>
      <c r="O781" s="53"/>
      <c r="P781" s="53"/>
      <c r="Q781" s="53"/>
      <c r="R781" s="53"/>
      <c r="S781" s="53"/>
      <c r="T781" s="54"/>
      <c r="U781" s="775"/>
      <c r="V781" s="776"/>
      <c r="W781" s="777"/>
      <c r="X781" s="809"/>
      <c r="Y781" s="809"/>
      <c r="Z781" s="809"/>
    </row>
    <row r="782" spans="1:43" s="31" customFormat="1" ht="17.100000000000001" customHeight="1" x14ac:dyDescent="0.15">
      <c r="A782" s="757"/>
      <c r="B782" s="758"/>
      <c r="C782" s="759"/>
      <c r="D782" s="811" t="s">
        <v>494</v>
      </c>
      <c r="E782" s="812"/>
      <c r="F782" s="812"/>
      <c r="G782" s="812"/>
      <c r="H782" s="812"/>
      <c r="I782" s="812"/>
      <c r="J782" s="812"/>
      <c r="K782" s="812"/>
      <c r="L782" s="812"/>
      <c r="M782" s="812"/>
      <c r="N782" s="812"/>
      <c r="O782" s="812"/>
      <c r="P782" s="812"/>
      <c r="Q782" s="812"/>
      <c r="R782" s="812"/>
      <c r="S782" s="812"/>
      <c r="T782" s="813"/>
      <c r="U782" s="775"/>
      <c r="V782" s="776"/>
      <c r="W782" s="777"/>
      <c r="X782" s="795"/>
      <c r="Y782" s="795"/>
      <c r="Z782" s="795"/>
    </row>
    <row r="783" spans="1:43" s="31" customFormat="1" ht="17.100000000000001" customHeight="1" x14ac:dyDescent="0.15">
      <c r="A783" s="757"/>
      <c r="B783" s="758"/>
      <c r="C783" s="759"/>
      <c r="D783" s="61" t="s">
        <v>652</v>
      </c>
      <c r="E783" s="12"/>
      <c r="F783" s="12"/>
      <c r="G783" s="12"/>
      <c r="H783" s="12"/>
      <c r="I783" s="12"/>
      <c r="J783" s="12"/>
      <c r="K783" s="12"/>
      <c r="L783" s="12"/>
      <c r="M783" s="12"/>
      <c r="N783" s="12"/>
      <c r="O783" s="12"/>
      <c r="P783" s="12"/>
      <c r="Q783" s="12"/>
      <c r="R783" s="12"/>
      <c r="S783" s="12"/>
      <c r="T783" s="13"/>
      <c r="U783" s="775"/>
      <c r="V783" s="776"/>
      <c r="W783" s="777"/>
      <c r="X783" s="795"/>
      <c r="Y783" s="795"/>
      <c r="Z783" s="795"/>
    </row>
    <row r="784" spans="1:43" s="31" customFormat="1" ht="17.100000000000001" customHeight="1" x14ac:dyDescent="0.15">
      <c r="A784" s="757"/>
      <c r="B784" s="758"/>
      <c r="C784" s="759"/>
      <c r="D784" s="460"/>
      <c r="E784" s="506" t="s">
        <v>621</v>
      </c>
      <c r="F784" s="764" t="s">
        <v>799</v>
      </c>
      <c r="G784" s="764"/>
      <c r="H784" s="764"/>
      <c r="I784" s="764"/>
      <c r="J784" s="764"/>
      <c r="K784" s="764"/>
      <c r="L784" s="764"/>
      <c r="M784" s="764"/>
      <c r="N784" s="764"/>
      <c r="O784" s="764"/>
      <c r="P784" s="764"/>
      <c r="Q784" s="764"/>
      <c r="R784" s="764"/>
      <c r="S784" s="764"/>
      <c r="T784" s="765"/>
      <c r="U784" s="775"/>
      <c r="V784" s="776"/>
      <c r="W784" s="777"/>
      <c r="X784" s="795"/>
      <c r="Y784" s="795"/>
      <c r="Z784" s="795"/>
    </row>
    <row r="785" spans="1:26" s="31" customFormat="1" ht="17.100000000000001" customHeight="1" x14ac:dyDescent="0.15">
      <c r="A785" s="757"/>
      <c r="B785" s="758"/>
      <c r="C785" s="759"/>
      <c r="D785" s="460"/>
      <c r="E785" s="508"/>
      <c r="F785" s="764"/>
      <c r="G785" s="764"/>
      <c r="H785" s="764"/>
      <c r="I785" s="764"/>
      <c r="J785" s="764"/>
      <c r="K785" s="764"/>
      <c r="L785" s="764"/>
      <c r="M785" s="764"/>
      <c r="N785" s="764"/>
      <c r="O785" s="764"/>
      <c r="P785" s="764"/>
      <c r="Q785" s="764"/>
      <c r="R785" s="764"/>
      <c r="S785" s="764"/>
      <c r="T785" s="765"/>
      <c r="U785" s="775"/>
      <c r="V785" s="776"/>
      <c r="W785" s="777"/>
      <c r="X785" s="795"/>
      <c r="Y785" s="795"/>
      <c r="Z785" s="795"/>
    </row>
    <row r="786" spans="1:26" s="31" customFormat="1" ht="17.100000000000001" customHeight="1" x14ac:dyDescent="0.15">
      <c r="A786" s="757"/>
      <c r="B786" s="758"/>
      <c r="C786" s="759"/>
      <c r="D786" s="460"/>
      <c r="E786" s="508"/>
      <c r="F786" s="764"/>
      <c r="G786" s="764"/>
      <c r="H786" s="764"/>
      <c r="I786" s="764"/>
      <c r="J786" s="764"/>
      <c r="K786" s="764"/>
      <c r="L786" s="764"/>
      <c r="M786" s="764"/>
      <c r="N786" s="764"/>
      <c r="O786" s="764"/>
      <c r="P786" s="764"/>
      <c r="Q786" s="764"/>
      <c r="R786" s="764"/>
      <c r="S786" s="764"/>
      <c r="T786" s="765"/>
      <c r="U786" s="775"/>
      <c r="V786" s="776"/>
      <c r="W786" s="777"/>
      <c r="X786" s="795"/>
      <c r="Y786" s="795"/>
      <c r="Z786" s="795"/>
    </row>
    <row r="787" spans="1:26" s="31" customFormat="1" ht="17.100000000000001" customHeight="1" x14ac:dyDescent="0.15">
      <c r="A787" s="757"/>
      <c r="B787" s="758"/>
      <c r="C787" s="759"/>
      <c r="D787" s="460"/>
      <c r="E787" s="508"/>
      <c r="F787" s="764"/>
      <c r="G787" s="764"/>
      <c r="H787" s="764"/>
      <c r="I787" s="764"/>
      <c r="J787" s="764"/>
      <c r="K787" s="764"/>
      <c r="L787" s="764"/>
      <c r="M787" s="764"/>
      <c r="N787" s="764"/>
      <c r="O787" s="764"/>
      <c r="P787" s="764"/>
      <c r="Q787" s="764"/>
      <c r="R787" s="764"/>
      <c r="S787" s="764"/>
      <c r="T787" s="765"/>
      <c r="U787" s="775"/>
      <c r="V787" s="776"/>
      <c r="W787" s="777"/>
      <c r="X787" s="795"/>
      <c r="Y787" s="795"/>
      <c r="Z787" s="795"/>
    </row>
    <row r="788" spans="1:26" s="31" customFormat="1" ht="17.100000000000001" customHeight="1" x14ac:dyDescent="0.15">
      <c r="A788" s="757"/>
      <c r="B788" s="758"/>
      <c r="C788" s="759"/>
      <c r="D788" s="460"/>
      <c r="E788" s="508"/>
      <c r="F788" s="764"/>
      <c r="G788" s="764"/>
      <c r="H788" s="764"/>
      <c r="I788" s="764"/>
      <c r="J788" s="764"/>
      <c r="K788" s="764"/>
      <c r="L788" s="764"/>
      <c r="M788" s="764"/>
      <c r="N788" s="764"/>
      <c r="O788" s="764"/>
      <c r="P788" s="764"/>
      <c r="Q788" s="764"/>
      <c r="R788" s="764"/>
      <c r="S788" s="764"/>
      <c r="T788" s="765"/>
      <c r="U788" s="775"/>
      <c r="V788" s="776"/>
      <c r="W788" s="777"/>
      <c r="X788" s="795"/>
      <c r="Y788" s="795"/>
      <c r="Z788" s="795"/>
    </row>
    <row r="789" spans="1:26" s="31" customFormat="1" ht="17.100000000000001" customHeight="1" x14ac:dyDescent="0.15">
      <c r="A789" s="757"/>
      <c r="B789" s="758"/>
      <c r="C789" s="759"/>
      <c r="D789" s="460"/>
      <c r="E789" s="508"/>
      <c r="F789" s="764"/>
      <c r="G789" s="764"/>
      <c r="H789" s="764"/>
      <c r="I789" s="764"/>
      <c r="J789" s="764"/>
      <c r="K789" s="764"/>
      <c r="L789" s="764"/>
      <c r="M789" s="764"/>
      <c r="N789" s="764"/>
      <c r="O789" s="764"/>
      <c r="P789" s="764"/>
      <c r="Q789" s="764"/>
      <c r="R789" s="764"/>
      <c r="S789" s="764"/>
      <c r="T789" s="765"/>
      <c r="U789" s="775"/>
      <c r="V789" s="776"/>
      <c r="W789" s="777"/>
      <c r="X789" s="795"/>
      <c r="Y789" s="795"/>
      <c r="Z789" s="795"/>
    </row>
    <row r="790" spans="1:26" s="31" customFormat="1" ht="17.100000000000001" customHeight="1" x14ac:dyDescent="0.15">
      <c r="A790" s="757"/>
      <c r="B790" s="758"/>
      <c r="C790" s="759"/>
      <c r="D790" s="461"/>
      <c r="E790" s="12" t="s">
        <v>11</v>
      </c>
      <c r="F790" s="764" t="s">
        <v>704</v>
      </c>
      <c r="G790" s="764"/>
      <c r="H790" s="764"/>
      <c r="I790" s="764"/>
      <c r="J790" s="764"/>
      <c r="K790" s="764"/>
      <c r="L790" s="764"/>
      <c r="M790" s="764"/>
      <c r="N790" s="764"/>
      <c r="O790" s="764"/>
      <c r="P790" s="764"/>
      <c r="Q790" s="764"/>
      <c r="R790" s="764"/>
      <c r="S790" s="764"/>
      <c r="T790" s="765"/>
      <c r="U790" s="775"/>
      <c r="V790" s="776"/>
      <c r="W790" s="777"/>
      <c r="X790" s="795"/>
      <c r="Y790" s="795"/>
      <c r="Z790" s="795"/>
    </row>
    <row r="791" spans="1:26" s="31" customFormat="1" ht="17.100000000000001" customHeight="1" x14ac:dyDescent="0.15">
      <c r="A791" s="757"/>
      <c r="B791" s="758"/>
      <c r="C791" s="759"/>
      <c r="D791" s="461"/>
      <c r="E791" s="12"/>
      <c r="F791" s="764"/>
      <c r="G791" s="764"/>
      <c r="H791" s="764"/>
      <c r="I791" s="764"/>
      <c r="J791" s="764"/>
      <c r="K791" s="764"/>
      <c r="L791" s="764"/>
      <c r="M791" s="764"/>
      <c r="N791" s="764"/>
      <c r="O791" s="764"/>
      <c r="P791" s="764"/>
      <c r="Q791" s="764"/>
      <c r="R791" s="764"/>
      <c r="S791" s="764"/>
      <c r="T791" s="765"/>
      <c r="U791" s="775"/>
      <c r="V791" s="776"/>
      <c r="W791" s="777"/>
      <c r="X791" s="795"/>
      <c r="Y791" s="795"/>
      <c r="Z791" s="795"/>
    </row>
    <row r="792" spans="1:26" s="31" customFormat="1" ht="17.100000000000001" customHeight="1" x14ac:dyDescent="0.15">
      <c r="A792" s="757"/>
      <c r="B792" s="758"/>
      <c r="C792" s="759"/>
      <c r="D792" s="462"/>
      <c r="E792" s="508"/>
      <c r="F792" s="764"/>
      <c r="G792" s="764"/>
      <c r="H792" s="764"/>
      <c r="I792" s="764"/>
      <c r="J792" s="764"/>
      <c r="K792" s="764"/>
      <c r="L792" s="764"/>
      <c r="M792" s="764"/>
      <c r="N792" s="764"/>
      <c r="O792" s="764"/>
      <c r="P792" s="764"/>
      <c r="Q792" s="764"/>
      <c r="R792" s="764"/>
      <c r="S792" s="764"/>
      <c r="T792" s="765"/>
      <c r="U792" s="775"/>
      <c r="V792" s="776"/>
      <c r="W792" s="777"/>
      <c r="X792" s="795"/>
      <c r="Y792" s="795"/>
      <c r="Z792" s="795"/>
    </row>
    <row r="793" spans="1:26" s="31" customFormat="1" ht="17.100000000000001" customHeight="1" x14ac:dyDescent="0.15">
      <c r="A793" s="757"/>
      <c r="B793" s="758"/>
      <c r="C793" s="759"/>
      <c r="D793" s="462"/>
      <c r="E793" s="12" t="s">
        <v>622</v>
      </c>
      <c r="F793" s="764" t="s">
        <v>705</v>
      </c>
      <c r="G793" s="764"/>
      <c r="H793" s="764"/>
      <c r="I793" s="764"/>
      <c r="J793" s="764"/>
      <c r="K793" s="764"/>
      <c r="L793" s="764"/>
      <c r="M793" s="764"/>
      <c r="N793" s="764"/>
      <c r="O793" s="764"/>
      <c r="P793" s="764"/>
      <c r="Q793" s="764"/>
      <c r="R793" s="764"/>
      <c r="S793" s="764"/>
      <c r="T793" s="765"/>
      <c r="U793" s="775"/>
      <c r="V793" s="776"/>
      <c r="W793" s="777"/>
      <c r="X793" s="795"/>
      <c r="Y793" s="795"/>
      <c r="Z793" s="795"/>
    </row>
    <row r="794" spans="1:26" s="31" customFormat="1" ht="17.100000000000001" customHeight="1" x14ac:dyDescent="0.15">
      <c r="A794" s="757"/>
      <c r="B794" s="758"/>
      <c r="C794" s="759"/>
      <c r="D794" s="461"/>
      <c r="E794" s="508"/>
      <c r="F794" s="764"/>
      <c r="G794" s="764"/>
      <c r="H794" s="764"/>
      <c r="I794" s="764"/>
      <c r="J794" s="764"/>
      <c r="K794" s="764"/>
      <c r="L794" s="764"/>
      <c r="M794" s="764"/>
      <c r="N794" s="764"/>
      <c r="O794" s="764"/>
      <c r="P794" s="764"/>
      <c r="Q794" s="764"/>
      <c r="R794" s="764"/>
      <c r="S794" s="764"/>
      <c r="T794" s="765"/>
      <c r="U794" s="775"/>
      <c r="V794" s="776"/>
      <c r="W794" s="777"/>
      <c r="X794" s="795"/>
      <c r="Y794" s="795"/>
      <c r="Z794" s="795"/>
    </row>
    <row r="795" spans="1:26" s="31" customFormat="1" ht="17.100000000000001" customHeight="1" x14ac:dyDescent="0.15">
      <c r="A795" s="757"/>
      <c r="B795" s="758"/>
      <c r="C795" s="759"/>
      <c r="D795" s="461"/>
      <c r="E795" s="508"/>
      <c r="F795" s="764"/>
      <c r="G795" s="764"/>
      <c r="H795" s="764"/>
      <c r="I795" s="764"/>
      <c r="J795" s="764"/>
      <c r="K795" s="764"/>
      <c r="L795" s="764"/>
      <c r="M795" s="764"/>
      <c r="N795" s="764"/>
      <c r="O795" s="764"/>
      <c r="P795" s="764"/>
      <c r="Q795" s="764"/>
      <c r="R795" s="764"/>
      <c r="S795" s="764"/>
      <c r="T795" s="765"/>
      <c r="U795" s="775"/>
      <c r="V795" s="776"/>
      <c r="W795" s="777"/>
      <c r="X795" s="795"/>
      <c r="Y795" s="795"/>
      <c r="Z795" s="795"/>
    </row>
    <row r="796" spans="1:26" s="31" customFormat="1" ht="17.100000000000001" customHeight="1" x14ac:dyDescent="0.15">
      <c r="A796" s="757"/>
      <c r="B796" s="758"/>
      <c r="C796" s="759"/>
      <c r="D796" s="462"/>
      <c r="E796" s="12" t="s">
        <v>623</v>
      </c>
      <c r="F796" s="764" t="s">
        <v>620</v>
      </c>
      <c r="G796" s="764"/>
      <c r="H796" s="764"/>
      <c r="I796" s="764"/>
      <c r="J796" s="764"/>
      <c r="K796" s="764"/>
      <c r="L796" s="764"/>
      <c r="M796" s="764"/>
      <c r="N796" s="764"/>
      <c r="O796" s="764"/>
      <c r="P796" s="764"/>
      <c r="Q796" s="764"/>
      <c r="R796" s="764"/>
      <c r="S796" s="764"/>
      <c r="T796" s="765"/>
      <c r="U796" s="775"/>
      <c r="V796" s="776"/>
      <c r="W796" s="777"/>
      <c r="X796" s="795"/>
      <c r="Y796" s="795"/>
      <c r="Z796" s="795"/>
    </row>
    <row r="797" spans="1:26" s="31" customFormat="1" ht="17.100000000000001" customHeight="1" x14ac:dyDescent="0.15">
      <c r="A797" s="757"/>
      <c r="B797" s="758"/>
      <c r="C797" s="759"/>
      <c r="D797" s="461"/>
      <c r="E797" s="508"/>
      <c r="F797" s="764"/>
      <c r="G797" s="764"/>
      <c r="H797" s="764"/>
      <c r="I797" s="764"/>
      <c r="J797" s="764"/>
      <c r="K797" s="764"/>
      <c r="L797" s="764"/>
      <c r="M797" s="764"/>
      <c r="N797" s="764"/>
      <c r="O797" s="764"/>
      <c r="P797" s="764"/>
      <c r="Q797" s="764"/>
      <c r="R797" s="764"/>
      <c r="S797" s="764"/>
      <c r="T797" s="765"/>
      <c r="U797" s="775"/>
      <c r="V797" s="776"/>
      <c r="W797" s="777"/>
      <c r="X797" s="795"/>
      <c r="Y797" s="795"/>
      <c r="Z797" s="795"/>
    </row>
    <row r="798" spans="1:26" s="31" customFormat="1" ht="17.100000000000001" customHeight="1" x14ac:dyDescent="0.15">
      <c r="A798" s="757"/>
      <c r="B798" s="758"/>
      <c r="C798" s="759"/>
      <c r="D798" s="462"/>
      <c r="E798" s="508"/>
      <c r="F798" s="764"/>
      <c r="G798" s="764"/>
      <c r="H798" s="764"/>
      <c r="I798" s="764"/>
      <c r="J798" s="764"/>
      <c r="K798" s="764"/>
      <c r="L798" s="764"/>
      <c r="M798" s="764"/>
      <c r="N798" s="764"/>
      <c r="O798" s="764"/>
      <c r="P798" s="764"/>
      <c r="Q798" s="764"/>
      <c r="R798" s="764"/>
      <c r="S798" s="764"/>
      <c r="T798" s="765"/>
      <c r="U798" s="775"/>
      <c r="V798" s="776"/>
      <c r="W798" s="777"/>
      <c r="X798" s="795"/>
      <c r="Y798" s="795"/>
      <c r="Z798" s="795"/>
    </row>
    <row r="799" spans="1:26" s="31" customFormat="1" ht="16.899999999999999" customHeight="1" x14ac:dyDescent="0.15">
      <c r="A799" s="757"/>
      <c r="B799" s="758"/>
      <c r="C799" s="759"/>
      <c r="D799" s="811" t="s">
        <v>493</v>
      </c>
      <c r="E799" s="812"/>
      <c r="F799" s="812"/>
      <c r="G799" s="812"/>
      <c r="H799" s="812"/>
      <c r="I799" s="812"/>
      <c r="J799" s="812"/>
      <c r="K799" s="812"/>
      <c r="L799" s="812"/>
      <c r="M799" s="812"/>
      <c r="N799" s="812"/>
      <c r="O799" s="812"/>
      <c r="P799" s="812"/>
      <c r="Q799" s="812"/>
      <c r="R799" s="812"/>
      <c r="S799" s="812"/>
      <c r="T799" s="813"/>
      <c r="U799" s="775"/>
      <c r="V799" s="776"/>
      <c r="W799" s="777"/>
      <c r="X799" s="795"/>
      <c r="Y799" s="795"/>
      <c r="Z799" s="795"/>
    </row>
    <row r="800" spans="1:26" s="31" customFormat="1" ht="16.899999999999999" customHeight="1" x14ac:dyDescent="0.15">
      <c r="A800" s="757"/>
      <c r="B800" s="758"/>
      <c r="C800" s="759"/>
      <c r="D800" s="507"/>
      <c r="E800" s="764" t="s">
        <v>638</v>
      </c>
      <c r="F800" s="764"/>
      <c r="G800" s="764"/>
      <c r="H800" s="764"/>
      <c r="I800" s="764"/>
      <c r="J800" s="764"/>
      <c r="K800" s="764"/>
      <c r="L800" s="764"/>
      <c r="M800" s="764"/>
      <c r="N800" s="764"/>
      <c r="O800" s="764"/>
      <c r="P800" s="764"/>
      <c r="Q800" s="764"/>
      <c r="R800" s="764"/>
      <c r="S800" s="764"/>
      <c r="T800" s="765"/>
      <c r="U800" s="775"/>
      <c r="V800" s="776"/>
      <c r="W800" s="777"/>
      <c r="X800" s="795"/>
      <c r="Y800" s="795"/>
      <c r="Z800" s="795"/>
    </row>
    <row r="801" spans="1:26" s="31" customFormat="1" ht="16.899999999999999" customHeight="1" x14ac:dyDescent="0.15">
      <c r="A801" s="757"/>
      <c r="B801" s="758"/>
      <c r="C801" s="759"/>
      <c r="D801" s="507"/>
      <c r="E801" s="764"/>
      <c r="F801" s="764"/>
      <c r="G801" s="764"/>
      <c r="H801" s="764"/>
      <c r="I801" s="764"/>
      <c r="J801" s="764"/>
      <c r="K801" s="764"/>
      <c r="L801" s="764"/>
      <c r="M801" s="764"/>
      <c r="N801" s="764"/>
      <c r="O801" s="764"/>
      <c r="P801" s="764"/>
      <c r="Q801" s="764"/>
      <c r="R801" s="764"/>
      <c r="S801" s="764"/>
      <c r="T801" s="765"/>
      <c r="U801" s="775"/>
      <c r="V801" s="776"/>
      <c r="W801" s="777"/>
      <c r="X801" s="795"/>
      <c r="Y801" s="795"/>
      <c r="Z801" s="795"/>
    </row>
    <row r="802" spans="1:26" s="31" customFormat="1" ht="16.899999999999999" customHeight="1" x14ac:dyDescent="0.15">
      <c r="A802" s="757"/>
      <c r="B802" s="758"/>
      <c r="C802" s="759"/>
      <c r="D802" s="507"/>
      <c r="E802" s="764"/>
      <c r="F802" s="764"/>
      <c r="G802" s="764"/>
      <c r="H802" s="764"/>
      <c r="I802" s="764"/>
      <c r="J802" s="764"/>
      <c r="K802" s="764"/>
      <c r="L802" s="764"/>
      <c r="M802" s="764"/>
      <c r="N802" s="764"/>
      <c r="O802" s="764"/>
      <c r="P802" s="764"/>
      <c r="Q802" s="764"/>
      <c r="R802" s="764"/>
      <c r="S802" s="764"/>
      <c r="T802" s="765"/>
      <c r="U802" s="775"/>
      <c r="V802" s="776"/>
      <c r="W802" s="777"/>
      <c r="X802" s="795"/>
      <c r="Y802" s="795"/>
      <c r="Z802" s="795"/>
    </row>
    <row r="803" spans="1:26" s="31" customFormat="1" ht="17.100000000000001" customHeight="1" x14ac:dyDescent="0.15">
      <c r="A803" s="757"/>
      <c r="B803" s="758"/>
      <c r="C803" s="759"/>
      <c r="D803" s="459" t="s">
        <v>23</v>
      </c>
      <c r="E803" s="53" t="s">
        <v>706</v>
      </c>
      <c r="F803" s="511"/>
      <c r="G803" s="511"/>
      <c r="H803" s="511"/>
      <c r="I803" s="511"/>
      <c r="J803" s="511"/>
      <c r="K803" s="511"/>
      <c r="L803" s="511"/>
      <c r="M803" s="511"/>
      <c r="N803" s="511"/>
      <c r="O803" s="511"/>
      <c r="P803" s="511"/>
      <c r="Q803" s="511"/>
      <c r="R803" s="511"/>
      <c r="S803" s="511"/>
      <c r="T803" s="512"/>
      <c r="U803" s="775"/>
      <c r="V803" s="776"/>
      <c r="W803" s="777"/>
      <c r="X803" s="809"/>
      <c r="Y803" s="809"/>
      <c r="Z803" s="809"/>
    </row>
    <row r="804" spans="1:26" s="31" customFormat="1" ht="17.100000000000001" customHeight="1" x14ac:dyDescent="0.15">
      <c r="A804" s="757"/>
      <c r="B804" s="758"/>
      <c r="C804" s="759"/>
      <c r="D804" s="811" t="s">
        <v>494</v>
      </c>
      <c r="E804" s="812"/>
      <c r="F804" s="812"/>
      <c r="G804" s="812"/>
      <c r="H804" s="812"/>
      <c r="I804" s="812"/>
      <c r="J804" s="812"/>
      <c r="K804" s="812"/>
      <c r="L804" s="812"/>
      <c r="M804" s="812"/>
      <c r="N804" s="812"/>
      <c r="O804" s="812"/>
      <c r="P804" s="812"/>
      <c r="Q804" s="812"/>
      <c r="R804" s="812"/>
      <c r="S804" s="812"/>
      <c r="T804" s="813"/>
      <c r="U804" s="775"/>
      <c r="V804" s="776"/>
      <c r="W804" s="777"/>
      <c r="X804" s="795"/>
      <c r="Y804" s="795"/>
      <c r="Z804" s="795"/>
    </row>
    <row r="805" spans="1:26" s="31" customFormat="1" ht="17.100000000000001" customHeight="1" x14ac:dyDescent="0.15">
      <c r="A805" s="757"/>
      <c r="B805" s="758"/>
      <c r="C805" s="759"/>
      <c r="D805" s="508"/>
      <c r="E805" s="764" t="s">
        <v>531</v>
      </c>
      <c r="F805" s="764"/>
      <c r="G805" s="764"/>
      <c r="H805" s="764"/>
      <c r="I805" s="764"/>
      <c r="J805" s="764"/>
      <c r="K805" s="764"/>
      <c r="L805" s="764"/>
      <c r="M805" s="764"/>
      <c r="N805" s="764"/>
      <c r="O805" s="764"/>
      <c r="P805" s="764"/>
      <c r="Q805" s="764"/>
      <c r="R805" s="764"/>
      <c r="S805" s="764"/>
      <c r="T805" s="765"/>
      <c r="U805" s="775"/>
      <c r="V805" s="776"/>
      <c r="W805" s="777"/>
      <c r="X805" s="795"/>
      <c r="Y805" s="795"/>
      <c r="Z805" s="795"/>
    </row>
    <row r="806" spans="1:26" s="31" customFormat="1" ht="17.100000000000001" customHeight="1" x14ac:dyDescent="0.15">
      <c r="A806" s="757"/>
      <c r="B806" s="758"/>
      <c r="C806" s="759"/>
      <c r="D806" s="811" t="s">
        <v>493</v>
      </c>
      <c r="E806" s="812"/>
      <c r="F806" s="812"/>
      <c r="G806" s="812"/>
      <c r="H806" s="812"/>
      <c r="I806" s="812"/>
      <c r="J806" s="812"/>
      <c r="K806" s="812"/>
      <c r="L806" s="812"/>
      <c r="M806" s="812"/>
      <c r="N806" s="812"/>
      <c r="O806" s="812"/>
      <c r="P806" s="812"/>
      <c r="Q806" s="812"/>
      <c r="R806" s="812"/>
      <c r="S806" s="812"/>
      <c r="T806" s="813"/>
      <c r="U806" s="775"/>
      <c r="V806" s="776"/>
      <c r="W806" s="777"/>
      <c r="X806" s="795"/>
      <c r="Y806" s="795"/>
      <c r="Z806" s="795"/>
    </row>
    <row r="807" spans="1:26" s="31" customFormat="1" ht="17.100000000000001" customHeight="1" x14ac:dyDescent="0.15">
      <c r="A807" s="757"/>
      <c r="B807" s="758"/>
      <c r="C807" s="759"/>
      <c r="D807" s="508"/>
      <c r="E807" s="764" t="s">
        <v>638</v>
      </c>
      <c r="F807" s="764"/>
      <c r="G807" s="764"/>
      <c r="H807" s="764"/>
      <c r="I807" s="764"/>
      <c r="J807" s="764"/>
      <c r="K807" s="764"/>
      <c r="L807" s="764"/>
      <c r="M807" s="764"/>
      <c r="N807" s="764"/>
      <c r="O807" s="764"/>
      <c r="P807" s="764"/>
      <c r="Q807" s="764"/>
      <c r="R807" s="764"/>
      <c r="S807" s="764"/>
      <c r="T807" s="765"/>
      <c r="U807" s="775"/>
      <c r="V807" s="776"/>
      <c r="W807" s="777"/>
      <c r="X807" s="795"/>
      <c r="Y807" s="795"/>
      <c r="Z807" s="795"/>
    </row>
    <row r="808" spans="1:26" s="31" customFormat="1" ht="17.100000000000001" customHeight="1" x14ac:dyDescent="0.15">
      <c r="A808" s="757"/>
      <c r="B808" s="758"/>
      <c r="C808" s="759"/>
      <c r="D808" s="508"/>
      <c r="E808" s="764"/>
      <c r="F808" s="764"/>
      <c r="G808" s="764"/>
      <c r="H808" s="764"/>
      <c r="I808" s="764"/>
      <c r="J808" s="764"/>
      <c r="K808" s="764"/>
      <c r="L808" s="764"/>
      <c r="M808" s="764"/>
      <c r="N808" s="764"/>
      <c r="O808" s="764"/>
      <c r="P808" s="764"/>
      <c r="Q808" s="764"/>
      <c r="R808" s="764"/>
      <c r="S808" s="764"/>
      <c r="T808" s="765"/>
      <c r="U808" s="775"/>
      <c r="V808" s="776"/>
      <c r="W808" s="777"/>
      <c r="X808" s="795"/>
      <c r="Y808" s="795"/>
      <c r="Z808" s="795"/>
    </row>
    <row r="809" spans="1:26" s="31" customFormat="1" ht="17.100000000000001" customHeight="1" x14ac:dyDescent="0.15">
      <c r="A809" s="757"/>
      <c r="B809" s="758"/>
      <c r="C809" s="759"/>
      <c r="D809" s="508"/>
      <c r="E809" s="764"/>
      <c r="F809" s="764"/>
      <c r="G809" s="764"/>
      <c r="H809" s="764"/>
      <c r="I809" s="764"/>
      <c r="J809" s="764"/>
      <c r="K809" s="764"/>
      <c r="L809" s="764"/>
      <c r="M809" s="764"/>
      <c r="N809" s="764"/>
      <c r="O809" s="764"/>
      <c r="P809" s="764"/>
      <c r="Q809" s="764"/>
      <c r="R809" s="764"/>
      <c r="S809" s="764"/>
      <c r="T809" s="765"/>
      <c r="U809" s="775"/>
      <c r="V809" s="776"/>
      <c r="W809" s="777"/>
      <c r="X809" s="795"/>
      <c r="Y809" s="795"/>
      <c r="Z809" s="795"/>
    </row>
    <row r="810" spans="1:26" s="31" customFormat="1" ht="17.100000000000001" customHeight="1" x14ac:dyDescent="0.15">
      <c r="A810" s="757"/>
      <c r="B810" s="758"/>
      <c r="C810" s="759"/>
      <c r="D810" s="459" t="s">
        <v>514</v>
      </c>
      <c r="E810" s="781" t="s">
        <v>707</v>
      </c>
      <c r="F810" s="781"/>
      <c r="G810" s="781"/>
      <c r="H810" s="781"/>
      <c r="I810" s="781"/>
      <c r="J810" s="781"/>
      <c r="K810" s="781"/>
      <c r="L810" s="781"/>
      <c r="M810" s="511"/>
      <c r="N810" s="511"/>
      <c r="O810" s="511"/>
      <c r="P810" s="511"/>
      <c r="Q810" s="511"/>
      <c r="R810" s="511"/>
      <c r="S810" s="511"/>
      <c r="T810" s="512"/>
      <c r="U810" s="775"/>
      <c r="V810" s="776"/>
      <c r="W810" s="777"/>
      <c r="X810" s="809"/>
      <c r="Y810" s="809"/>
      <c r="Z810" s="809"/>
    </row>
    <row r="811" spans="1:26" s="31" customFormat="1" ht="17.100000000000001" customHeight="1" x14ac:dyDescent="0.15">
      <c r="A811" s="757"/>
      <c r="B811" s="758"/>
      <c r="C811" s="759"/>
      <c r="D811" s="763" t="s">
        <v>493</v>
      </c>
      <c r="E811" s="764"/>
      <c r="F811" s="764"/>
      <c r="G811" s="764"/>
      <c r="H811" s="764"/>
      <c r="I811" s="764"/>
      <c r="J811" s="764"/>
      <c r="K811" s="764"/>
      <c r="L811" s="764"/>
      <c r="M811" s="764"/>
      <c r="N811" s="764"/>
      <c r="O811" s="764"/>
      <c r="P811" s="764"/>
      <c r="Q811" s="764"/>
      <c r="R811" s="764"/>
      <c r="S811" s="764"/>
      <c r="T811" s="765"/>
      <c r="U811" s="775"/>
      <c r="V811" s="776"/>
      <c r="W811" s="777"/>
      <c r="X811" s="795"/>
      <c r="Y811" s="795"/>
      <c r="Z811" s="795"/>
    </row>
    <row r="812" spans="1:26" s="31" customFormat="1" ht="17.100000000000001" customHeight="1" x14ac:dyDescent="0.15">
      <c r="A812" s="757"/>
      <c r="B812" s="758"/>
      <c r="C812" s="759"/>
      <c r="D812" s="514"/>
      <c r="E812" s="764" t="s">
        <v>638</v>
      </c>
      <c r="F812" s="764"/>
      <c r="G812" s="764"/>
      <c r="H812" s="764"/>
      <c r="I812" s="764"/>
      <c r="J812" s="764"/>
      <c r="K812" s="764"/>
      <c r="L812" s="764"/>
      <c r="M812" s="764"/>
      <c r="N812" s="764"/>
      <c r="O812" s="764"/>
      <c r="P812" s="764"/>
      <c r="Q812" s="764"/>
      <c r="R812" s="764"/>
      <c r="S812" s="764"/>
      <c r="T812" s="765"/>
      <c r="U812" s="775"/>
      <c r="V812" s="776"/>
      <c r="W812" s="777"/>
      <c r="X812" s="795"/>
      <c r="Y812" s="795"/>
      <c r="Z812" s="795"/>
    </row>
    <row r="813" spans="1:26" s="31" customFormat="1" ht="17.100000000000001" customHeight="1" x14ac:dyDescent="0.15">
      <c r="A813" s="757"/>
      <c r="B813" s="758"/>
      <c r="C813" s="759"/>
      <c r="D813" s="514"/>
      <c r="E813" s="764"/>
      <c r="F813" s="764"/>
      <c r="G813" s="764"/>
      <c r="H813" s="764"/>
      <c r="I813" s="764"/>
      <c r="J813" s="764"/>
      <c r="K813" s="764"/>
      <c r="L813" s="764"/>
      <c r="M813" s="764"/>
      <c r="N813" s="764"/>
      <c r="O813" s="764"/>
      <c r="P813" s="764"/>
      <c r="Q813" s="764"/>
      <c r="R813" s="764"/>
      <c r="S813" s="764"/>
      <c r="T813" s="765"/>
      <c r="U813" s="775"/>
      <c r="V813" s="776"/>
      <c r="W813" s="777"/>
      <c r="X813" s="795"/>
      <c r="Y813" s="795"/>
      <c r="Z813" s="795"/>
    </row>
    <row r="814" spans="1:26" s="31" customFormat="1" ht="17.100000000000001" customHeight="1" x14ac:dyDescent="0.15">
      <c r="A814" s="757"/>
      <c r="B814" s="758"/>
      <c r="C814" s="759"/>
      <c r="D814" s="463"/>
      <c r="E814" s="859"/>
      <c r="F814" s="859"/>
      <c r="G814" s="859"/>
      <c r="H814" s="859"/>
      <c r="I814" s="859"/>
      <c r="J814" s="859"/>
      <c r="K814" s="859"/>
      <c r="L814" s="859"/>
      <c r="M814" s="859"/>
      <c r="N814" s="859"/>
      <c r="O814" s="859"/>
      <c r="P814" s="859"/>
      <c r="Q814" s="859"/>
      <c r="R814" s="859"/>
      <c r="S814" s="859"/>
      <c r="T814" s="860"/>
      <c r="U814" s="775"/>
      <c r="V814" s="776"/>
      <c r="W814" s="777"/>
      <c r="X814" s="796"/>
      <c r="Y814" s="796"/>
      <c r="Z814" s="796"/>
    </row>
    <row r="815" spans="1:26" s="31" customFormat="1" ht="17.100000000000001" customHeight="1" x14ac:dyDescent="0.15">
      <c r="A815" s="757"/>
      <c r="B815" s="758"/>
      <c r="C815" s="759"/>
      <c r="D815" s="514" t="s">
        <v>265</v>
      </c>
      <c r="E815" s="764" t="s">
        <v>708</v>
      </c>
      <c r="F815" s="764"/>
      <c r="G815" s="764"/>
      <c r="H815" s="764"/>
      <c r="I815" s="764"/>
      <c r="J815" s="764"/>
      <c r="K815" s="764"/>
      <c r="L815" s="764"/>
      <c r="M815" s="508"/>
      <c r="N815" s="508"/>
      <c r="O815" s="508"/>
      <c r="P815" s="508"/>
      <c r="Q815" s="508"/>
      <c r="R815" s="508"/>
      <c r="S815" s="508"/>
      <c r="T815" s="509"/>
      <c r="U815" s="775"/>
      <c r="V815" s="776"/>
      <c r="W815" s="777"/>
      <c r="X815" s="795"/>
      <c r="Y815" s="795"/>
      <c r="Z815" s="795"/>
    </row>
    <row r="816" spans="1:26" s="31" customFormat="1" ht="17.100000000000001" customHeight="1" x14ac:dyDescent="0.15">
      <c r="A816" s="757"/>
      <c r="B816" s="758"/>
      <c r="C816" s="759"/>
      <c r="D816" s="811" t="s">
        <v>493</v>
      </c>
      <c r="E816" s="812"/>
      <c r="F816" s="812"/>
      <c r="G816" s="812"/>
      <c r="H816" s="812"/>
      <c r="I816" s="812"/>
      <c r="J816" s="812"/>
      <c r="K816" s="812"/>
      <c r="L816" s="812"/>
      <c r="M816" s="812"/>
      <c r="N816" s="812"/>
      <c r="O816" s="812"/>
      <c r="P816" s="812"/>
      <c r="Q816" s="812"/>
      <c r="R816" s="812"/>
      <c r="S816" s="812"/>
      <c r="T816" s="813"/>
      <c r="U816" s="775"/>
      <c r="V816" s="776"/>
      <c r="W816" s="777"/>
      <c r="X816" s="795"/>
      <c r="Y816" s="795"/>
      <c r="Z816" s="795"/>
    </row>
    <row r="817" spans="1:26" s="31" customFormat="1" ht="17.100000000000001" customHeight="1" x14ac:dyDescent="0.15">
      <c r="A817" s="757"/>
      <c r="B817" s="758"/>
      <c r="C817" s="759"/>
      <c r="D817" s="507"/>
      <c r="E817" s="1172" t="s">
        <v>639</v>
      </c>
      <c r="F817" s="1172"/>
      <c r="G817" s="1172"/>
      <c r="H817" s="1172"/>
      <c r="I817" s="1172"/>
      <c r="J817" s="1172"/>
      <c r="K817" s="1172"/>
      <c r="L817" s="1172"/>
      <c r="M817" s="1172"/>
      <c r="N817" s="1172"/>
      <c r="O817" s="1172"/>
      <c r="P817" s="1172"/>
      <c r="Q817" s="1172"/>
      <c r="R817" s="1172"/>
      <c r="S817" s="1172"/>
      <c r="T817" s="1173"/>
      <c r="U817" s="775"/>
      <c r="V817" s="776"/>
      <c r="W817" s="777"/>
      <c r="X817" s="795"/>
      <c r="Y817" s="795"/>
      <c r="Z817" s="795"/>
    </row>
    <row r="818" spans="1:26" s="31" customFormat="1" ht="17.100000000000001" customHeight="1" x14ac:dyDescent="0.15">
      <c r="A818" s="757"/>
      <c r="B818" s="758"/>
      <c r="C818" s="759"/>
      <c r="D818" s="507"/>
      <c r="E818" s="1172"/>
      <c r="F818" s="1172"/>
      <c r="G818" s="1172"/>
      <c r="H818" s="1172"/>
      <c r="I818" s="1172"/>
      <c r="J818" s="1172"/>
      <c r="K818" s="1172"/>
      <c r="L818" s="1172"/>
      <c r="M818" s="1172"/>
      <c r="N818" s="1172"/>
      <c r="O818" s="1172"/>
      <c r="P818" s="1172"/>
      <c r="Q818" s="1172"/>
      <c r="R818" s="1172"/>
      <c r="S818" s="1172"/>
      <c r="T818" s="1173"/>
      <c r="U818" s="775"/>
      <c r="V818" s="776"/>
      <c r="W818" s="777"/>
      <c r="X818" s="795"/>
      <c r="Y818" s="795"/>
      <c r="Z818" s="795"/>
    </row>
    <row r="819" spans="1:26" s="31" customFormat="1" ht="17.100000000000001" customHeight="1" x14ac:dyDescent="0.15">
      <c r="A819" s="760"/>
      <c r="B819" s="761"/>
      <c r="C819" s="762"/>
      <c r="D819" s="510"/>
      <c r="E819" s="1174"/>
      <c r="F819" s="1174"/>
      <c r="G819" s="1174"/>
      <c r="H819" s="1174"/>
      <c r="I819" s="1174"/>
      <c r="J819" s="1174"/>
      <c r="K819" s="1174"/>
      <c r="L819" s="1174"/>
      <c r="M819" s="1174"/>
      <c r="N819" s="1174"/>
      <c r="O819" s="1174"/>
      <c r="P819" s="1174"/>
      <c r="Q819" s="1174"/>
      <c r="R819" s="1174"/>
      <c r="S819" s="1174"/>
      <c r="T819" s="1175"/>
      <c r="U819" s="801"/>
      <c r="V819" s="778"/>
      <c r="W819" s="779"/>
      <c r="X819" s="888"/>
      <c r="Y819" s="888"/>
      <c r="Z819" s="888"/>
    </row>
    <row r="820" spans="1:26" s="31" customFormat="1" ht="17.100000000000001" customHeight="1" x14ac:dyDescent="0.15">
      <c r="A820" s="754" t="s">
        <v>839</v>
      </c>
      <c r="B820" s="755"/>
      <c r="C820" s="756"/>
      <c r="D820" s="998" t="s">
        <v>827</v>
      </c>
      <c r="E820" s="999"/>
      <c r="F820" s="999"/>
      <c r="G820" s="999"/>
      <c r="H820" s="999"/>
      <c r="I820" s="999"/>
      <c r="J820" s="999"/>
      <c r="K820" s="999"/>
      <c r="L820" s="999"/>
      <c r="M820" s="999"/>
      <c r="N820" s="999"/>
      <c r="O820" s="999"/>
      <c r="P820" s="999"/>
      <c r="Q820" s="999"/>
      <c r="R820" s="999"/>
      <c r="S820" s="999"/>
      <c r="T820" s="1000"/>
      <c r="U820" s="810" t="s">
        <v>742</v>
      </c>
      <c r="V820" s="810"/>
      <c r="W820" s="810"/>
      <c r="X820" s="794"/>
      <c r="Y820" s="794"/>
      <c r="Z820" s="794"/>
    </row>
    <row r="821" spans="1:26" s="31" customFormat="1" ht="17.100000000000001" customHeight="1" x14ac:dyDescent="0.15">
      <c r="A821" s="757"/>
      <c r="B821" s="758"/>
      <c r="C821" s="759"/>
      <c r="D821" s="940"/>
      <c r="E821" s="941"/>
      <c r="F821" s="941"/>
      <c r="G821" s="941"/>
      <c r="H821" s="941"/>
      <c r="I821" s="941"/>
      <c r="J821" s="941"/>
      <c r="K821" s="941"/>
      <c r="L821" s="941"/>
      <c r="M821" s="941"/>
      <c r="N821" s="941"/>
      <c r="O821" s="941"/>
      <c r="P821" s="941"/>
      <c r="Q821" s="941"/>
      <c r="R821" s="941"/>
      <c r="S821" s="941"/>
      <c r="T821" s="942"/>
      <c r="U821" s="810"/>
      <c r="V821" s="810"/>
      <c r="W821" s="810"/>
      <c r="X821" s="795"/>
      <c r="Y821" s="795"/>
      <c r="Z821" s="795"/>
    </row>
    <row r="822" spans="1:26" s="31" customFormat="1" ht="17.100000000000001" customHeight="1" x14ac:dyDescent="0.15">
      <c r="A822" s="757"/>
      <c r="B822" s="758"/>
      <c r="C822" s="759"/>
      <c r="D822" s="940"/>
      <c r="E822" s="941"/>
      <c r="F822" s="941"/>
      <c r="G822" s="941"/>
      <c r="H822" s="941"/>
      <c r="I822" s="941"/>
      <c r="J822" s="941"/>
      <c r="K822" s="941"/>
      <c r="L822" s="941"/>
      <c r="M822" s="941"/>
      <c r="N822" s="941"/>
      <c r="O822" s="941"/>
      <c r="P822" s="941"/>
      <c r="Q822" s="941"/>
      <c r="R822" s="941"/>
      <c r="S822" s="941"/>
      <c r="T822" s="942"/>
      <c r="U822" s="810"/>
      <c r="V822" s="810"/>
      <c r="W822" s="810"/>
      <c r="X822" s="795"/>
      <c r="Y822" s="795"/>
      <c r="Z822" s="795"/>
    </row>
    <row r="823" spans="1:26" s="31" customFormat="1" ht="17.100000000000001" customHeight="1" x14ac:dyDescent="0.15">
      <c r="A823" s="757"/>
      <c r="B823" s="758"/>
      <c r="C823" s="759"/>
      <c r="D823" s="940"/>
      <c r="E823" s="941"/>
      <c r="F823" s="941"/>
      <c r="G823" s="941"/>
      <c r="H823" s="941"/>
      <c r="I823" s="941"/>
      <c r="J823" s="941"/>
      <c r="K823" s="941"/>
      <c r="L823" s="941"/>
      <c r="M823" s="941"/>
      <c r="N823" s="941"/>
      <c r="O823" s="941"/>
      <c r="P823" s="941"/>
      <c r="Q823" s="941"/>
      <c r="R823" s="941"/>
      <c r="S823" s="941"/>
      <c r="T823" s="942"/>
      <c r="U823" s="810"/>
      <c r="V823" s="810"/>
      <c r="W823" s="810"/>
      <c r="X823" s="795"/>
      <c r="Y823" s="795"/>
      <c r="Z823" s="795"/>
    </row>
    <row r="824" spans="1:26" s="31" customFormat="1" ht="17.100000000000001" customHeight="1" x14ac:dyDescent="0.15">
      <c r="A824" s="757"/>
      <c r="B824" s="758"/>
      <c r="C824" s="759"/>
      <c r="D824" s="769"/>
      <c r="E824" s="770"/>
      <c r="F824" s="770"/>
      <c r="G824" s="770"/>
      <c r="H824" s="770"/>
      <c r="I824" s="770"/>
      <c r="J824" s="770"/>
      <c r="K824" s="770"/>
      <c r="L824" s="770"/>
      <c r="M824" s="770"/>
      <c r="N824" s="770"/>
      <c r="O824" s="770"/>
      <c r="P824" s="770"/>
      <c r="Q824" s="770"/>
      <c r="R824" s="770"/>
      <c r="S824" s="770"/>
      <c r="T824" s="771"/>
      <c r="U824" s="810"/>
      <c r="V824" s="810"/>
      <c r="W824" s="810"/>
      <c r="X824" s="795"/>
      <c r="Y824" s="795"/>
      <c r="Z824" s="795"/>
    </row>
    <row r="825" spans="1:26" s="31" customFormat="1" ht="17.100000000000001" customHeight="1" x14ac:dyDescent="0.15">
      <c r="A825" s="754" t="s">
        <v>840</v>
      </c>
      <c r="B825" s="755"/>
      <c r="C825" s="756"/>
      <c r="D825" s="915" t="s">
        <v>798</v>
      </c>
      <c r="E825" s="805"/>
      <c r="F825" s="805"/>
      <c r="G825" s="805"/>
      <c r="H825" s="805"/>
      <c r="I825" s="805"/>
      <c r="J825" s="805"/>
      <c r="K825" s="805"/>
      <c r="L825" s="805"/>
      <c r="M825" s="805"/>
      <c r="N825" s="805"/>
      <c r="O825" s="805"/>
      <c r="P825" s="805"/>
      <c r="Q825" s="805"/>
      <c r="R825" s="805"/>
      <c r="S825" s="805"/>
      <c r="T825" s="806"/>
      <c r="U825" s="772" t="s">
        <v>743</v>
      </c>
      <c r="V825" s="773"/>
      <c r="W825" s="774"/>
      <c r="X825" s="797"/>
      <c r="Y825" s="797"/>
      <c r="Z825" s="797"/>
    </row>
    <row r="826" spans="1:26" s="31" customFormat="1" ht="17.100000000000001" customHeight="1" x14ac:dyDescent="0.15">
      <c r="A826" s="757"/>
      <c r="B826" s="758"/>
      <c r="C826" s="759"/>
      <c r="D826" s="763"/>
      <c r="E826" s="764"/>
      <c r="F826" s="764"/>
      <c r="G826" s="764"/>
      <c r="H826" s="764"/>
      <c r="I826" s="764"/>
      <c r="J826" s="764"/>
      <c r="K826" s="764"/>
      <c r="L826" s="764"/>
      <c r="M826" s="764"/>
      <c r="N826" s="764"/>
      <c r="O826" s="764"/>
      <c r="P826" s="764"/>
      <c r="Q826" s="764"/>
      <c r="R826" s="764"/>
      <c r="S826" s="764"/>
      <c r="T826" s="765"/>
      <c r="U826" s="775"/>
      <c r="V826" s="776"/>
      <c r="W826" s="777"/>
      <c r="X826" s="797"/>
      <c r="Y826" s="797"/>
      <c r="Z826" s="797"/>
    </row>
    <row r="827" spans="1:26" s="31" customFormat="1" ht="17.100000000000001" customHeight="1" x14ac:dyDescent="0.15">
      <c r="A827" s="757"/>
      <c r="B827" s="758"/>
      <c r="C827" s="759"/>
      <c r="D827" s="763"/>
      <c r="E827" s="764"/>
      <c r="F827" s="764"/>
      <c r="G827" s="764"/>
      <c r="H827" s="764"/>
      <c r="I827" s="764"/>
      <c r="J827" s="764"/>
      <c r="K827" s="764"/>
      <c r="L827" s="764"/>
      <c r="M827" s="764"/>
      <c r="N827" s="764"/>
      <c r="O827" s="764"/>
      <c r="P827" s="764"/>
      <c r="Q827" s="764"/>
      <c r="R827" s="764"/>
      <c r="S827" s="764"/>
      <c r="T827" s="765"/>
      <c r="U827" s="775"/>
      <c r="V827" s="776"/>
      <c r="W827" s="777"/>
      <c r="X827" s="797"/>
      <c r="Y827" s="797"/>
      <c r="Z827" s="797"/>
    </row>
    <row r="828" spans="1:26" s="31" customFormat="1" ht="17.100000000000001" customHeight="1" x14ac:dyDescent="0.15">
      <c r="A828" s="757"/>
      <c r="B828" s="758"/>
      <c r="C828" s="759"/>
      <c r="D828" s="763"/>
      <c r="E828" s="764"/>
      <c r="F828" s="764"/>
      <c r="G828" s="764"/>
      <c r="H828" s="764"/>
      <c r="I828" s="764"/>
      <c r="J828" s="764"/>
      <c r="K828" s="764"/>
      <c r="L828" s="764"/>
      <c r="M828" s="764"/>
      <c r="N828" s="764"/>
      <c r="O828" s="764"/>
      <c r="P828" s="764"/>
      <c r="Q828" s="764"/>
      <c r="R828" s="764"/>
      <c r="S828" s="764"/>
      <c r="T828" s="765"/>
      <c r="U828" s="775"/>
      <c r="V828" s="776"/>
      <c r="W828" s="777"/>
      <c r="X828" s="797"/>
      <c r="Y828" s="797"/>
      <c r="Z828" s="797"/>
    </row>
    <row r="829" spans="1:26" s="31" customFormat="1" ht="17.100000000000001" customHeight="1" x14ac:dyDescent="0.15">
      <c r="A829" s="757"/>
      <c r="B829" s="758"/>
      <c r="C829" s="759"/>
      <c r="D829" s="763"/>
      <c r="E829" s="764"/>
      <c r="F829" s="764"/>
      <c r="G829" s="764"/>
      <c r="H829" s="764"/>
      <c r="I829" s="764"/>
      <c r="J829" s="764"/>
      <c r="K829" s="764"/>
      <c r="L829" s="764"/>
      <c r="M829" s="764"/>
      <c r="N829" s="764"/>
      <c r="O829" s="764"/>
      <c r="P829" s="764"/>
      <c r="Q829" s="764"/>
      <c r="R829" s="764"/>
      <c r="S829" s="764"/>
      <c r="T829" s="765"/>
      <c r="U829" s="775"/>
      <c r="V829" s="776"/>
      <c r="W829" s="777"/>
      <c r="X829" s="797"/>
      <c r="Y829" s="797"/>
      <c r="Z829" s="797"/>
    </row>
    <row r="830" spans="1:26" s="31" customFormat="1" ht="17.100000000000001" customHeight="1" x14ac:dyDescent="0.15">
      <c r="A830" s="757"/>
      <c r="B830" s="758"/>
      <c r="C830" s="759"/>
      <c r="D830" s="997" t="s">
        <v>266</v>
      </c>
      <c r="E830" s="807"/>
      <c r="F830" s="807"/>
      <c r="G830" s="807"/>
      <c r="H830" s="807"/>
      <c r="I830" s="807"/>
      <c r="J830" s="807"/>
      <c r="K830" s="807"/>
      <c r="L830" s="807"/>
      <c r="M830" s="807"/>
      <c r="N830" s="807"/>
      <c r="O830" s="807"/>
      <c r="P830" s="807"/>
      <c r="Q830" s="807"/>
      <c r="R830" s="807"/>
      <c r="S830" s="807"/>
      <c r="T830" s="808"/>
      <c r="U830" s="775"/>
      <c r="V830" s="776"/>
      <c r="W830" s="777"/>
      <c r="X830" s="797"/>
      <c r="Y830" s="797"/>
      <c r="Z830" s="797"/>
    </row>
    <row r="831" spans="1:26" s="31" customFormat="1" ht="17.100000000000001" customHeight="1" x14ac:dyDescent="0.15">
      <c r="A831" s="757"/>
      <c r="B831" s="758"/>
      <c r="C831" s="759"/>
      <c r="D831" s="763" t="s">
        <v>499</v>
      </c>
      <c r="E831" s="764"/>
      <c r="F831" s="764"/>
      <c r="G831" s="764"/>
      <c r="H831" s="764"/>
      <c r="I831" s="764"/>
      <c r="J831" s="764"/>
      <c r="K831" s="764"/>
      <c r="L831" s="764"/>
      <c r="M831" s="764"/>
      <c r="N831" s="764"/>
      <c r="O831" s="764"/>
      <c r="P831" s="764"/>
      <c r="Q831" s="764"/>
      <c r="R831" s="764"/>
      <c r="S831" s="764"/>
      <c r="T831" s="765"/>
      <c r="U831" s="775"/>
      <c r="V831" s="776"/>
      <c r="W831" s="777"/>
      <c r="X831" s="797"/>
      <c r="Y831" s="797"/>
      <c r="Z831" s="797"/>
    </row>
    <row r="832" spans="1:26" s="31" customFormat="1" ht="17.100000000000001" customHeight="1" x14ac:dyDescent="0.15">
      <c r="A832" s="757"/>
      <c r="B832" s="758"/>
      <c r="C832" s="759"/>
      <c r="D832" s="763"/>
      <c r="E832" s="764"/>
      <c r="F832" s="764"/>
      <c r="G832" s="764"/>
      <c r="H832" s="764"/>
      <c r="I832" s="764"/>
      <c r="J832" s="764"/>
      <c r="K832" s="764"/>
      <c r="L832" s="764"/>
      <c r="M832" s="764"/>
      <c r="N832" s="764"/>
      <c r="O832" s="764"/>
      <c r="P832" s="764"/>
      <c r="Q832" s="764"/>
      <c r="R832" s="764"/>
      <c r="S832" s="764"/>
      <c r="T832" s="765"/>
      <c r="U832" s="775"/>
      <c r="V832" s="776"/>
      <c r="W832" s="777"/>
      <c r="X832" s="797"/>
      <c r="Y832" s="797"/>
      <c r="Z832" s="797"/>
    </row>
    <row r="833" spans="1:26" s="31" customFormat="1" ht="17.100000000000001" customHeight="1" x14ac:dyDescent="0.15">
      <c r="A833" s="760"/>
      <c r="B833" s="761"/>
      <c r="C833" s="762"/>
      <c r="D833" s="783"/>
      <c r="E833" s="784"/>
      <c r="F833" s="784"/>
      <c r="G833" s="784"/>
      <c r="H833" s="784"/>
      <c r="I833" s="784"/>
      <c r="J833" s="784"/>
      <c r="K833" s="784"/>
      <c r="L833" s="784"/>
      <c r="M833" s="784"/>
      <c r="N833" s="784"/>
      <c r="O833" s="784"/>
      <c r="P833" s="784"/>
      <c r="Q833" s="784"/>
      <c r="R833" s="784"/>
      <c r="S833" s="784"/>
      <c r="T833" s="785"/>
      <c r="U833" s="801"/>
      <c r="V833" s="778"/>
      <c r="W833" s="779"/>
      <c r="X833" s="797"/>
      <c r="Y833" s="797"/>
      <c r="Z833" s="797"/>
    </row>
    <row r="834" spans="1:26" s="31" customFormat="1" ht="17.100000000000001" customHeight="1" x14ac:dyDescent="0.15">
      <c r="A834" s="754" t="s">
        <v>841</v>
      </c>
      <c r="B834" s="755"/>
      <c r="C834" s="756"/>
      <c r="D834" s="915" t="s">
        <v>797</v>
      </c>
      <c r="E834" s="805"/>
      <c r="F834" s="805"/>
      <c r="G834" s="805"/>
      <c r="H834" s="805"/>
      <c r="I834" s="805"/>
      <c r="J834" s="805"/>
      <c r="K834" s="805"/>
      <c r="L834" s="805"/>
      <c r="M834" s="805"/>
      <c r="N834" s="805"/>
      <c r="O834" s="805"/>
      <c r="P834" s="805"/>
      <c r="Q834" s="805"/>
      <c r="R834" s="805"/>
      <c r="S834" s="805"/>
      <c r="T834" s="806"/>
      <c r="U834" s="772" t="s">
        <v>744</v>
      </c>
      <c r="V834" s="773"/>
      <c r="W834" s="774"/>
      <c r="X834" s="794"/>
      <c r="Y834" s="794"/>
      <c r="Z834" s="794"/>
    </row>
    <row r="835" spans="1:26" s="31" customFormat="1" ht="17.100000000000001" customHeight="1" x14ac:dyDescent="0.15">
      <c r="A835" s="757"/>
      <c r="B835" s="758"/>
      <c r="C835" s="759"/>
      <c r="D835" s="763"/>
      <c r="E835" s="764"/>
      <c r="F835" s="764"/>
      <c r="G835" s="764"/>
      <c r="H835" s="764"/>
      <c r="I835" s="764"/>
      <c r="J835" s="764"/>
      <c r="K835" s="764"/>
      <c r="L835" s="764"/>
      <c r="M835" s="764"/>
      <c r="N835" s="764"/>
      <c r="O835" s="764"/>
      <c r="P835" s="764"/>
      <c r="Q835" s="764"/>
      <c r="R835" s="764"/>
      <c r="S835" s="764"/>
      <c r="T835" s="765"/>
      <c r="U835" s="775"/>
      <c r="V835" s="776"/>
      <c r="W835" s="777"/>
      <c r="X835" s="795"/>
      <c r="Y835" s="795"/>
      <c r="Z835" s="795"/>
    </row>
    <row r="836" spans="1:26" s="31" customFormat="1" ht="17.100000000000001" customHeight="1" x14ac:dyDescent="0.15">
      <c r="A836" s="757"/>
      <c r="B836" s="758"/>
      <c r="C836" s="759"/>
      <c r="D836" s="763"/>
      <c r="E836" s="764"/>
      <c r="F836" s="764"/>
      <c r="G836" s="764"/>
      <c r="H836" s="764"/>
      <c r="I836" s="764"/>
      <c r="J836" s="764"/>
      <c r="K836" s="764"/>
      <c r="L836" s="764"/>
      <c r="M836" s="764"/>
      <c r="N836" s="764"/>
      <c r="O836" s="764"/>
      <c r="P836" s="764"/>
      <c r="Q836" s="764"/>
      <c r="R836" s="764"/>
      <c r="S836" s="764"/>
      <c r="T836" s="765"/>
      <c r="U836" s="775"/>
      <c r="V836" s="776"/>
      <c r="W836" s="777"/>
      <c r="X836" s="795"/>
      <c r="Y836" s="795"/>
      <c r="Z836" s="795"/>
    </row>
    <row r="837" spans="1:26" s="31" customFormat="1" ht="17.100000000000001" customHeight="1" x14ac:dyDescent="0.15">
      <c r="A837" s="757"/>
      <c r="B837" s="758"/>
      <c r="C837" s="759"/>
      <c r="D837" s="763"/>
      <c r="E837" s="764"/>
      <c r="F837" s="764"/>
      <c r="G837" s="764"/>
      <c r="H837" s="764"/>
      <c r="I837" s="764"/>
      <c r="J837" s="764"/>
      <c r="K837" s="764"/>
      <c r="L837" s="764"/>
      <c r="M837" s="764"/>
      <c r="N837" s="764"/>
      <c r="O837" s="764"/>
      <c r="P837" s="764"/>
      <c r="Q837" s="764"/>
      <c r="R837" s="764"/>
      <c r="S837" s="764"/>
      <c r="T837" s="765"/>
      <c r="U837" s="775"/>
      <c r="V837" s="776"/>
      <c r="W837" s="777"/>
      <c r="X837" s="795"/>
      <c r="Y837" s="795"/>
      <c r="Z837" s="795"/>
    </row>
    <row r="838" spans="1:26" s="31" customFormat="1" ht="17.100000000000001" customHeight="1" x14ac:dyDescent="0.15">
      <c r="A838" s="757"/>
      <c r="B838" s="758"/>
      <c r="C838" s="759"/>
      <c r="D838" s="763"/>
      <c r="E838" s="764"/>
      <c r="F838" s="764"/>
      <c r="G838" s="764"/>
      <c r="H838" s="764"/>
      <c r="I838" s="764"/>
      <c r="J838" s="764"/>
      <c r="K838" s="764"/>
      <c r="L838" s="764"/>
      <c r="M838" s="764"/>
      <c r="N838" s="764"/>
      <c r="O838" s="764"/>
      <c r="P838" s="764"/>
      <c r="Q838" s="764"/>
      <c r="R838" s="764"/>
      <c r="S838" s="764"/>
      <c r="T838" s="765"/>
      <c r="U838" s="775"/>
      <c r="V838" s="776"/>
      <c r="W838" s="777"/>
      <c r="X838" s="795"/>
      <c r="Y838" s="795"/>
      <c r="Z838" s="795"/>
    </row>
    <row r="839" spans="1:26" s="31" customFormat="1" ht="17.100000000000001" customHeight="1" x14ac:dyDescent="0.15">
      <c r="A839" s="757"/>
      <c r="B839" s="758"/>
      <c r="C839" s="759"/>
      <c r="D839" s="916"/>
      <c r="E839" s="859"/>
      <c r="F839" s="859"/>
      <c r="G839" s="859"/>
      <c r="H839" s="859"/>
      <c r="I839" s="859"/>
      <c r="J839" s="859"/>
      <c r="K839" s="859"/>
      <c r="L839" s="859"/>
      <c r="M839" s="859"/>
      <c r="N839" s="859"/>
      <c r="O839" s="859"/>
      <c r="P839" s="859"/>
      <c r="Q839" s="859"/>
      <c r="R839" s="859"/>
      <c r="S839" s="859"/>
      <c r="T839" s="860"/>
      <c r="U839" s="775"/>
      <c r="V839" s="776"/>
      <c r="W839" s="777"/>
      <c r="X839" s="795"/>
      <c r="Y839" s="795"/>
      <c r="Z839" s="795"/>
    </row>
    <row r="840" spans="1:26" s="31" customFormat="1" ht="17.100000000000001" customHeight="1" x14ac:dyDescent="0.15">
      <c r="A840" s="757"/>
      <c r="B840" s="758"/>
      <c r="C840" s="759"/>
      <c r="D840" s="22" t="s">
        <v>64</v>
      </c>
      <c r="E840" s="16" t="s">
        <v>285</v>
      </c>
      <c r="F840" s="97"/>
      <c r="G840" s="97"/>
      <c r="H840" s="97"/>
      <c r="I840" s="97"/>
      <c r="J840" s="97"/>
      <c r="K840" s="97"/>
      <c r="L840" s="97"/>
      <c r="M840" s="97"/>
      <c r="N840" s="97"/>
      <c r="O840" s="97"/>
      <c r="P840" s="97"/>
      <c r="Q840" s="97"/>
      <c r="R840" s="97"/>
      <c r="S840" s="97"/>
      <c r="T840" s="98"/>
      <c r="U840" s="775"/>
      <c r="V840" s="776"/>
      <c r="W840" s="777"/>
      <c r="X840" s="901"/>
      <c r="Y840" s="901"/>
      <c r="Z840" s="901"/>
    </row>
    <row r="841" spans="1:26" s="31" customFormat="1" ht="17.100000000000001" customHeight="1" x14ac:dyDescent="0.15">
      <c r="A841" s="757"/>
      <c r="B841" s="758"/>
      <c r="C841" s="759"/>
      <c r="D841" s="22"/>
      <c r="E841" s="807" t="s">
        <v>777</v>
      </c>
      <c r="F841" s="807"/>
      <c r="G841" s="807"/>
      <c r="H841" s="807"/>
      <c r="I841" s="807"/>
      <c r="J841" s="807"/>
      <c r="K841" s="807"/>
      <c r="L841" s="807"/>
      <c r="M841" s="807"/>
      <c r="N841" s="807"/>
      <c r="O841" s="807"/>
      <c r="P841" s="807"/>
      <c r="Q841" s="807"/>
      <c r="R841" s="807"/>
      <c r="S841" s="807"/>
      <c r="T841" s="808"/>
      <c r="U841" s="775"/>
      <c r="V841" s="776"/>
      <c r="W841" s="777"/>
      <c r="X841" s="804"/>
      <c r="Y841" s="804"/>
      <c r="Z841" s="804"/>
    </row>
    <row r="842" spans="1:26" s="31" customFormat="1" ht="17.100000000000001" customHeight="1" x14ac:dyDescent="0.15">
      <c r="A842" s="757"/>
      <c r="B842" s="758"/>
      <c r="C842" s="759"/>
      <c r="D842" s="101"/>
      <c r="E842" s="357" t="s">
        <v>13</v>
      </c>
      <c r="F842" s="758" t="s">
        <v>267</v>
      </c>
      <c r="G842" s="758"/>
      <c r="H842" s="758"/>
      <c r="I842" s="758"/>
      <c r="J842" s="758"/>
      <c r="K842" s="758"/>
      <c r="L842" s="758"/>
      <c r="M842" s="758"/>
      <c r="N842" s="758"/>
      <c r="O842" s="758"/>
      <c r="P842" s="758"/>
      <c r="Q842" s="758"/>
      <c r="R842" s="758"/>
      <c r="S842" s="758"/>
      <c r="T842" s="759"/>
      <c r="U842" s="775"/>
      <c r="V842" s="776"/>
      <c r="W842" s="777"/>
      <c r="X842" s="797"/>
      <c r="Y842" s="797"/>
      <c r="Z842" s="797"/>
    </row>
    <row r="843" spans="1:26" s="31" customFormat="1" ht="17.100000000000001" customHeight="1" x14ac:dyDescent="0.15">
      <c r="A843" s="757"/>
      <c r="B843" s="758"/>
      <c r="C843" s="759"/>
      <c r="D843" s="101"/>
      <c r="E843" s="363"/>
      <c r="F843" s="758"/>
      <c r="G843" s="758"/>
      <c r="H843" s="758"/>
      <c r="I843" s="758"/>
      <c r="J843" s="758"/>
      <c r="K843" s="758"/>
      <c r="L843" s="758"/>
      <c r="M843" s="758"/>
      <c r="N843" s="758"/>
      <c r="O843" s="758"/>
      <c r="P843" s="758"/>
      <c r="Q843" s="758"/>
      <c r="R843" s="758"/>
      <c r="S843" s="758"/>
      <c r="T843" s="759"/>
      <c r="U843" s="775"/>
      <c r="V843" s="776"/>
      <c r="W843" s="777"/>
      <c r="X843" s="797"/>
      <c r="Y843" s="797"/>
      <c r="Z843" s="797"/>
    </row>
    <row r="844" spans="1:26" s="31" customFormat="1" ht="17.100000000000001" customHeight="1" x14ac:dyDescent="0.15">
      <c r="A844" s="757"/>
      <c r="B844" s="758"/>
      <c r="C844" s="759"/>
      <c r="D844" s="102"/>
      <c r="E844" s="391" t="s">
        <v>11</v>
      </c>
      <c r="F844" s="248" t="s">
        <v>70</v>
      </c>
      <c r="G844" s="363"/>
      <c r="H844" s="363"/>
      <c r="I844" s="363"/>
      <c r="J844" s="363"/>
      <c r="K844" s="363"/>
      <c r="L844" s="363"/>
      <c r="M844" s="363"/>
      <c r="N844" s="363"/>
      <c r="O844" s="363"/>
      <c r="P844" s="363"/>
      <c r="Q844" s="363"/>
      <c r="R844" s="363"/>
      <c r="S844" s="363"/>
      <c r="T844" s="364"/>
      <c r="U844" s="775"/>
      <c r="V844" s="776"/>
      <c r="W844" s="777"/>
      <c r="X844" s="886"/>
      <c r="Y844" s="886"/>
      <c r="Z844" s="886"/>
    </row>
    <row r="845" spans="1:26" s="31" customFormat="1" ht="17.100000000000001" customHeight="1" x14ac:dyDescent="0.15">
      <c r="A845" s="757"/>
      <c r="B845" s="758"/>
      <c r="C845" s="759"/>
      <c r="D845" s="22" t="s">
        <v>263</v>
      </c>
      <c r="E845" s="75" t="s">
        <v>286</v>
      </c>
      <c r="F845" s="114"/>
      <c r="G845" s="114"/>
      <c r="H845" s="114"/>
      <c r="I845" s="114"/>
      <c r="J845" s="114"/>
      <c r="K845" s="114"/>
      <c r="L845" s="114"/>
      <c r="M845" s="114"/>
      <c r="N845" s="114"/>
      <c r="O845" s="114"/>
      <c r="P845" s="114"/>
      <c r="Q845" s="114"/>
      <c r="R845" s="114"/>
      <c r="S845" s="114"/>
      <c r="T845" s="115"/>
      <c r="U845" s="775"/>
      <c r="V845" s="776"/>
      <c r="W845" s="777"/>
      <c r="X845" s="901"/>
      <c r="Y845" s="901"/>
      <c r="Z845" s="901"/>
    </row>
    <row r="846" spans="1:26" s="31" customFormat="1" ht="17.100000000000001" customHeight="1" x14ac:dyDescent="0.15">
      <c r="A846" s="757"/>
      <c r="B846" s="758"/>
      <c r="C846" s="759"/>
      <c r="D846" s="482"/>
      <c r="E846" s="807" t="s">
        <v>777</v>
      </c>
      <c r="F846" s="807"/>
      <c r="G846" s="807"/>
      <c r="H846" s="807"/>
      <c r="I846" s="807"/>
      <c r="J846" s="807"/>
      <c r="K846" s="807"/>
      <c r="L846" s="807"/>
      <c r="M846" s="807"/>
      <c r="N846" s="807"/>
      <c r="O846" s="807"/>
      <c r="P846" s="807"/>
      <c r="Q846" s="807"/>
      <c r="R846" s="807"/>
      <c r="S846" s="807"/>
      <c r="T846" s="808"/>
      <c r="U846" s="775"/>
      <c r="V846" s="776"/>
      <c r="W846" s="777"/>
      <c r="X846" s="804"/>
      <c r="Y846" s="804"/>
      <c r="Z846" s="804"/>
    </row>
    <row r="847" spans="1:26" s="31" customFormat="1" ht="17.100000000000001" customHeight="1" x14ac:dyDescent="0.15">
      <c r="A847" s="757"/>
      <c r="B847" s="758"/>
      <c r="C847" s="759"/>
      <c r="D847" s="97"/>
      <c r="E847" s="497" t="s">
        <v>13</v>
      </c>
      <c r="F847" s="758" t="s">
        <v>268</v>
      </c>
      <c r="G847" s="758"/>
      <c r="H847" s="758"/>
      <c r="I847" s="758"/>
      <c r="J847" s="758"/>
      <c r="K847" s="758"/>
      <c r="L847" s="758"/>
      <c r="M847" s="758"/>
      <c r="N847" s="758"/>
      <c r="O847" s="758"/>
      <c r="P847" s="758"/>
      <c r="Q847" s="758"/>
      <c r="R847" s="758"/>
      <c r="S847" s="758"/>
      <c r="T847" s="759"/>
      <c r="U847" s="775"/>
      <c r="V847" s="776"/>
      <c r="W847" s="777"/>
      <c r="X847" s="797"/>
      <c r="Y847" s="797"/>
      <c r="Z847" s="797"/>
    </row>
    <row r="848" spans="1:26" s="31" customFormat="1" ht="17.100000000000001" customHeight="1" x14ac:dyDescent="0.15">
      <c r="A848" s="757"/>
      <c r="B848" s="758"/>
      <c r="C848" s="759"/>
      <c r="D848" s="97"/>
      <c r="E848" s="493"/>
      <c r="F848" s="758"/>
      <c r="G848" s="758"/>
      <c r="H848" s="758"/>
      <c r="I848" s="758"/>
      <c r="J848" s="758"/>
      <c r="K848" s="758"/>
      <c r="L848" s="758"/>
      <c r="M848" s="758"/>
      <c r="N848" s="758"/>
      <c r="O848" s="758"/>
      <c r="P848" s="758"/>
      <c r="Q848" s="758"/>
      <c r="R848" s="758"/>
      <c r="S848" s="758"/>
      <c r="T848" s="759"/>
      <c r="U848" s="775"/>
      <c r="V848" s="776"/>
      <c r="W848" s="777"/>
      <c r="X848" s="797"/>
      <c r="Y848" s="797"/>
      <c r="Z848" s="797"/>
    </row>
    <row r="849" spans="1:26" s="31" customFormat="1" ht="17.100000000000001" customHeight="1" x14ac:dyDescent="0.15">
      <c r="A849" s="757"/>
      <c r="B849" s="758"/>
      <c r="C849" s="759"/>
      <c r="D849" s="101"/>
      <c r="E849" s="391" t="s">
        <v>11</v>
      </c>
      <c r="F849" s="495" t="s">
        <v>70</v>
      </c>
      <c r="G849" s="493"/>
      <c r="H849" s="493"/>
      <c r="I849" s="493"/>
      <c r="J849" s="493"/>
      <c r="K849" s="493"/>
      <c r="L849" s="493"/>
      <c r="M849" s="493"/>
      <c r="N849" s="493"/>
      <c r="O849" s="493"/>
      <c r="P849" s="493"/>
      <c r="Q849" s="493"/>
      <c r="R849" s="493"/>
      <c r="S849" s="493"/>
      <c r="T849" s="494"/>
      <c r="U849" s="775"/>
      <c r="V849" s="776"/>
      <c r="W849" s="777"/>
      <c r="X849" s="886"/>
      <c r="Y849" s="886"/>
      <c r="Z849" s="886"/>
    </row>
    <row r="850" spans="1:26" s="31" customFormat="1" ht="17.100000000000001" customHeight="1" x14ac:dyDescent="0.15">
      <c r="A850" s="757"/>
      <c r="B850" s="758"/>
      <c r="C850" s="759"/>
      <c r="D850" s="23" t="s">
        <v>264</v>
      </c>
      <c r="E850" s="75" t="s">
        <v>287</v>
      </c>
      <c r="F850" s="498"/>
      <c r="G850" s="498"/>
      <c r="H850" s="498"/>
      <c r="I850" s="498"/>
      <c r="J850" s="498"/>
      <c r="K850" s="498"/>
      <c r="L850" s="498"/>
      <c r="M850" s="498"/>
      <c r="N850" s="498"/>
      <c r="O850" s="498"/>
      <c r="P850" s="498"/>
      <c r="Q850" s="498"/>
      <c r="R850" s="498"/>
      <c r="S850" s="498"/>
      <c r="T850" s="499"/>
      <c r="U850" s="775"/>
      <c r="V850" s="776"/>
      <c r="W850" s="777"/>
      <c r="X850" s="899"/>
      <c r="Y850" s="902"/>
      <c r="Z850" s="899"/>
    </row>
    <row r="851" spans="1:26" s="31" customFormat="1" ht="17.100000000000001" customHeight="1" x14ac:dyDescent="0.15">
      <c r="A851" s="757"/>
      <c r="B851" s="758"/>
      <c r="C851" s="759"/>
      <c r="D851" s="482"/>
      <c r="E851" s="807" t="s">
        <v>777</v>
      </c>
      <c r="F851" s="807"/>
      <c r="G851" s="807"/>
      <c r="H851" s="807"/>
      <c r="I851" s="807"/>
      <c r="J851" s="807"/>
      <c r="K851" s="807"/>
      <c r="L851" s="807"/>
      <c r="M851" s="807"/>
      <c r="N851" s="807"/>
      <c r="O851" s="807"/>
      <c r="P851" s="807"/>
      <c r="Q851" s="807"/>
      <c r="R851" s="807"/>
      <c r="S851" s="807"/>
      <c r="T851" s="808"/>
      <c r="U851" s="775"/>
      <c r="V851" s="776"/>
      <c r="W851" s="777"/>
      <c r="X851" s="803"/>
      <c r="Y851" s="903"/>
      <c r="Z851" s="803"/>
    </row>
    <row r="852" spans="1:26" s="31" customFormat="1" ht="17.100000000000001" customHeight="1" x14ac:dyDescent="0.15">
      <c r="A852" s="757"/>
      <c r="B852" s="758"/>
      <c r="C852" s="759"/>
      <c r="D852" s="97"/>
      <c r="E852" s="357" t="s">
        <v>8</v>
      </c>
      <c r="F852" s="758" t="s">
        <v>269</v>
      </c>
      <c r="G852" s="758"/>
      <c r="H852" s="758"/>
      <c r="I852" s="758"/>
      <c r="J852" s="758"/>
      <c r="K852" s="758"/>
      <c r="L852" s="758"/>
      <c r="M852" s="758"/>
      <c r="N852" s="758"/>
      <c r="O852" s="758"/>
      <c r="P852" s="758"/>
      <c r="Q852" s="758"/>
      <c r="R852" s="758"/>
      <c r="S852" s="758"/>
      <c r="T852" s="759"/>
      <c r="U852" s="775"/>
      <c r="V852" s="776"/>
      <c r="W852" s="777"/>
      <c r="X852" s="803"/>
      <c r="Y852" s="903"/>
      <c r="Z852" s="803"/>
    </row>
    <row r="853" spans="1:26" s="31" customFormat="1" ht="17.100000000000001" customHeight="1" x14ac:dyDescent="0.15">
      <c r="A853" s="757"/>
      <c r="B853" s="758"/>
      <c r="C853" s="759"/>
      <c r="D853" s="101"/>
      <c r="E853" s="391" t="s">
        <v>11</v>
      </c>
      <c r="F853" s="248" t="s">
        <v>70</v>
      </c>
      <c r="G853" s="363"/>
      <c r="H853" s="363"/>
      <c r="I853" s="363"/>
      <c r="J853" s="363"/>
      <c r="K853" s="363"/>
      <c r="L853" s="363"/>
      <c r="M853" s="363"/>
      <c r="N853" s="363"/>
      <c r="O853" s="363"/>
      <c r="P853" s="363"/>
      <c r="Q853" s="363"/>
      <c r="R853" s="363"/>
      <c r="S853" s="363"/>
      <c r="T853" s="364"/>
      <c r="U853" s="775"/>
      <c r="V853" s="776"/>
      <c r="W853" s="777"/>
      <c r="X853" s="803"/>
      <c r="Y853" s="903"/>
      <c r="Z853" s="803"/>
    </row>
    <row r="854" spans="1:26" s="31" customFormat="1" ht="17.100000000000001" customHeight="1" x14ac:dyDescent="0.15">
      <c r="A854" s="754" t="s">
        <v>842</v>
      </c>
      <c r="B854" s="755"/>
      <c r="C854" s="756"/>
      <c r="D854" s="998" t="s">
        <v>796</v>
      </c>
      <c r="E854" s="999"/>
      <c r="F854" s="999"/>
      <c r="G854" s="999"/>
      <c r="H854" s="999"/>
      <c r="I854" s="999"/>
      <c r="J854" s="999"/>
      <c r="K854" s="999"/>
      <c r="L854" s="999"/>
      <c r="M854" s="999"/>
      <c r="N854" s="999"/>
      <c r="O854" s="999"/>
      <c r="P854" s="999"/>
      <c r="Q854" s="999"/>
      <c r="R854" s="999"/>
      <c r="S854" s="999"/>
      <c r="T854" s="1000"/>
      <c r="U854" s="772" t="s">
        <v>745</v>
      </c>
      <c r="V854" s="773"/>
      <c r="W854" s="774"/>
      <c r="X854" s="794"/>
      <c r="Y854" s="794"/>
      <c r="Z854" s="794"/>
    </row>
    <row r="855" spans="1:26" s="31" customFormat="1" ht="17.100000000000001" customHeight="1" x14ac:dyDescent="0.15">
      <c r="A855" s="757"/>
      <c r="B855" s="758"/>
      <c r="C855" s="759"/>
      <c r="D855" s="940"/>
      <c r="E855" s="941"/>
      <c r="F855" s="941"/>
      <c r="G855" s="941"/>
      <c r="H855" s="941"/>
      <c r="I855" s="941"/>
      <c r="J855" s="941"/>
      <c r="K855" s="941"/>
      <c r="L855" s="941"/>
      <c r="M855" s="941"/>
      <c r="N855" s="941"/>
      <c r="O855" s="941"/>
      <c r="P855" s="941"/>
      <c r="Q855" s="941"/>
      <c r="R855" s="941"/>
      <c r="S855" s="941"/>
      <c r="T855" s="942"/>
      <c r="U855" s="775"/>
      <c r="V855" s="776"/>
      <c r="W855" s="777"/>
      <c r="X855" s="795"/>
      <c r="Y855" s="795"/>
      <c r="Z855" s="795"/>
    </row>
    <row r="856" spans="1:26" s="31" customFormat="1" ht="17.100000000000001" customHeight="1" x14ac:dyDescent="0.15">
      <c r="A856" s="757"/>
      <c r="B856" s="758"/>
      <c r="C856" s="759"/>
      <c r="D856" s="940"/>
      <c r="E856" s="941"/>
      <c r="F856" s="941"/>
      <c r="G856" s="941"/>
      <c r="H856" s="941"/>
      <c r="I856" s="941"/>
      <c r="J856" s="941"/>
      <c r="K856" s="941"/>
      <c r="L856" s="941"/>
      <c r="M856" s="941"/>
      <c r="N856" s="941"/>
      <c r="O856" s="941"/>
      <c r="P856" s="941"/>
      <c r="Q856" s="941"/>
      <c r="R856" s="941"/>
      <c r="S856" s="941"/>
      <c r="T856" s="942"/>
      <c r="U856" s="775"/>
      <c r="V856" s="776"/>
      <c r="W856" s="777"/>
      <c r="X856" s="795"/>
      <c r="Y856" s="795"/>
      <c r="Z856" s="795"/>
    </row>
    <row r="857" spans="1:26" s="31" customFormat="1" ht="17.100000000000001" customHeight="1" x14ac:dyDescent="0.15">
      <c r="A857" s="757"/>
      <c r="B857" s="758"/>
      <c r="C857" s="759"/>
      <c r="D857" s="940"/>
      <c r="E857" s="941"/>
      <c r="F857" s="941"/>
      <c r="G857" s="941"/>
      <c r="H857" s="941"/>
      <c r="I857" s="941"/>
      <c r="J857" s="941"/>
      <c r="K857" s="941"/>
      <c r="L857" s="941"/>
      <c r="M857" s="941"/>
      <c r="N857" s="941"/>
      <c r="O857" s="941"/>
      <c r="P857" s="941"/>
      <c r="Q857" s="941"/>
      <c r="R857" s="941"/>
      <c r="S857" s="941"/>
      <c r="T857" s="942"/>
      <c r="U857" s="775"/>
      <c r="V857" s="776"/>
      <c r="W857" s="777"/>
      <c r="X857" s="795"/>
      <c r="Y857" s="795"/>
      <c r="Z857" s="795"/>
    </row>
    <row r="858" spans="1:26" s="31" customFormat="1" ht="17.100000000000001" customHeight="1" x14ac:dyDescent="0.15">
      <c r="A858" s="757"/>
      <c r="B858" s="758"/>
      <c r="C858" s="759"/>
      <c r="D858" s="940"/>
      <c r="E858" s="941"/>
      <c r="F858" s="941"/>
      <c r="G858" s="941"/>
      <c r="H858" s="941"/>
      <c r="I858" s="941"/>
      <c r="J858" s="941"/>
      <c r="K858" s="941"/>
      <c r="L858" s="941"/>
      <c r="M858" s="941"/>
      <c r="N858" s="941"/>
      <c r="O858" s="941"/>
      <c r="P858" s="941"/>
      <c r="Q858" s="941"/>
      <c r="R858" s="941"/>
      <c r="S858" s="941"/>
      <c r="T858" s="942"/>
      <c r="U858" s="775"/>
      <c r="V858" s="776"/>
      <c r="W858" s="777"/>
      <c r="X858" s="795"/>
      <c r="Y858" s="795"/>
      <c r="Z858" s="795"/>
    </row>
    <row r="859" spans="1:26" s="31" customFormat="1" ht="17.100000000000001" customHeight="1" x14ac:dyDescent="0.15">
      <c r="A859" s="757"/>
      <c r="B859" s="758"/>
      <c r="C859" s="759"/>
      <c r="D859" s="940"/>
      <c r="E859" s="941"/>
      <c r="F859" s="941"/>
      <c r="G859" s="941"/>
      <c r="H859" s="941"/>
      <c r="I859" s="941"/>
      <c r="J859" s="941"/>
      <c r="K859" s="941"/>
      <c r="L859" s="941"/>
      <c r="M859" s="941"/>
      <c r="N859" s="941"/>
      <c r="O859" s="941"/>
      <c r="P859" s="941"/>
      <c r="Q859" s="941"/>
      <c r="R859" s="941"/>
      <c r="S859" s="941"/>
      <c r="T859" s="942"/>
      <c r="U859" s="775"/>
      <c r="V859" s="776"/>
      <c r="W859" s="777"/>
      <c r="X859" s="795"/>
      <c r="Y859" s="795"/>
      <c r="Z859" s="795"/>
    </row>
    <row r="860" spans="1:26" s="31" customFormat="1" ht="17.100000000000001" customHeight="1" x14ac:dyDescent="0.15">
      <c r="A860" s="757"/>
      <c r="B860" s="758"/>
      <c r="C860" s="759"/>
      <c r="D860" s="940"/>
      <c r="E860" s="941"/>
      <c r="F860" s="941"/>
      <c r="G860" s="941"/>
      <c r="H860" s="941"/>
      <c r="I860" s="941"/>
      <c r="J860" s="941"/>
      <c r="K860" s="941"/>
      <c r="L860" s="941"/>
      <c r="M860" s="941"/>
      <c r="N860" s="941"/>
      <c r="O860" s="941"/>
      <c r="P860" s="941"/>
      <c r="Q860" s="941"/>
      <c r="R860" s="941"/>
      <c r="S860" s="941"/>
      <c r="T860" s="942"/>
      <c r="U860" s="775"/>
      <c r="V860" s="776"/>
      <c r="W860" s="777"/>
      <c r="X860" s="795"/>
      <c r="Y860" s="795"/>
      <c r="Z860" s="795"/>
    </row>
    <row r="861" spans="1:26" s="31" customFormat="1" ht="17.100000000000001" customHeight="1" x14ac:dyDescent="0.15">
      <c r="A861" s="757"/>
      <c r="B861" s="758"/>
      <c r="C861" s="759"/>
      <c r="D861" s="997" t="s">
        <v>270</v>
      </c>
      <c r="E861" s="807"/>
      <c r="F861" s="807"/>
      <c r="G861" s="807"/>
      <c r="H861" s="807"/>
      <c r="I861" s="807"/>
      <c r="J861" s="807"/>
      <c r="K861" s="807"/>
      <c r="L861" s="807"/>
      <c r="M861" s="807"/>
      <c r="N861" s="807"/>
      <c r="O861" s="807"/>
      <c r="P861" s="807"/>
      <c r="Q861" s="807"/>
      <c r="R861" s="807"/>
      <c r="S861" s="807"/>
      <c r="T861" s="808"/>
      <c r="U861" s="775"/>
      <c r="V861" s="776"/>
      <c r="W861" s="777"/>
      <c r="X861" s="795"/>
      <c r="Y861" s="795"/>
      <c r="Z861" s="795"/>
    </row>
    <row r="862" spans="1:26" s="31" customFormat="1" ht="17.100000000000001" customHeight="1" x14ac:dyDescent="0.15">
      <c r="A862" s="757"/>
      <c r="B862" s="758"/>
      <c r="C862" s="759"/>
      <c r="D862" s="356" t="s">
        <v>64</v>
      </c>
      <c r="E862" s="764" t="s">
        <v>65</v>
      </c>
      <c r="F862" s="764"/>
      <c r="G862" s="764"/>
      <c r="H862" s="764"/>
      <c r="I862" s="764"/>
      <c r="J862" s="764"/>
      <c r="K862" s="764"/>
      <c r="L862" s="764"/>
      <c r="M862" s="764"/>
      <c r="N862" s="764"/>
      <c r="O862" s="764"/>
      <c r="P862" s="764"/>
      <c r="Q862" s="764"/>
      <c r="R862" s="764"/>
      <c r="S862" s="764"/>
      <c r="T862" s="765"/>
      <c r="U862" s="775"/>
      <c r="V862" s="776"/>
      <c r="W862" s="777"/>
      <c r="X862" s="795"/>
      <c r="Y862" s="795"/>
      <c r="Z862" s="795"/>
    </row>
    <row r="863" spans="1:26" s="31" customFormat="1" ht="17.100000000000001" customHeight="1" x14ac:dyDescent="0.15">
      <c r="A863" s="757"/>
      <c r="B863" s="758"/>
      <c r="C863" s="759"/>
      <c r="D863" s="356" t="s">
        <v>263</v>
      </c>
      <c r="E863" s="764" t="s">
        <v>66</v>
      </c>
      <c r="F863" s="764"/>
      <c r="G863" s="764"/>
      <c r="H863" s="764"/>
      <c r="I863" s="764"/>
      <c r="J863" s="764"/>
      <c r="K863" s="764"/>
      <c r="L863" s="764"/>
      <c r="M863" s="764"/>
      <c r="N863" s="764"/>
      <c r="O863" s="764"/>
      <c r="P863" s="764"/>
      <c r="Q863" s="764"/>
      <c r="R863" s="764"/>
      <c r="S863" s="764"/>
      <c r="T863" s="765"/>
      <c r="U863" s="775"/>
      <c r="V863" s="776"/>
      <c r="W863" s="777"/>
      <c r="X863" s="795"/>
      <c r="Y863" s="795"/>
      <c r="Z863" s="795"/>
    </row>
    <row r="864" spans="1:26" s="31" customFormat="1" ht="17.100000000000001" customHeight="1" x14ac:dyDescent="0.15">
      <c r="A864" s="757"/>
      <c r="B864" s="758"/>
      <c r="C864" s="759"/>
      <c r="D864" s="362"/>
      <c r="E864" s="764"/>
      <c r="F864" s="764"/>
      <c r="G864" s="764"/>
      <c r="H864" s="764"/>
      <c r="I864" s="764"/>
      <c r="J864" s="764"/>
      <c r="K864" s="764"/>
      <c r="L864" s="764"/>
      <c r="M864" s="764"/>
      <c r="N864" s="764"/>
      <c r="O864" s="764"/>
      <c r="P864" s="764"/>
      <c r="Q864" s="764"/>
      <c r="R864" s="764"/>
      <c r="S864" s="764"/>
      <c r="T864" s="765"/>
      <c r="U864" s="775"/>
      <c r="V864" s="776"/>
      <c r="W864" s="777"/>
      <c r="X864" s="795"/>
      <c r="Y864" s="795"/>
      <c r="Z864" s="795"/>
    </row>
    <row r="865" spans="1:26" s="31" customFormat="1" ht="17.100000000000001" customHeight="1" x14ac:dyDescent="0.15">
      <c r="A865" s="757"/>
      <c r="B865" s="758"/>
      <c r="C865" s="759"/>
      <c r="D865" s="763" t="s">
        <v>271</v>
      </c>
      <c r="E865" s="764"/>
      <c r="F865" s="764"/>
      <c r="G865" s="764"/>
      <c r="H865" s="764"/>
      <c r="I865" s="764"/>
      <c r="J865" s="764"/>
      <c r="K865" s="764"/>
      <c r="L865" s="764"/>
      <c r="M865" s="764"/>
      <c r="N865" s="764"/>
      <c r="O865" s="764"/>
      <c r="P865" s="764"/>
      <c r="Q865" s="764"/>
      <c r="R865" s="764"/>
      <c r="S865" s="764"/>
      <c r="T865" s="765"/>
      <c r="U865" s="775"/>
      <c r="V865" s="776"/>
      <c r="W865" s="777"/>
      <c r="X865" s="795"/>
      <c r="Y865" s="795"/>
      <c r="Z865" s="795"/>
    </row>
    <row r="866" spans="1:26" s="31" customFormat="1" ht="17.100000000000001" customHeight="1" x14ac:dyDescent="0.15">
      <c r="A866" s="757"/>
      <c r="B866" s="758"/>
      <c r="C866" s="759"/>
      <c r="D866" s="356" t="s">
        <v>64</v>
      </c>
      <c r="E866" s="764" t="s">
        <v>52</v>
      </c>
      <c r="F866" s="764"/>
      <c r="G866" s="764"/>
      <c r="H866" s="764"/>
      <c r="I866" s="764"/>
      <c r="J866" s="764"/>
      <c r="K866" s="764"/>
      <c r="L866" s="764"/>
      <c r="M866" s="764"/>
      <c r="N866" s="764"/>
      <c r="O866" s="764"/>
      <c r="P866" s="764"/>
      <c r="Q866" s="764"/>
      <c r="R866" s="764"/>
      <c r="S866" s="764"/>
      <c r="T866" s="765"/>
      <c r="U866" s="775"/>
      <c r="V866" s="776"/>
      <c r="W866" s="777"/>
      <c r="X866" s="795"/>
      <c r="Y866" s="795"/>
      <c r="Z866" s="795"/>
    </row>
    <row r="867" spans="1:26" s="31" customFormat="1" ht="17.100000000000001" customHeight="1" x14ac:dyDescent="0.15">
      <c r="A867" s="757"/>
      <c r="B867" s="758"/>
      <c r="C867" s="759"/>
      <c r="D867" s="362"/>
      <c r="E867" s="764"/>
      <c r="F867" s="764"/>
      <c r="G867" s="764"/>
      <c r="H867" s="764"/>
      <c r="I867" s="764"/>
      <c r="J867" s="764"/>
      <c r="K867" s="764"/>
      <c r="L867" s="764"/>
      <c r="M867" s="764"/>
      <c r="N867" s="764"/>
      <c r="O867" s="764"/>
      <c r="P867" s="764"/>
      <c r="Q867" s="764"/>
      <c r="R867" s="764"/>
      <c r="S867" s="764"/>
      <c r="T867" s="765"/>
      <c r="U867" s="775"/>
      <c r="V867" s="776"/>
      <c r="W867" s="777"/>
      <c r="X867" s="795"/>
      <c r="Y867" s="795"/>
      <c r="Z867" s="795"/>
    </row>
    <row r="868" spans="1:26" s="31" customFormat="1" ht="17.100000000000001" customHeight="1" x14ac:dyDescent="0.15">
      <c r="A868" s="757"/>
      <c r="B868" s="758"/>
      <c r="C868" s="759"/>
      <c r="D868" s="356" t="s">
        <v>272</v>
      </c>
      <c r="E868" s="764" t="s">
        <v>67</v>
      </c>
      <c r="F868" s="764"/>
      <c r="G868" s="764"/>
      <c r="H868" s="764"/>
      <c r="I868" s="764"/>
      <c r="J868" s="764"/>
      <c r="K868" s="764"/>
      <c r="L868" s="764"/>
      <c r="M868" s="764"/>
      <c r="N868" s="764"/>
      <c r="O868" s="764"/>
      <c r="P868" s="764"/>
      <c r="Q868" s="764"/>
      <c r="R868" s="764"/>
      <c r="S868" s="764"/>
      <c r="T868" s="765"/>
      <c r="U868" s="775"/>
      <c r="V868" s="776"/>
      <c r="W868" s="777"/>
      <c r="X868" s="795"/>
      <c r="Y868" s="795"/>
      <c r="Z868" s="795"/>
    </row>
    <row r="869" spans="1:26" s="31" customFormat="1" ht="17.100000000000001" customHeight="1" x14ac:dyDescent="0.15">
      <c r="A869" s="757"/>
      <c r="B869" s="758"/>
      <c r="C869" s="759"/>
      <c r="D869" s="362"/>
      <c r="E869" s="764"/>
      <c r="F869" s="764"/>
      <c r="G869" s="764"/>
      <c r="H869" s="764"/>
      <c r="I869" s="764"/>
      <c r="J869" s="764"/>
      <c r="K869" s="764"/>
      <c r="L869" s="764"/>
      <c r="M869" s="764"/>
      <c r="N869" s="764"/>
      <c r="O869" s="764"/>
      <c r="P869" s="764"/>
      <c r="Q869" s="764"/>
      <c r="R869" s="764"/>
      <c r="S869" s="764"/>
      <c r="T869" s="765"/>
      <c r="U869" s="775"/>
      <c r="V869" s="776"/>
      <c r="W869" s="777"/>
      <c r="X869" s="795"/>
      <c r="Y869" s="795"/>
      <c r="Z869" s="795"/>
    </row>
    <row r="870" spans="1:26" s="31" customFormat="1" ht="17.100000000000001" customHeight="1" x14ac:dyDescent="0.15">
      <c r="A870" s="757"/>
      <c r="B870" s="758"/>
      <c r="C870" s="759"/>
      <c r="D870" s="362"/>
      <c r="E870" s="764"/>
      <c r="F870" s="764"/>
      <c r="G870" s="764"/>
      <c r="H870" s="764"/>
      <c r="I870" s="764"/>
      <c r="J870" s="764"/>
      <c r="K870" s="764"/>
      <c r="L870" s="764"/>
      <c r="M870" s="764"/>
      <c r="N870" s="764"/>
      <c r="O870" s="764"/>
      <c r="P870" s="764"/>
      <c r="Q870" s="764"/>
      <c r="R870" s="764"/>
      <c r="S870" s="764"/>
      <c r="T870" s="765"/>
      <c r="U870" s="775"/>
      <c r="V870" s="776"/>
      <c r="W870" s="777"/>
      <c r="X870" s="795"/>
      <c r="Y870" s="795"/>
      <c r="Z870" s="795"/>
    </row>
    <row r="871" spans="1:26" s="31" customFormat="1" ht="17.100000000000001" customHeight="1" x14ac:dyDescent="0.15">
      <c r="A871" s="760"/>
      <c r="B871" s="761"/>
      <c r="C871" s="762"/>
      <c r="D871" s="366"/>
      <c r="E871" s="784"/>
      <c r="F871" s="784"/>
      <c r="G871" s="784"/>
      <c r="H871" s="784"/>
      <c r="I871" s="784"/>
      <c r="J871" s="784"/>
      <c r="K871" s="784"/>
      <c r="L871" s="784"/>
      <c r="M871" s="784"/>
      <c r="N871" s="784"/>
      <c r="O871" s="784"/>
      <c r="P871" s="784"/>
      <c r="Q871" s="784"/>
      <c r="R871" s="784"/>
      <c r="S871" s="784"/>
      <c r="T871" s="785"/>
      <c r="U871" s="801"/>
      <c r="V871" s="778"/>
      <c r="W871" s="779"/>
      <c r="X871" s="888"/>
      <c r="Y871" s="888"/>
      <c r="Z871" s="888"/>
    </row>
    <row r="872" spans="1:26" s="31" customFormat="1" ht="17.100000000000001" customHeight="1" x14ac:dyDescent="0.15">
      <c r="A872" s="754" t="s">
        <v>843</v>
      </c>
      <c r="B872" s="755"/>
      <c r="C872" s="756"/>
      <c r="D872" s="915" t="s">
        <v>795</v>
      </c>
      <c r="E872" s="805"/>
      <c r="F872" s="805"/>
      <c r="G872" s="805"/>
      <c r="H872" s="805"/>
      <c r="I872" s="805"/>
      <c r="J872" s="805"/>
      <c r="K872" s="805"/>
      <c r="L872" s="805"/>
      <c r="M872" s="805"/>
      <c r="N872" s="805"/>
      <c r="O872" s="805"/>
      <c r="P872" s="805"/>
      <c r="Q872" s="805"/>
      <c r="R872" s="805"/>
      <c r="S872" s="805"/>
      <c r="T872" s="806"/>
      <c r="U872" s="772" t="s">
        <v>746</v>
      </c>
      <c r="V872" s="773"/>
      <c r="W872" s="774"/>
      <c r="X872" s="794"/>
      <c r="Y872" s="794"/>
      <c r="Z872" s="794"/>
    </row>
    <row r="873" spans="1:26" s="31" customFormat="1" ht="17.100000000000001" customHeight="1" x14ac:dyDescent="0.15">
      <c r="A873" s="757"/>
      <c r="B873" s="758"/>
      <c r="C873" s="759"/>
      <c r="D873" s="763"/>
      <c r="E873" s="764"/>
      <c r="F873" s="764"/>
      <c r="G873" s="764"/>
      <c r="H873" s="764"/>
      <c r="I873" s="764"/>
      <c r="J873" s="764"/>
      <c r="K873" s="764"/>
      <c r="L873" s="764"/>
      <c r="M873" s="764"/>
      <c r="N873" s="764"/>
      <c r="O873" s="764"/>
      <c r="P873" s="764"/>
      <c r="Q873" s="764"/>
      <c r="R873" s="764"/>
      <c r="S873" s="764"/>
      <c r="T873" s="765"/>
      <c r="U873" s="775"/>
      <c r="V873" s="776"/>
      <c r="W873" s="777"/>
      <c r="X873" s="795"/>
      <c r="Y873" s="795"/>
      <c r="Z873" s="795"/>
    </row>
    <row r="874" spans="1:26" s="31" customFormat="1" ht="17.100000000000001" customHeight="1" x14ac:dyDescent="0.15">
      <c r="A874" s="757"/>
      <c r="B874" s="758"/>
      <c r="C874" s="759"/>
      <c r="D874" s="763"/>
      <c r="E874" s="764"/>
      <c r="F874" s="764"/>
      <c r="G874" s="764"/>
      <c r="H874" s="764"/>
      <c r="I874" s="764"/>
      <c r="J874" s="764"/>
      <c r="K874" s="764"/>
      <c r="L874" s="764"/>
      <c r="M874" s="764"/>
      <c r="N874" s="764"/>
      <c r="O874" s="764"/>
      <c r="P874" s="764"/>
      <c r="Q874" s="764"/>
      <c r="R874" s="764"/>
      <c r="S874" s="764"/>
      <c r="T874" s="765"/>
      <c r="U874" s="775"/>
      <c r="V874" s="776"/>
      <c r="W874" s="777"/>
      <c r="X874" s="795"/>
      <c r="Y874" s="795"/>
      <c r="Z874" s="795"/>
    </row>
    <row r="875" spans="1:26" s="31" customFormat="1" ht="17.100000000000001" customHeight="1" x14ac:dyDescent="0.15">
      <c r="A875" s="757"/>
      <c r="B875" s="758"/>
      <c r="C875" s="759"/>
      <c r="D875" s="763"/>
      <c r="E875" s="764"/>
      <c r="F875" s="764"/>
      <c r="G875" s="764"/>
      <c r="H875" s="764"/>
      <c r="I875" s="764"/>
      <c r="J875" s="764"/>
      <c r="K875" s="764"/>
      <c r="L875" s="764"/>
      <c r="M875" s="764"/>
      <c r="N875" s="764"/>
      <c r="O875" s="764"/>
      <c r="P875" s="764"/>
      <c r="Q875" s="764"/>
      <c r="R875" s="764"/>
      <c r="S875" s="764"/>
      <c r="T875" s="765"/>
      <c r="U875" s="775"/>
      <c r="V875" s="776"/>
      <c r="W875" s="777"/>
      <c r="X875" s="795"/>
      <c r="Y875" s="795"/>
      <c r="Z875" s="795"/>
    </row>
    <row r="876" spans="1:26" s="31" customFormat="1" ht="17.100000000000001" customHeight="1" x14ac:dyDescent="0.15">
      <c r="A876" s="757"/>
      <c r="B876" s="758"/>
      <c r="C876" s="759"/>
      <c r="D876" s="763"/>
      <c r="E876" s="764"/>
      <c r="F876" s="764"/>
      <c r="G876" s="764"/>
      <c r="H876" s="764"/>
      <c r="I876" s="764"/>
      <c r="J876" s="764"/>
      <c r="K876" s="764"/>
      <c r="L876" s="764"/>
      <c r="M876" s="764"/>
      <c r="N876" s="764"/>
      <c r="O876" s="764"/>
      <c r="P876" s="764"/>
      <c r="Q876" s="764"/>
      <c r="R876" s="764"/>
      <c r="S876" s="764"/>
      <c r="T876" s="765"/>
      <c r="U876" s="775"/>
      <c r="V876" s="776"/>
      <c r="W876" s="777"/>
      <c r="X876" s="795"/>
      <c r="Y876" s="795"/>
      <c r="Z876" s="795"/>
    </row>
    <row r="877" spans="1:26" s="31" customFormat="1" ht="17.100000000000001" customHeight="1" x14ac:dyDescent="0.15">
      <c r="A877" s="757"/>
      <c r="B877" s="758"/>
      <c r="C877" s="759"/>
      <c r="D877" s="997" t="s">
        <v>266</v>
      </c>
      <c r="E877" s="807"/>
      <c r="F877" s="807"/>
      <c r="G877" s="807"/>
      <c r="H877" s="807"/>
      <c r="I877" s="807"/>
      <c r="J877" s="807"/>
      <c r="K877" s="807"/>
      <c r="L877" s="807"/>
      <c r="M877" s="807"/>
      <c r="N877" s="807"/>
      <c r="O877" s="807"/>
      <c r="P877" s="807"/>
      <c r="Q877" s="807"/>
      <c r="R877" s="807"/>
      <c r="S877" s="807"/>
      <c r="T877" s="808"/>
      <c r="U877" s="775"/>
      <c r="V877" s="776"/>
      <c r="W877" s="777"/>
      <c r="X877" s="795"/>
      <c r="Y877" s="795"/>
      <c r="Z877" s="795"/>
    </row>
    <row r="878" spans="1:26" s="31" customFormat="1" ht="17.100000000000001" customHeight="1" x14ac:dyDescent="0.15">
      <c r="A878" s="757"/>
      <c r="B878" s="758"/>
      <c r="C878" s="759"/>
      <c r="D878" s="997" t="s">
        <v>778</v>
      </c>
      <c r="E878" s="807"/>
      <c r="F878" s="807"/>
      <c r="G878" s="807"/>
      <c r="H878" s="807"/>
      <c r="I878" s="807"/>
      <c r="J878" s="807"/>
      <c r="K878" s="807"/>
      <c r="L878" s="807"/>
      <c r="M878" s="807"/>
      <c r="N878" s="807"/>
      <c r="O878" s="807"/>
      <c r="P878" s="807"/>
      <c r="Q878" s="807"/>
      <c r="R878" s="807"/>
      <c r="S878" s="807"/>
      <c r="T878" s="808"/>
      <c r="U878" s="775"/>
      <c r="V878" s="776"/>
      <c r="W878" s="777"/>
      <c r="X878" s="795"/>
      <c r="Y878" s="795"/>
      <c r="Z878" s="795"/>
    </row>
    <row r="879" spans="1:26" s="31" customFormat="1" ht="17.100000000000001" customHeight="1" x14ac:dyDescent="0.15">
      <c r="A879" s="757"/>
      <c r="B879" s="758"/>
      <c r="C879" s="759"/>
      <c r="D879" s="22" t="s">
        <v>64</v>
      </c>
      <c r="E879" s="941" t="s">
        <v>75</v>
      </c>
      <c r="F879" s="941"/>
      <c r="G879" s="941"/>
      <c r="H879" s="941"/>
      <c r="I879" s="941"/>
      <c r="J879" s="941"/>
      <c r="K879" s="941"/>
      <c r="L879" s="941"/>
      <c r="M879" s="941"/>
      <c r="N879" s="941"/>
      <c r="O879" s="941"/>
      <c r="P879" s="941"/>
      <c r="Q879" s="941"/>
      <c r="R879" s="941"/>
      <c r="S879" s="941"/>
      <c r="T879" s="942"/>
      <c r="U879" s="775"/>
      <c r="V879" s="776"/>
      <c r="W879" s="777"/>
      <c r="X879" s="795"/>
      <c r="Y879" s="795"/>
      <c r="Z879" s="795"/>
    </row>
    <row r="880" spans="1:26" s="31" customFormat="1" ht="17.100000000000001" customHeight="1" x14ac:dyDescent="0.15">
      <c r="A880" s="757"/>
      <c r="B880" s="758"/>
      <c r="C880" s="759"/>
      <c r="D880" s="503"/>
      <c r="E880" s="941"/>
      <c r="F880" s="941"/>
      <c r="G880" s="941"/>
      <c r="H880" s="941"/>
      <c r="I880" s="941"/>
      <c r="J880" s="941"/>
      <c r="K880" s="941"/>
      <c r="L880" s="941"/>
      <c r="M880" s="941"/>
      <c r="N880" s="941"/>
      <c r="O880" s="941"/>
      <c r="P880" s="941"/>
      <c r="Q880" s="941"/>
      <c r="R880" s="941"/>
      <c r="S880" s="941"/>
      <c r="T880" s="942"/>
      <c r="U880" s="775"/>
      <c r="V880" s="776"/>
      <c r="W880" s="777"/>
      <c r="X880" s="795"/>
      <c r="Y880" s="795"/>
      <c r="Z880" s="795"/>
    </row>
    <row r="881" spans="1:26" s="31" customFormat="1" ht="17.100000000000001" customHeight="1" x14ac:dyDescent="0.15">
      <c r="A881" s="757"/>
      <c r="B881" s="758"/>
      <c r="C881" s="759"/>
      <c r="D881" s="22" t="s">
        <v>272</v>
      </c>
      <c r="E881" s="941" t="s">
        <v>527</v>
      </c>
      <c r="F881" s="941"/>
      <c r="G881" s="941"/>
      <c r="H881" s="941"/>
      <c r="I881" s="941"/>
      <c r="J881" s="941"/>
      <c r="K881" s="941"/>
      <c r="L881" s="941"/>
      <c r="M881" s="941"/>
      <c r="N881" s="941"/>
      <c r="O881" s="941"/>
      <c r="P881" s="941"/>
      <c r="Q881" s="941"/>
      <c r="R881" s="941"/>
      <c r="S881" s="941"/>
      <c r="T881" s="942"/>
      <c r="U881" s="775"/>
      <c r="V881" s="776"/>
      <c r="W881" s="777"/>
      <c r="X881" s="795"/>
      <c r="Y881" s="795"/>
      <c r="Z881" s="795"/>
    </row>
    <row r="882" spans="1:26" s="31" customFormat="1" ht="17.100000000000001" customHeight="1" x14ac:dyDescent="0.15">
      <c r="A882" s="757"/>
      <c r="B882" s="758"/>
      <c r="C882" s="759"/>
      <c r="D882" s="503"/>
      <c r="E882" s="941"/>
      <c r="F882" s="941"/>
      <c r="G882" s="941"/>
      <c r="H882" s="941"/>
      <c r="I882" s="941"/>
      <c r="J882" s="941"/>
      <c r="K882" s="941"/>
      <c r="L882" s="941"/>
      <c r="M882" s="941"/>
      <c r="N882" s="941"/>
      <c r="O882" s="941"/>
      <c r="P882" s="941"/>
      <c r="Q882" s="941"/>
      <c r="R882" s="941"/>
      <c r="S882" s="941"/>
      <c r="T882" s="942"/>
      <c r="U882" s="775"/>
      <c r="V882" s="776"/>
      <c r="W882" s="777"/>
      <c r="X882" s="795"/>
      <c r="Y882" s="795"/>
      <c r="Z882" s="795"/>
    </row>
    <row r="883" spans="1:26" s="31" customFormat="1" ht="17.100000000000001" customHeight="1" x14ac:dyDescent="0.15">
      <c r="A883" s="757"/>
      <c r="B883" s="758"/>
      <c r="C883" s="759"/>
      <c r="D883" s="503"/>
      <c r="E883" s="941"/>
      <c r="F883" s="941"/>
      <c r="G883" s="941"/>
      <c r="H883" s="941"/>
      <c r="I883" s="941"/>
      <c r="J883" s="941"/>
      <c r="K883" s="941"/>
      <c r="L883" s="941"/>
      <c r="M883" s="941"/>
      <c r="N883" s="941"/>
      <c r="O883" s="941"/>
      <c r="P883" s="941"/>
      <c r="Q883" s="941"/>
      <c r="R883" s="941"/>
      <c r="S883" s="941"/>
      <c r="T883" s="942"/>
      <c r="U883" s="775"/>
      <c r="V883" s="776"/>
      <c r="W883" s="777"/>
      <c r="X883" s="795"/>
      <c r="Y883" s="795"/>
      <c r="Z883" s="795"/>
    </row>
    <row r="884" spans="1:26" s="31" customFormat="1" ht="17.100000000000001" customHeight="1" x14ac:dyDescent="0.15">
      <c r="A884" s="757"/>
      <c r="B884" s="758"/>
      <c r="C884" s="759"/>
      <c r="D884" s="503"/>
      <c r="E884" s="941"/>
      <c r="F884" s="941"/>
      <c r="G884" s="941"/>
      <c r="H884" s="941"/>
      <c r="I884" s="941"/>
      <c r="J884" s="941"/>
      <c r="K884" s="941"/>
      <c r="L884" s="941"/>
      <c r="M884" s="941"/>
      <c r="N884" s="941"/>
      <c r="O884" s="941"/>
      <c r="P884" s="941"/>
      <c r="Q884" s="941"/>
      <c r="R884" s="941"/>
      <c r="S884" s="941"/>
      <c r="T884" s="942"/>
      <c r="U884" s="775"/>
      <c r="V884" s="776"/>
      <c r="W884" s="777"/>
      <c r="X884" s="795"/>
      <c r="Y884" s="795"/>
      <c r="Z884" s="795"/>
    </row>
    <row r="885" spans="1:26" s="31" customFormat="1" ht="17.100000000000001" customHeight="1" x14ac:dyDescent="0.15">
      <c r="A885" s="757"/>
      <c r="B885" s="758"/>
      <c r="C885" s="759"/>
      <c r="D885" s="503"/>
      <c r="E885" s="941"/>
      <c r="F885" s="941"/>
      <c r="G885" s="941"/>
      <c r="H885" s="941"/>
      <c r="I885" s="941"/>
      <c r="J885" s="941"/>
      <c r="K885" s="941"/>
      <c r="L885" s="941"/>
      <c r="M885" s="941"/>
      <c r="N885" s="941"/>
      <c r="O885" s="941"/>
      <c r="P885" s="941"/>
      <c r="Q885" s="941"/>
      <c r="R885" s="941"/>
      <c r="S885" s="941"/>
      <c r="T885" s="942"/>
      <c r="U885" s="775"/>
      <c r="V885" s="776"/>
      <c r="W885" s="777"/>
      <c r="X885" s="795"/>
      <c r="Y885" s="795"/>
      <c r="Z885" s="795"/>
    </row>
    <row r="886" spans="1:26" s="31" customFormat="1" ht="17.100000000000001" customHeight="1" x14ac:dyDescent="0.15">
      <c r="A886" s="757"/>
      <c r="B886" s="758"/>
      <c r="C886" s="759"/>
      <c r="D886" s="503"/>
      <c r="E886" s="941"/>
      <c r="F886" s="941"/>
      <c r="G886" s="941"/>
      <c r="H886" s="941"/>
      <c r="I886" s="941"/>
      <c r="J886" s="941"/>
      <c r="K886" s="941"/>
      <c r="L886" s="941"/>
      <c r="M886" s="941"/>
      <c r="N886" s="941"/>
      <c r="O886" s="941"/>
      <c r="P886" s="941"/>
      <c r="Q886" s="941"/>
      <c r="R886" s="941"/>
      <c r="S886" s="941"/>
      <c r="T886" s="942"/>
      <c r="U886" s="775"/>
      <c r="V886" s="776"/>
      <c r="W886" s="777"/>
      <c r="X886" s="795"/>
      <c r="Y886" s="795"/>
      <c r="Z886" s="795"/>
    </row>
    <row r="887" spans="1:26" s="31" customFormat="1" ht="17.100000000000001" customHeight="1" x14ac:dyDescent="0.15">
      <c r="A887" s="757"/>
      <c r="B887" s="758"/>
      <c r="C887" s="759"/>
      <c r="D887" s="503"/>
      <c r="E887" s="941"/>
      <c r="F887" s="941"/>
      <c r="G887" s="941"/>
      <c r="H887" s="941"/>
      <c r="I887" s="941"/>
      <c r="J887" s="941"/>
      <c r="K887" s="941"/>
      <c r="L887" s="941"/>
      <c r="M887" s="941"/>
      <c r="N887" s="941"/>
      <c r="O887" s="941"/>
      <c r="P887" s="941"/>
      <c r="Q887" s="941"/>
      <c r="R887" s="941"/>
      <c r="S887" s="941"/>
      <c r="T887" s="942"/>
      <c r="U887" s="775"/>
      <c r="V887" s="776"/>
      <c r="W887" s="777"/>
      <c r="X887" s="795"/>
      <c r="Y887" s="795"/>
      <c r="Z887" s="795"/>
    </row>
    <row r="888" spans="1:26" s="31" customFormat="1" ht="17.100000000000001" customHeight="1" x14ac:dyDescent="0.15">
      <c r="A888" s="760"/>
      <c r="B888" s="761"/>
      <c r="C888" s="762"/>
      <c r="D888" s="19"/>
      <c r="E888" s="770"/>
      <c r="F888" s="770"/>
      <c r="G888" s="770"/>
      <c r="H888" s="770"/>
      <c r="I888" s="770"/>
      <c r="J888" s="770"/>
      <c r="K888" s="770"/>
      <c r="L888" s="770"/>
      <c r="M888" s="770"/>
      <c r="N888" s="770"/>
      <c r="O888" s="770"/>
      <c r="P888" s="770"/>
      <c r="Q888" s="770"/>
      <c r="R888" s="770"/>
      <c r="S888" s="770"/>
      <c r="T888" s="771"/>
      <c r="U888" s="801"/>
      <c r="V888" s="778"/>
      <c r="W888" s="779"/>
      <c r="X888" s="888"/>
      <c r="Y888" s="888"/>
      <c r="Z888" s="888"/>
    </row>
    <row r="889" spans="1:26" s="31" customFormat="1" ht="17.100000000000001" customHeight="1" x14ac:dyDescent="0.15">
      <c r="A889" s="754" t="s">
        <v>844</v>
      </c>
      <c r="B889" s="755"/>
      <c r="C889" s="756"/>
      <c r="D889" s="915" t="s">
        <v>794</v>
      </c>
      <c r="E889" s="805"/>
      <c r="F889" s="805"/>
      <c r="G889" s="805"/>
      <c r="H889" s="805"/>
      <c r="I889" s="805"/>
      <c r="J889" s="805"/>
      <c r="K889" s="805"/>
      <c r="L889" s="805"/>
      <c r="M889" s="805"/>
      <c r="N889" s="805"/>
      <c r="O889" s="805"/>
      <c r="P889" s="805"/>
      <c r="Q889" s="805"/>
      <c r="R889" s="805"/>
      <c r="S889" s="805"/>
      <c r="T889" s="806"/>
      <c r="U889" s="772" t="s">
        <v>747</v>
      </c>
      <c r="V889" s="773"/>
      <c r="W889" s="774"/>
      <c r="X889" s="348"/>
      <c r="Y889" s="348"/>
      <c r="Z889" s="348"/>
    </row>
    <row r="890" spans="1:26" s="31" customFormat="1" ht="17.100000000000001" customHeight="1" x14ac:dyDescent="0.15">
      <c r="A890" s="757"/>
      <c r="B890" s="758"/>
      <c r="C890" s="759"/>
      <c r="D890" s="763"/>
      <c r="E890" s="764"/>
      <c r="F890" s="764"/>
      <c r="G890" s="764"/>
      <c r="H890" s="764"/>
      <c r="I890" s="764"/>
      <c r="J890" s="764"/>
      <c r="K890" s="764"/>
      <c r="L890" s="764"/>
      <c r="M890" s="764"/>
      <c r="N890" s="764"/>
      <c r="O890" s="764"/>
      <c r="P890" s="764"/>
      <c r="Q890" s="764"/>
      <c r="R890" s="764"/>
      <c r="S890" s="764"/>
      <c r="T890" s="765"/>
      <c r="U890" s="775"/>
      <c r="V890" s="776"/>
      <c r="W890" s="777"/>
      <c r="X890" s="348"/>
      <c r="Y890" s="348"/>
      <c r="Z890" s="348"/>
    </row>
    <row r="891" spans="1:26" s="31" customFormat="1" ht="17.100000000000001" customHeight="1" x14ac:dyDescent="0.15">
      <c r="A891" s="757"/>
      <c r="B891" s="758"/>
      <c r="C891" s="759"/>
      <c r="D891" s="763"/>
      <c r="E891" s="764"/>
      <c r="F891" s="764"/>
      <c r="G891" s="764"/>
      <c r="H891" s="764"/>
      <c r="I891" s="764"/>
      <c r="J891" s="764"/>
      <c r="K891" s="764"/>
      <c r="L891" s="764"/>
      <c r="M891" s="764"/>
      <c r="N891" s="764"/>
      <c r="O891" s="764"/>
      <c r="P891" s="764"/>
      <c r="Q891" s="764"/>
      <c r="R891" s="764"/>
      <c r="S891" s="764"/>
      <c r="T891" s="765"/>
      <c r="U891" s="775"/>
      <c r="V891" s="776"/>
      <c r="W891" s="777"/>
      <c r="X891" s="348"/>
      <c r="Y891" s="348"/>
      <c r="Z891" s="348"/>
    </row>
    <row r="892" spans="1:26" s="31" customFormat="1" ht="17.100000000000001" customHeight="1" x14ac:dyDescent="0.15">
      <c r="A892" s="757"/>
      <c r="B892" s="758"/>
      <c r="C892" s="759"/>
      <c r="D892" s="763"/>
      <c r="E892" s="764"/>
      <c r="F892" s="764"/>
      <c r="G892" s="764"/>
      <c r="H892" s="764"/>
      <c r="I892" s="764"/>
      <c r="J892" s="764"/>
      <c r="K892" s="764"/>
      <c r="L892" s="764"/>
      <c r="M892" s="764"/>
      <c r="N892" s="764"/>
      <c r="O892" s="764"/>
      <c r="P892" s="764"/>
      <c r="Q892" s="764"/>
      <c r="R892" s="764"/>
      <c r="S892" s="764"/>
      <c r="T892" s="765"/>
      <c r="U892" s="775"/>
      <c r="V892" s="776"/>
      <c r="W892" s="777"/>
      <c r="X892" s="348"/>
      <c r="Y892" s="348"/>
      <c r="Z892" s="348"/>
    </row>
    <row r="893" spans="1:26" s="31" customFormat="1" ht="16.899999999999999" customHeight="1" x14ac:dyDescent="0.15">
      <c r="A893" s="757"/>
      <c r="B893" s="758"/>
      <c r="C893" s="759"/>
      <c r="D893" s="763"/>
      <c r="E893" s="764"/>
      <c r="F893" s="764"/>
      <c r="G893" s="764"/>
      <c r="H893" s="764"/>
      <c r="I893" s="764"/>
      <c r="J893" s="764"/>
      <c r="K893" s="764"/>
      <c r="L893" s="764"/>
      <c r="M893" s="764"/>
      <c r="N893" s="764"/>
      <c r="O893" s="764"/>
      <c r="P893" s="764"/>
      <c r="Q893" s="764"/>
      <c r="R893" s="764"/>
      <c r="S893" s="764"/>
      <c r="T893" s="765"/>
      <c r="U893" s="775"/>
      <c r="V893" s="776"/>
      <c r="W893" s="777"/>
      <c r="X893" s="348"/>
      <c r="Y893" s="348"/>
      <c r="Z893" s="348"/>
    </row>
    <row r="894" spans="1:26" s="31" customFormat="1" ht="17.100000000000001" customHeight="1" x14ac:dyDescent="0.15">
      <c r="A894" s="757"/>
      <c r="B894" s="758"/>
      <c r="C894" s="759"/>
      <c r="D894" s="916"/>
      <c r="E894" s="859"/>
      <c r="F894" s="859"/>
      <c r="G894" s="859"/>
      <c r="H894" s="859"/>
      <c r="I894" s="859"/>
      <c r="J894" s="859"/>
      <c r="K894" s="859"/>
      <c r="L894" s="859"/>
      <c r="M894" s="859"/>
      <c r="N894" s="859"/>
      <c r="O894" s="859"/>
      <c r="P894" s="859"/>
      <c r="Q894" s="859"/>
      <c r="R894" s="859"/>
      <c r="S894" s="859"/>
      <c r="T894" s="860"/>
      <c r="U894" s="238"/>
      <c r="V894" s="67"/>
      <c r="W894" s="66"/>
      <c r="X894" s="365"/>
      <c r="Y894" s="365"/>
      <c r="Z894" s="365"/>
    </row>
    <row r="895" spans="1:26" s="31" customFormat="1" ht="17.100000000000001" customHeight="1" x14ac:dyDescent="0.15">
      <c r="A895" s="757"/>
      <c r="B895" s="758"/>
      <c r="C895" s="759"/>
      <c r="D895" s="441" t="s">
        <v>26</v>
      </c>
      <c r="E895" s="764" t="s">
        <v>748</v>
      </c>
      <c r="F895" s="764"/>
      <c r="G895" s="764"/>
      <c r="H895" s="764"/>
      <c r="I895" s="764"/>
      <c r="J895" s="764"/>
      <c r="K895" s="764"/>
      <c r="L895" s="764"/>
      <c r="M895" s="764"/>
      <c r="N895" s="764"/>
      <c r="O895" s="764"/>
      <c r="P895" s="764"/>
      <c r="Q895" s="764"/>
      <c r="R895" s="764"/>
      <c r="S895" s="764"/>
      <c r="T895" s="765"/>
      <c r="U895" s="238"/>
      <c r="V895" s="67"/>
      <c r="W895" s="66"/>
      <c r="X895" s="347"/>
      <c r="Y895" s="347"/>
      <c r="Z895" s="347"/>
    </row>
    <row r="896" spans="1:26" s="31" customFormat="1" ht="17.100000000000001" customHeight="1" x14ac:dyDescent="0.15">
      <c r="A896" s="757"/>
      <c r="B896" s="758"/>
      <c r="C896" s="759"/>
      <c r="D896" s="237"/>
      <c r="E896" s="764" t="s">
        <v>500</v>
      </c>
      <c r="F896" s="764"/>
      <c r="G896" s="764"/>
      <c r="H896" s="764"/>
      <c r="I896" s="764"/>
      <c r="J896" s="764"/>
      <c r="K896" s="764"/>
      <c r="L896" s="764"/>
      <c r="M896" s="764"/>
      <c r="N896" s="764"/>
      <c r="O896" s="764"/>
      <c r="P896" s="764"/>
      <c r="Q896" s="764"/>
      <c r="R896" s="764"/>
      <c r="S896" s="764"/>
      <c r="T896" s="765"/>
      <c r="U896" s="238"/>
      <c r="V896" s="67"/>
      <c r="W896" s="66"/>
      <c r="X896" s="348"/>
      <c r="Y896" s="241"/>
      <c r="Z896" s="348"/>
    </row>
    <row r="897" spans="1:26" s="31" customFormat="1" ht="17.100000000000001" customHeight="1" x14ac:dyDescent="0.15">
      <c r="A897" s="757"/>
      <c r="B897" s="758"/>
      <c r="C897" s="759"/>
      <c r="D897" s="356"/>
      <c r="E897" s="235" t="s">
        <v>8</v>
      </c>
      <c r="F897" s="764" t="s">
        <v>68</v>
      </c>
      <c r="G897" s="764"/>
      <c r="H897" s="764"/>
      <c r="I897" s="764"/>
      <c r="J897" s="764"/>
      <c r="K897" s="764"/>
      <c r="L897" s="764"/>
      <c r="M897" s="764"/>
      <c r="N897" s="764"/>
      <c r="O897" s="764"/>
      <c r="P897" s="764"/>
      <c r="Q897" s="764"/>
      <c r="R897" s="764"/>
      <c r="S897" s="764"/>
      <c r="T897" s="765"/>
      <c r="U897" s="238"/>
      <c r="V897" s="67"/>
      <c r="W897" s="66"/>
      <c r="X897" s="348"/>
      <c r="Y897" s="348"/>
      <c r="Z897" s="348"/>
    </row>
    <row r="898" spans="1:26" s="31" customFormat="1" ht="17.100000000000001" customHeight="1" x14ac:dyDescent="0.15">
      <c r="A898" s="757"/>
      <c r="B898" s="758"/>
      <c r="C898" s="759"/>
      <c r="D898" s="358"/>
      <c r="E898" s="500"/>
      <c r="F898" s="764"/>
      <c r="G898" s="764"/>
      <c r="H898" s="764"/>
      <c r="I898" s="764"/>
      <c r="J898" s="764"/>
      <c r="K898" s="764"/>
      <c r="L898" s="764"/>
      <c r="M898" s="764"/>
      <c r="N898" s="764"/>
      <c r="O898" s="764"/>
      <c r="P898" s="764"/>
      <c r="Q898" s="764"/>
      <c r="R898" s="764"/>
      <c r="S898" s="764"/>
      <c r="T898" s="765"/>
      <c r="U898" s="238"/>
      <c r="V898" s="67"/>
      <c r="W898" s="66"/>
      <c r="X898" s="348"/>
      <c r="Y898" s="348"/>
      <c r="Z898" s="348"/>
    </row>
    <row r="899" spans="1:26" s="31" customFormat="1" ht="17.100000000000001" customHeight="1" x14ac:dyDescent="0.15">
      <c r="A899" s="757"/>
      <c r="B899" s="758"/>
      <c r="C899" s="759"/>
      <c r="D899" s="358"/>
      <c r="E899" s="500"/>
      <c r="F899" s="764"/>
      <c r="G899" s="764"/>
      <c r="H899" s="764"/>
      <c r="I899" s="764"/>
      <c r="J899" s="764"/>
      <c r="K899" s="764"/>
      <c r="L899" s="764"/>
      <c r="M899" s="764"/>
      <c r="N899" s="764"/>
      <c r="O899" s="764"/>
      <c r="P899" s="764"/>
      <c r="Q899" s="764"/>
      <c r="R899" s="764"/>
      <c r="S899" s="764"/>
      <c r="T899" s="765"/>
      <c r="U899" s="238"/>
      <c r="V899" s="67"/>
      <c r="W899" s="66"/>
      <c r="X899" s="348"/>
      <c r="Y899" s="348"/>
      <c r="Z899" s="348"/>
    </row>
    <row r="900" spans="1:26" s="31" customFormat="1" ht="17.100000000000001" customHeight="1" x14ac:dyDescent="0.15">
      <c r="A900" s="757"/>
      <c r="B900" s="758"/>
      <c r="C900" s="759"/>
      <c r="D900" s="358"/>
      <c r="E900" s="500"/>
      <c r="F900" s="764"/>
      <c r="G900" s="764"/>
      <c r="H900" s="764"/>
      <c r="I900" s="764"/>
      <c r="J900" s="764"/>
      <c r="K900" s="764"/>
      <c r="L900" s="764"/>
      <c r="M900" s="764"/>
      <c r="N900" s="764"/>
      <c r="O900" s="764"/>
      <c r="P900" s="764"/>
      <c r="Q900" s="764"/>
      <c r="R900" s="764"/>
      <c r="S900" s="764"/>
      <c r="T900" s="765"/>
      <c r="U900" s="238"/>
      <c r="V900" s="67"/>
      <c r="W900" s="66"/>
      <c r="X900" s="348"/>
      <c r="Y900" s="348"/>
      <c r="Z900" s="348"/>
    </row>
    <row r="901" spans="1:26" s="31" customFormat="1" ht="17.100000000000001" customHeight="1" x14ac:dyDescent="0.15">
      <c r="A901" s="757"/>
      <c r="B901" s="758"/>
      <c r="C901" s="759"/>
      <c r="E901" s="408" t="s">
        <v>11</v>
      </c>
      <c r="F901" s="764" t="s">
        <v>69</v>
      </c>
      <c r="G901" s="764"/>
      <c r="H901" s="764"/>
      <c r="I901" s="764"/>
      <c r="J901" s="764"/>
      <c r="K901" s="764"/>
      <c r="L901" s="764"/>
      <c r="M901" s="764"/>
      <c r="N901" s="764"/>
      <c r="O901" s="764"/>
      <c r="P901" s="764"/>
      <c r="Q901" s="764"/>
      <c r="R901" s="764"/>
      <c r="S901" s="764"/>
      <c r="T901" s="765"/>
      <c r="U901" s="238"/>
      <c r="V901" s="67"/>
      <c r="W901" s="66"/>
      <c r="X901" s="348"/>
      <c r="Y901" s="348"/>
      <c r="Z901" s="348"/>
    </row>
    <row r="902" spans="1:26" s="31" customFormat="1" ht="17.100000000000001" customHeight="1" x14ac:dyDescent="0.15">
      <c r="A902" s="757"/>
      <c r="B902" s="758"/>
      <c r="C902" s="759"/>
      <c r="D902" s="240"/>
      <c r="E902" s="408"/>
      <c r="F902" s="764"/>
      <c r="G902" s="764"/>
      <c r="H902" s="764"/>
      <c r="I902" s="764"/>
      <c r="J902" s="764"/>
      <c r="K902" s="764"/>
      <c r="L902" s="764"/>
      <c r="M902" s="764"/>
      <c r="N902" s="764"/>
      <c r="O902" s="764"/>
      <c r="P902" s="764"/>
      <c r="Q902" s="764"/>
      <c r="R902" s="764"/>
      <c r="S902" s="764"/>
      <c r="T902" s="765"/>
      <c r="U902" s="238"/>
      <c r="V902" s="67"/>
      <c r="W902" s="66"/>
      <c r="X902" s="348"/>
      <c r="Y902" s="348"/>
      <c r="Z902" s="348"/>
    </row>
    <row r="903" spans="1:26" s="31" customFormat="1" ht="17.100000000000001" customHeight="1" x14ac:dyDescent="0.15">
      <c r="A903" s="757"/>
      <c r="B903" s="758"/>
      <c r="C903" s="759"/>
      <c r="D903" s="367"/>
      <c r="E903" s="384"/>
      <c r="F903" s="764"/>
      <c r="G903" s="764"/>
      <c r="H903" s="764"/>
      <c r="I903" s="764"/>
      <c r="J903" s="764"/>
      <c r="K903" s="764"/>
      <c r="L903" s="764"/>
      <c r="M903" s="764"/>
      <c r="N903" s="764"/>
      <c r="O903" s="764"/>
      <c r="P903" s="764"/>
      <c r="Q903" s="764"/>
      <c r="R903" s="764"/>
      <c r="S903" s="764"/>
      <c r="T903" s="765"/>
      <c r="U903" s="350"/>
      <c r="V903" s="351"/>
      <c r="W903" s="352"/>
      <c r="X903" s="348"/>
      <c r="Y903" s="348"/>
      <c r="Z903" s="348"/>
    </row>
    <row r="904" spans="1:26" s="31" customFormat="1" ht="17.100000000000001" customHeight="1" x14ac:dyDescent="0.15">
      <c r="A904" s="757"/>
      <c r="B904" s="758"/>
      <c r="C904" s="759"/>
      <c r="D904" s="239"/>
      <c r="E904" s="408" t="s">
        <v>10</v>
      </c>
      <c r="F904" s="764" t="s">
        <v>491</v>
      </c>
      <c r="G904" s="764"/>
      <c r="H904" s="764"/>
      <c r="I904" s="764"/>
      <c r="J904" s="764"/>
      <c r="K904" s="764"/>
      <c r="L904" s="764"/>
      <c r="M904" s="764"/>
      <c r="N904" s="764"/>
      <c r="O904" s="764"/>
      <c r="P904" s="764"/>
      <c r="Q904" s="764"/>
      <c r="R904" s="764"/>
      <c r="S904" s="764"/>
      <c r="T904" s="765"/>
      <c r="U904" s="350"/>
      <c r="V904" s="351"/>
      <c r="W904" s="352"/>
      <c r="X904" s="348"/>
      <c r="Y904" s="348"/>
      <c r="Z904" s="348"/>
    </row>
    <row r="905" spans="1:26" s="31" customFormat="1" ht="17.100000000000001" customHeight="1" x14ac:dyDescent="0.15">
      <c r="A905" s="757"/>
      <c r="B905" s="758"/>
      <c r="C905" s="759"/>
      <c r="D905" s="212"/>
      <c r="E905" s="440"/>
      <c r="F905" s="764"/>
      <c r="G905" s="764"/>
      <c r="H905" s="764"/>
      <c r="I905" s="764"/>
      <c r="J905" s="764"/>
      <c r="K905" s="764"/>
      <c r="L905" s="764"/>
      <c r="M905" s="764"/>
      <c r="N905" s="764"/>
      <c r="O905" s="764"/>
      <c r="P905" s="764"/>
      <c r="Q905" s="764"/>
      <c r="R905" s="764"/>
      <c r="S905" s="764"/>
      <c r="T905" s="765"/>
      <c r="U905" s="350"/>
      <c r="V905" s="351"/>
      <c r="W905" s="352"/>
      <c r="X905" s="348"/>
      <c r="Y905" s="348"/>
      <c r="Z905" s="348"/>
    </row>
    <row r="906" spans="1:26" s="31" customFormat="1" ht="17.100000000000001" customHeight="1" x14ac:dyDescent="0.15">
      <c r="A906" s="757"/>
      <c r="B906" s="758"/>
      <c r="C906" s="759"/>
      <c r="D906" s="353"/>
      <c r="E906" s="440" t="s">
        <v>12</v>
      </c>
      <c r="F906" s="764" t="s">
        <v>667</v>
      </c>
      <c r="G906" s="764"/>
      <c r="H906" s="764"/>
      <c r="I906" s="764"/>
      <c r="J906" s="764"/>
      <c r="K906" s="764"/>
      <c r="L906" s="764"/>
      <c r="M906" s="764"/>
      <c r="N906" s="764"/>
      <c r="O906" s="764"/>
      <c r="P906" s="764"/>
      <c r="Q906" s="764"/>
      <c r="R906" s="764"/>
      <c r="S906" s="764"/>
      <c r="T906" s="765"/>
      <c r="U906" s="350"/>
      <c r="V906" s="351"/>
      <c r="W906" s="352"/>
      <c r="X906" s="348"/>
      <c r="Y906" s="348"/>
      <c r="Z906" s="348"/>
    </row>
    <row r="907" spans="1:26" s="31" customFormat="1" ht="17.100000000000001" customHeight="1" x14ac:dyDescent="0.15">
      <c r="A907" s="757"/>
      <c r="B907" s="758"/>
      <c r="C907" s="759"/>
      <c r="D907" s="212"/>
      <c r="E907" s="440"/>
      <c r="F907" s="764"/>
      <c r="G907" s="764"/>
      <c r="H907" s="764"/>
      <c r="I907" s="764"/>
      <c r="J907" s="764"/>
      <c r="K907" s="764"/>
      <c r="L907" s="764"/>
      <c r="M907" s="764"/>
      <c r="N907" s="764"/>
      <c r="O907" s="764"/>
      <c r="P907" s="764"/>
      <c r="Q907" s="764"/>
      <c r="R907" s="764"/>
      <c r="S907" s="764"/>
      <c r="T907" s="765"/>
      <c r="U907" s="350"/>
      <c r="V907" s="351"/>
      <c r="W907" s="352"/>
      <c r="X907" s="348"/>
      <c r="Y907" s="348"/>
      <c r="Z907" s="348"/>
    </row>
    <row r="908" spans="1:26" s="31" customFormat="1" ht="17.100000000000001" customHeight="1" x14ac:dyDescent="0.15">
      <c r="A908" s="757"/>
      <c r="B908" s="758"/>
      <c r="C908" s="759"/>
      <c r="D908" s="212"/>
      <c r="E908" s="440"/>
      <c r="F908" s="764"/>
      <c r="G908" s="764"/>
      <c r="H908" s="764"/>
      <c r="I908" s="764"/>
      <c r="J908" s="764"/>
      <c r="K908" s="764"/>
      <c r="L908" s="764"/>
      <c r="M908" s="764"/>
      <c r="N908" s="764"/>
      <c r="O908" s="764"/>
      <c r="P908" s="764"/>
      <c r="Q908" s="764"/>
      <c r="R908" s="764"/>
      <c r="S908" s="764"/>
      <c r="T908" s="765"/>
      <c r="U908" s="350"/>
      <c r="V908" s="351"/>
      <c r="W908" s="352"/>
      <c r="X908" s="348"/>
      <c r="Y908" s="348"/>
      <c r="Z908" s="348"/>
    </row>
    <row r="909" spans="1:26" s="31" customFormat="1" ht="17.100000000000001" customHeight="1" x14ac:dyDescent="0.15">
      <c r="A909" s="757"/>
      <c r="B909" s="758"/>
      <c r="C909" s="759"/>
      <c r="D909" s="212"/>
      <c r="E909" s="440"/>
      <c r="F909" s="764"/>
      <c r="G909" s="764"/>
      <c r="H909" s="764"/>
      <c r="I909" s="764"/>
      <c r="J909" s="764"/>
      <c r="K909" s="764"/>
      <c r="L909" s="764"/>
      <c r="M909" s="764"/>
      <c r="N909" s="764"/>
      <c r="O909" s="764"/>
      <c r="P909" s="764"/>
      <c r="Q909" s="764"/>
      <c r="R909" s="764"/>
      <c r="S909" s="764"/>
      <c r="T909" s="765"/>
      <c r="U909" s="350"/>
      <c r="V909" s="351"/>
      <c r="W909" s="352"/>
      <c r="X909" s="348"/>
      <c r="Y909" s="348"/>
      <c r="Z909" s="348"/>
    </row>
    <row r="910" spans="1:26" s="31" customFormat="1" ht="17.100000000000001" customHeight="1" x14ac:dyDescent="0.15">
      <c r="A910" s="757"/>
      <c r="B910" s="758"/>
      <c r="C910" s="759"/>
      <c r="D910" s="212"/>
      <c r="E910" s="440"/>
      <c r="F910" s="764"/>
      <c r="G910" s="764"/>
      <c r="H910" s="764"/>
      <c r="I910" s="764"/>
      <c r="J910" s="764"/>
      <c r="K910" s="764"/>
      <c r="L910" s="764"/>
      <c r="M910" s="764"/>
      <c r="N910" s="764"/>
      <c r="O910" s="764"/>
      <c r="P910" s="764"/>
      <c r="Q910" s="764"/>
      <c r="R910" s="764"/>
      <c r="S910" s="764"/>
      <c r="T910" s="765"/>
      <c r="U910" s="350"/>
      <c r="V910" s="351"/>
      <c r="W910" s="352"/>
      <c r="X910" s="348"/>
      <c r="Y910" s="348"/>
      <c r="Z910" s="348"/>
    </row>
    <row r="911" spans="1:26" s="31" customFormat="1" ht="17.100000000000001" customHeight="1" x14ac:dyDescent="0.15">
      <c r="A911" s="757"/>
      <c r="B911" s="758"/>
      <c r="C911" s="759"/>
      <c r="D911" s="353"/>
      <c r="E911" s="440" t="s">
        <v>18</v>
      </c>
      <c r="F911" s="764" t="s">
        <v>624</v>
      </c>
      <c r="G911" s="764"/>
      <c r="H911" s="764"/>
      <c r="I911" s="764"/>
      <c r="J911" s="764"/>
      <c r="K911" s="764"/>
      <c r="L911" s="764"/>
      <c r="M911" s="764"/>
      <c r="N911" s="764"/>
      <c r="O911" s="764"/>
      <c r="P911" s="764"/>
      <c r="Q911" s="764"/>
      <c r="R911" s="764"/>
      <c r="S911" s="764"/>
      <c r="T911" s="765"/>
      <c r="U911" s="350"/>
      <c r="V911" s="351"/>
      <c r="W911" s="352"/>
      <c r="X911" s="348"/>
      <c r="Y911" s="348"/>
      <c r="Z911" s="348"/>
    </row>
    <row r="912" spans="1:26" s="31" customFormat="1" ht="17.100000000000001" customHeight="1" x14ac:dyDescent="0.15">
      <c r="A912" s="757"/>
      <c r="B912" s="758"/>
      <c r="C912" s="759"/>
      <c r="D912" s="212"/>
      <c r="E912" s="436"/>
      <c r="F912" s="436" t="s">
        <v>352</v>
      </c>
      <c r="G912" s="764" t="s">
        <v>625</v>
      </c>
      <c r="H912" s="764"/>
      <c r="I912" s="764"/>
      <c r="J912" s="764"/>
      <c r="K912" s="764"/>
      <c r="L912" s="764"/>
      <c r="M912" s="764"/>
      <c r="N912" s="764"/>
      <c r="O912" s="764"/>
      <c r="P912" s="764"/>
      <c r="Q912" s="764"/>
      <c r="R912" s="764"/>
      <c r="S912" s="764"/>
      <c r="T912" s="765"/>
      <c r="U912" s="350"/>
      <c r="V912" s="351"/>
      <c r="W912" s="352"/>
      <c r="X912" s="348"/>
      <c r="Y912" s="348"/>
      <c r="Z912" s="348"/>
    </row>
    <row r="913" spans="1:26" s="31" customFormat="1" ht="17.100000000000001" customHeight="1" x14ac:dyDescent="0.15">
      <c r="A913" s="757"/>
      <c r="B913" s="758"/>
      <c r="C913" s="759"/>
      <c r="D913" s="212"/>
      <c r="E913" s="436"/>
      <c r="F913" s="436"/>
      <c r="G913" s="764"/>
      <c r="H913" s="764"/>
      <c r="I913" s="764"/>
      <c r="J913" s="764"/>
      <c r="K913" s="764"/>
      <c r="L913" s="764"/>
      <c r="M913" s="764"/>
      <c r="N913" s="764"/>
      <c r="O913" s="764"/>
      <c r="P913" s="764"/>
      <c r="Q913" s="764"/>
      <c r="R913" s="764"/>
      <c r="S913" s="764"/>
      <c r="T913" s="765"/>
      <c r="U913" s="350"/>
      <c r="V913" s="351"/>
      <c r="W913" s="352"/>
      <c r="X913" s="348"/>
      <c r="Y913" s="348"/>
      <c r="Z913" s="348"/>
    </row>
    <row r="914" spans="1:26" s="31" customFormat="1" ht="17.100000000000001" customHeight="1" x14ac:dyDescent="0.15">
      <c r="A914" s="757"/>
      <c r="B914" s="758"/>
      <c r="C914" s="759"/>
      <c r="D914" s="212"/>
      <c r="E914" s="436"/>
      <c r="F914" s="436" t="s">
        <v>354</v>
      </c>
      <c r="G914" s="764" t="s">
        <v>626</v>
      </c>
      <c r="H914" s="764"/>
      <c r="I914" s="764"/>
      <c r="J914" s="764"/>
      <c r="K914" s="764"/>
      <c r="L914" s="764"/>
      <c r="M914" s="764"/>
      <c r="N914" s="764"/>
      <c r="O914" s="764"/>
      <c r="P914" s="764"/>
      <c r="Q914" s="764"/>
      <c r="R914" s="764"/>
      <c r="S914" s="764"/>
      <c r="T914" s="765"/>
      <c r="U914" s="350"/>
      <c r="V914" s="351"/>
      <c r="W914" s="352"/>
      <c r="X914" s="348"/>
      <c r="Y914" s="348"/>
      <c r="Z914" s="348"/>
    </row>
    <row r="915" spans="1:26" s="31" customFormat="1" ht="17.100000000000001" customHeight="1" x14ac:dyDescent="0.15">
      <c r="A915" s="757"/>
      <c r="B915" s="758"/>
      <c r="C915" s="759"/>
      <c r="D915" s="212"/>
      <c r="E915" s="436"/>
      <c r="F915" s="436"/>
      <c r="G915" s="764"/>
      <c r="H915" s="764"/>
      <c r="I915" s="764"/>
      <c r="J915" s="764"/>
      <c r="K915" s="764"/>
      <c r="L915" s="764"/>
      <c r="M915" s="764"/>
      <c r="N915" s="764"/>
      <c r="O915" s="764"/>
      <c r="P915" s="764"/>
      <c r="Q915" s="764"/>
      <c r="R915" s="764"/>
      <c r="S915" s="764"/>
      <c r="T915" s="765"/>
      <c r="U915" s="350"/>
      <c r="V915" s="351"/>
      <c r="W915" s="352"/>
      <c r="X915" s="348"/>
      <c r="Y915" s="348"/>
      <c r="Z915" s="348"/>
    </row>
    <row r="916" spans="1:26" s="31" customFormat="1" ht="17.100000000000001" customHeight="1" x14ac:dyDescent="0.15">
      <c r="A916" s="757"/>
      <c r="B916" s="758"/>
      <c r="C916" s="759"/>
      <c r="D916" s="212"/>
      <c r="E916" s="436"/>
      <c r="F916" s="436" t="s">
        <v>367</v>
      </c>
      <c r="G916" s="764" t="s">
        <v>516</v>
      </c>
      <c r="H916" s="764"/>
      <c r="I916" s="764"/>
      <c r="J916" s="764"/>
      <c r="K916" s="764"/>
      <c r="L916" s="764"/>
      <c r="M916" s="764"/>
      <c r="N916" s="764"/>
      <c r="O916" s="764"/>
      <c r="P916" s="764"/>
      <c r="Q916" s="764"/>
      <c r="R916" s="764"/>
      <c r="S916" s="764"/>
      <c r="T916" s="765"/>
      <c r="U916" s="350"/>
      <c r="V916" s="351"/>
      <c r="W916" s="352"/>
      <c r="X916" s="348"/>
      <c r="Y916" s="348"/>
      <c r="Z916" s="348"/>
    </row>
    <row r="917" spans="1:26" s="31" customFormat="1" ht="17.100000000000001" customHeight="1" x14ac:dyDescent="0.15">
      <c r="A917" s="757"/>
      <c r="B917" s="758"/>
      <c r="C917" s="759"/>
      <c r="D917" s="212"/>
      <c r="E917" s="436"/>
      <c r="F917" s="436"/>
      <c r="G917" s="764"/>
      <c r="H917" s="764"/>
      <c r="I917" s="764"/>
      <c r="J917" s="764"/>
      <c r="K917" s="764"/>
      <c r="L917" s="764"/>
      <c r="M917" s="764"/>
      <c r="N917" s="764"/>
      <c r="O917" s="764"/>
      <c r="P917" s="764"/>
      <c r="Q917" s="764"/>
      <c r="R917" s="764"/>
      <c r="S917" s="764"/>
      <c r="T917" s="765"/>
      <c r="U917" s="377"/>
      <c r="V917" s="378"/>
      <c r="W917" s="380"/>
      <c r="X917" s="375"/>
      <c r="Y917" s="375"/>
      <c r="Z917" s="375"/>
    </row>
    <row r="918" spans="1:26" s="31" customFormat="1" ht="17.100000000000001" customHeight="1" x14ac:dyDescent="0.15">
      <c r="A918" s="757"/>
      <c r="B918" s="758"/>
      <c r="C918" s="759"/>
      <c r="D918" s="212"/>
      <c r="E918" s="436"/>
      <c r="F918" s="436"/>
      <c r="G918" s="764"/>
      <c r="H918" s="764"/>
      <c r="I918" s="764"/>
      <c r="J918" s="764"/>
      <c r="K918" s="764"/>
      <c r="L918" s="764"/>
      <c r="M918" s="764"/>
      <c r="N918" s="764"/>
      <c r="O918" s="764"/>
      <c r="P918" s="764"/>
      <c r="Q918" s="764"/>
      <c r="R918" s="764"/>
      <c r="S918" s="764"/>
      <c r="T918" s="765"/>
      <c r="U918" s="350"/>
      <c r="V918" s="351"/>
      <c r="W918" s="352"/>
      <c r="X918" s="348"/>
      <c r="Y918" s="348"/>
      <c r="Z918" s="348"/>
    </row>
    <row r="919" spans="1:26" s="31" customFormat="1" ht="17.100000000000001" customHeight="1" x14ac:dyDescent="0.15">
      <c r="A919" s="757"/>
      <c r="B919" s="758"/>
      <c r="C919" s="759"/>
      <c r="D919" s="212"/>
      <c r="E919" s="436"/>
      <c r="F919" s="436"/>
      <c r="G919" s="764"/>
      <c r="H919" s="764"/>
      <c r="I919" s="764"/>
      <c r="J919" s="764"/>
      <c r="K919" s="764"/>
      <c r="L919" s="764"/>
      <c r="M919" s="764"/>
      <c r="N919" s="764"/>
      <c r="O919" s="764"/>
      <c r="P919" s="764"/>
      <c r="Q919" s="764"/>
      <c r="R919" s="764"/>
      <c r="S919" s="764"/>
      <c r="T919" s="765"/>
      <c r="U919" s="350"/>
      <c r="V919" s="351"/>
      <c r="W919" s="352"/>
      <c r="X919" s="348"/>
      <c r="Y919" s="348"/>
      <c r="Z919" s="348"/>
    </row>
    <row r="920" spans="1:26" s="31" customFormat="1" ht="17.100000000000001" customHeight="1" x14ac:dyDescent="0.15">
      <c r="A920" s="757"/>
      <c r="B920" s="758"/>
      <c r="C920" s="759"/>
      <c r="D920" s="212"/>
      <c r="E920" s="480"/>
      <c r="F920" s="480" t="s">
        <v>515</v>
      </c>
      <c r="G920" s="1084" t="s">
        <v>784</v>
      </c>
      <c r="H920" s="1084"/>
      <c r="I920" s="1084"/>
      <c r="J920" s="1084"/>
      <c r="K920" s="1084"/>
      <c r="L920" s="1084"/>
      <c r="M920" s="1084"/>
      <c r="N920" s="1084"/>
      <c r="O920" s="1084"/>
      <c r="P920" s="1084"/>
      <c r="Q920" s="1084"/>
      <c r="R920" s="1084"/>
      <c r="S920" s="1084"/>
      <c r="T920" s="765"/>
      <c r="U920" s="350"/>
      <c r="V920" s="351"/>
      <c r="W920" s="352"/>
      <c r="X920" s="348"/>
      <c r="Y920" s="348"/>
      <c r="Z920" s="348"/>
    </row>
    <row r="921" spans="1:26" s="31" customFormat="1" ht="17.100000000000001" customHeight="1" x14ac:dyDescent="0.15">
      <c r="A921" s="757"/>
      <c r="B921" s="758"/>
      <c r="C921" s="759"/>
      <c r="D921" s="212"/>
      <c r="E921" s="480"/>
      <c r="F921" s="480"/>
      <c r="G921" s="1084"/>
      <c r="H921" s="1084"/>
      <c r="I921" s="1084"/>
      <c r="J921" s="1084"/>
      <c r="K921" s="1084"/>
      <c r="L921" s="1084"/>
      <c r="M921" s="1084"/>
      <c r="N921" s="1084"/>
      <c r="O921" s="1084"/>
      <c r="P921" s="1084"/>
      <c r="Q921" s="1084"/>
      <c r="R921" s="1084"/>
      <c r="S921" s="1084"/>
      <c r="T921" s="765"/>
      <c r="U921" s="377"/>
      <c r="V921" s="378"/>
      <c r="W921" s="380"/>
      <c r="X921" s="375"/>
      <c r="Y921" s="375"/>
      <c r="Z921" s="375"/>
    </row>
    <row r="922" spans="1:26" s="31" customFormat="1" ht="17.100000000000001" customHeight="1" x14ac:dyDescent="0.15">
      <c r="A922" s="757"/>
      <c r="B922" s="758"/>
      <c r="C922" s="759"/>
      <c r="D922" s="212"/>
      <c r="E922" s="480"/>
      <c r="F922" s="480"/>
      <c r="G922" s="1084"/>
      <c r="H922" s="1084"/>
      <c r="I922" s="1084"/>
      <c r="J922" s="1084"/>
      <c r="K922" s="1084"/>
      <c r="L922" s="1084"/>
      <c r="M922" s="1084"/>
      <c r="N922" s="1084"/>
      <c r="O922" s="1084"/>
      <c r="P922" s="1084"/>
      <c r="Q922" s="1084"/>
      <c r="R922" s="1084"/>
      <c r="S922" s="1084"/>
      <c r="T922" s="765"/>
      <c r="U922" s="350"/>
      <c r="V922" s="351"/>
      <c r="W922" s="352"/>
      <c r="X922" s="348"/>
      <c r="Y922" s="348"/>
      <c r="Z922" s="348"/>
    </row>
    <row r="923" spans="1:26" s="31" customFormat="1" ht="17.100000000000001" customHeight="1" x14ac:dyDescent="0.15">
      <c r="A923" s="757"/>
      <c r="B923" s="758"/>
      <c r="C923" s="759"/>
      <c r="D923" s="459" t="s">
        <v>23</v>
      </c>
      <c r="E923" s="781" t="s">
        <v>749</v>
      </c>
      <c r="F923" s="781"/>
      <c r="G923" s="781"/>
      <c r="H923" s="781"/>
      <c r="I923" s="781"/>
      <c r="J923" s="781"/>
      <c r="K923" s="781"/>
      <c r="L923" s="781"/>
      <c r="M923" s="781"/>
      <c r="N923" s="781"/>
      <c r="O923" s="781"/>
      <c r="P923" s="781"/>
      <c r="Q923" s="781"/>
      <c r="R923" s="781"/>
      <c r="S923" s="781"/>
      <c r="T923" s="782"/>
      <c r="U923" s="350"/>
      <c r="V923" s="351"/>
      <c r="W923" s="352"/>
      <c r="X923" s="347"/>
      <c r="Y923" s="347"/>
      <c r="Z923" s="347"/>
    </row>
    <row r="924" spans="1:26" s="31" customFormat="1" ht="17.100000000000001" customHeight="1" x14ac:dyDescent="0.15">
      <c r="A924" s="757"/>
      <c r="B924" s="758"/>
      <c r="C924" s="759"/>
      <c r="D924" s="237"/>
      <c r="E924" s="764" t="s">
        <v>531</v>
      </c>
      <c r="F924" s="764"/>
      <c r="G924" s="764"/>
      <c r="H924" s="764"/>
      <c r="I924" s="764"/>
      <c r="J924" s="764"/>
      <c r="K924" s="764"/>
      <c r="L924" s="764"/>
      <c r="M924" s="764"/>
      <c r="N924" s="764"/>
      <c r="O924" s="764"/>
      <c r="P924" s="764"/>
      <c r="Q924" s="764"/>
      <c r="R924" s="764"/>
      <c r="S924" s="764"/>
      <c r="T924" s="765"/>
      <c r="U924" s="350"/>
      <c r="V924" s="351"/>
      <c r="W924" s="352"/>
      <c r="X924" s="348"/>
      <c r="Y924" s="348"/>
      <c r="Z924" s="348"/>
    </row>
    <row r="925" spans="1:26" s="31" customFormat="1" ht="17.100000000000001" customHeight="1" x14ac:dyDescent="0.15">
      <c r="A925" s="234"/>
      <c r="B925" s="235"/>
      <c r="C925" s="213"/>
      <c r="D925" s="242"/>
      <c r="E925" s="354"/>
      <c r="F925" s="354"/>
      <c r="G925" s="354"/>
      <c r="H925" s="354"/>
      <c r="I925" s="354"/>
      <c r="J925" s="354"/>
      <c r="K925" s="354"/>
      <c r="L925" s="354"/>
      <c r="M925" s="354"/>
      <c r="N925" s="354"/>
      <c r="O925" s="354"/>
      <c r="P925" s="354"/>
      <c r="Q925" s="354"/>
      <c r="R925" s="354"/>
      <c r="S925" s="354"/>
      <c r="T925" s="355"/>
      <c r="U925" s="350"/>
      <c r="V925" s="351"/>
      <c r="W925" s="352"/>
      <c r="X925" s="349"/>
      <c r="Y925" s="349"/>
      <c r="Z925" s="349"/>
    </row>
    <row r="926" spans="1:26" s="31" customFormat="1" ht="17.100000000000001" customHeight="1" x14ac:dyDescent="0.15">
      <c r="A926" s="754" t="s">
        <v>845</v>
      </c>
      <c r="B926" s="755"/>
      <c r="C926" s="756"/>
      <c r="D926" s="243" t="s">
        <v>64</v>
      </c>
      <c r="E926" s="71" t="s">
        <v>288</v>
      </c>
      <c r="F926" s="216"/>
      <c r="G926" s="216"/>
      <c r="H926" s="216"/>
      <c r="I926" s="216"/>
      <c r="J926" s="216"/>
      <c r="K926" s="216"/>
      <c r="L926" s="216"/>
      <c r="M926" s="216"/>
      <c r="N926" s="216"/>
      <c r="O926" s="216"/>
      <c r="P926" s="216"/>
      <c r="Q926" s="216"/>
      <c r="R926" s="216"/>
      <c r="S926" s="216"/>
      <c r="T926" s="217"/>
      <c r="U926" s="772" t="s">
        <v>750</v>
      </c>
      <c r="V926" s="773"/>
      <c r="W926" s="774"/>
      <c r="X926" s="900"/>
      <c r="Y926" s="900"/>
      <c r="Z926" s="900"/>
    </row>
    <row r="927" spans="1:26" s="31" customFormat="1" ht="17.100000000000001" customHeight="1" x14ac:dyDescent="0.15">
      <c r="A927" s="757"/>
      <c r="B927" s="758"/>
      <c r="C927" s="759"/>
      <c r="D927" s="82"/>
      <c r="E927" s="764" t="s">
        <v>273</v>
      </c>
      <c r="F927" s="764"/>
      <c r="G927" s="764"/>
      <c r="H927" s="764"/>
      <c r="I927" s="764"/>
      <c r="J927" s="764"/>
      <c r="K927" s="764"/>
      <c r="L927" s="764"/>
      <c r="M927" s="764"/>
      <c r="N927" s="764"/>
      <c r="O927" s="764"/>
      <c r="P927" s="764"/>
      <c r="Q927" s="764"/>
      <c r="R927" s="764"/>
      <c r="S927" s="764"/>
      <c r="T927" s="765"/>
      <c r="U927" s="775"/>
      <c r="V927" s="776"/>
      <c r="W927" s="777"/>
      <c r="X927" s="887"/>
      <c r="Y927" s="887"/>
      <c r="Z927" s="887"/>
    </row>
    <row r="928" spans="1:26" s="31" customFormat="1" ht="17.100000000000001" customHeight="1" x14ac:dyDescent="0.15">
      <c r="A928" s="757"/>
      <c r="B928" s="758"/>
      <c r="C928" s="759"/>
      <c r="D928" s="82"/>
      <c r="E928" s="764"/>
      <c r="F928" s="764"/>
      <c r="G928" s="764"/>
      <c r="H928" s="764"/>
      <c r="I928" s="764"/>
      <c r="J928" s="764"/>
      <c r="K928" s="764"/>
      <c r="L928" s="764"/>
      <c r="M928" s="764"/>
      <c r="N928" s="764"/>
      <c r="O928" s="764"/>
      <c r="P928" s="764"/>
      <c r="Q928" s="764"/>
      <c r="R928" s="764"/>
      <c r="S928" s="764"/>
      <c r="T928" s="765"/>
      <c r="U928" s="775"/>
      <c r="V928" s="776"/>
      <c r="W928" s="777"/>
      <c r="X928" s="887"/>
      <c r="Y928" s="887"/>
      <c r="Z928" s="887"/>
    </row>
    <row r="929" spans="1:26" s="31" customFormat="1" ht="17.100000000000001" customHeight="1" x14ac:dyDescent="0.15">
      <c r="A929" s="757"/>
      <c r="B929" s="758"/>
      <c r="C929" s="759"/>
      <c r="D929" s="82"/>
      <c r="E929" s="764"/>
      <c r="F929" s="764"/>
      <c r="G929" s="764"/>
      <c r="H929" s="764"/>
      <c r="I929" s="764"/>
      <c r="J929" s="764"/>
      <c r="K929" s="764"/>
      <c r="L929" s="764"/>
      <c r="M929" s="764"/>
      <c r="N929" s="764"/>
      <c r="O929" s="764"/>
      <c r="P929" s="764"/>
      <c r="Q929" s="764"/>
      <c r="R929" s="764"/>
      <c r="S929" s="764"/>
      <c r="T929" s="765"/>
      <c r="U929" s="775"/>
      <c r="V929" s="776"/>
      <c r="W929" s="777"/>
      <c r="X929" s="887"/>
      <c r="Y929" s="887"/>
      <c r="Z929" s="887"/>
    </row>
    <row r="930" spans="1:26" s="31" customFormat="1" ht="17.100000000000001" customHeight="1" x14ac:dyDescent="0.15">
      <c r="A930" s="757"/>
      <c r="B930" s="758"/>
      <c r="C930" s="759"/>
      <c r="D930" s="82"/>
      <c r="E930" s="764"/>
      <c r="F930" s="764"/>
      <c r="G930" s="764"/>
      <c r="H930" s="764"/>
      <c r="I930" s="764"/>
      <c r="J930" s="764"/>
      <c r="K930" s="764"/>
      <c r="L930" s="764"/>
      <c r="M930" s="764"/>
      <c r="N930" s="764"/>
      <c r="O930" s="764"/>
      <c r="P930" s="764"/>
      <c r="Q930" s="764"/>
      <c r="R930" s="764"/>
      <c r="S930" s="764"/>
      <c r="T930" s="765"/>
      <c r="U930" s="775"/>
      <c r="V930" s="776"/>
      <c r="W930" s="777"/>
      <c r="X930" s="887"/>
      <c r="Y930" s="887"/>
      <c r="Z930" s="887"/>
    </row>
    <row r="931" spans="1:26" s="31" customFormat="1" ht="17.100000000000001" customHeight="1" x14ac:dyDescent="0.15">
      <c r="A931" s="757"/>
      <c r="B931" s="758"/>
      <c r="C931" s="759"/>
      <c r="D931" s="82"/>
      <c r="E931" s="764"/>
      <c r="F931" s="764"/>
      <c r="G931" s="764"/>
      <c r="H931" s="764"/>
      <c r="I931" s="764"/>
      <c r="J931" s="764"/>
      <c r="K931" s="764"/>
      <c r="L931" s="764"/>
      <c r="M931" s="764"/>
      <c r="N931" s="764"/>
      <c r="O931" s="764"/>
      <c r="P931" s="764"/>
      <c r="Q931" s="764"/>
      <c r="R931" s="764"/>
      <c r="S931" s="764"/>
      <c r="T931" s="765"/>
      <c r="U931" s="775"/>
      <c r="V931" s="776"/>
      <c r="W931" s="777"/>
      <c r="X931" s="887"/>
      <c r="Y931" s="887"/>
      <c r="Z931" s="887"/>
    </row>
    <row r="932" spans="1:26" s="31" customFormat="1" ht="17.100000000000001" customHeight="1" x14ac:dyDescent="0.15">
      <c r="A932" s="757"/>
      <c r="B932" s="758"/>
      <c r="C932" s="759"/>
      <c r="D932" s="82"/>
      <c r="E932" s="764"/>
      <c r="F932" s="764"/>
      <c r="G932" s="764"/>
      <c r="H932" s="764"/>
      <c r="I932" s="764"/>
      <c r="J932" s="764"/>
      <c r="K932" s="764"/>
      <c r="L932" s="764"/>
      <c r="M932" s="764"/>
      <c r="N932" s="764"/>
      <c r="O932" s="764"/>
      <c r="P932" s="764"/>
      <c r="Q932" s="764"/>
      <c r="R932" s="764"/>
      <c r="S932" s="764"/>
      <c r="T932" s="765"/>
      <c r="U932" s="775"/>
      <c r="V932" s="776"/>
      <c r="W932" s="777"/>
      <c r="X932" s="887"/>
      <c r="Y932" s="887"/>
      <c r="Z932" s="887"/>
    </row>
    <row r="933" spans="1:26" s="31" customFormat="1" ht="17.100000000000001" customHeight="1" x14ac:dyDescent="0.15">
      <c r="A933" s="757"/>
      <c r="B933" s="758"/>
      <c r="C933" s="759"/>
      <c r="D933" s="346"/>
      <c r="E933" s="764"/>
      <c r="F933" s="764"/>
      <c r="G933" s="764"/>
      <c r="H933" s="764"/>
      <c r="I933" s="764"/>
      <c r="J933" s="764"/>
      <c r="K933" s="764"/>
      <c r="L933" s="764"/>
      <c r="M933" s="764"/>
      <c r="N933" s="764"/>
      <c r="O933" s="764"/>
      <c r="P933" s="764"/>
      <c r="Q933" s="764"/>
      <c r="R933" s="764"/>
      <c r="S933" s="764"/>
      <c r="T933" s="765"/>
      <c r="U933" s="775"/>
      <c r="V933" s="776"/>
      <c r="W933" s="777"/>
      <c r="X933" s="887"/>
      <c r="Y933" s="887"/>
      <c r="Z933" s="887"/>
    </row>
    <row r="934" spans="1:26" s="31" customFormat="1" ht="17.100000000000001" customHeight="1" x14ac:dyDescent="0.15">
      <c r="A934" s="757"/>
      <c r="B934" s="758"/>
      <c r="C934" s="759"/>
      <c r="D934" s="23" t="s">
        <v>272</v>
      </c>
      <c r="E934" s="75" t="s">
        <v>289</v>
      </c>
      <c r="F934" s="103"/>
      <c r="G934" s="103"/>
      <c r="H934" s="103"/>
      <c r="I934" s="103"/>
      <c r="J934" s="103"/>
      <c r="K934" s="103"/>
      <c r="L934" s="103"/>
      <c r="M934" s="103"/>
      <c r="N934" s="103"/>
      <c r="O934" s="103"/>
      <c r="P934" s="103"/>
      <c r="Q934" s="103"/>
      <c r="R934" s="103"/>
      <c r="S934" s="103"/>
      <c r="T934" s="104"/>
      <c r="U934" s="1106" t="s">
        <v>751</v>
      </c>
      <c r="V934" s="1107"/>
      <c r="W934" s="1108"/>
      <c r="X934" s="878"/>
      <c r="Y934" s="878"/>
      <c r="Z934" s="878"/>
    </row>
    <row r="935" spans="1:26" s="31" customFormat="1" ht="17.100000000000001" customHeight="1" x14ac:dyDescent="0.15">
      <c r="A935" s="757"/>
      <c r="B935" s="758"/>
      <c r="C935" s="759"/>
      <c r="D935" s="82"/>
      <c r="E935" s="764" t="s">
        <v>709</v>
      </c>
      <c r="F935" s="764"/>
      <c r="G935" s="764"/>
      <c r="H935" s="764"/>
      <c r="I935" s="764"/>
      <c r="J935" s="764"/>
      <c r="K935" s="764"/>
      <c r="L935" s="764"/>
      <c r="M935" s="764"/>
      <c r="N935" s="764"/>
      <c r="O935" s="764"/>
      <c r="P935" s="764"/>
      <c r="Q935" s="764"/>
      <c r="R935" s="764"/>
      <c r="S935" s="764"/>
      <c r="T935" s="765"/>
      <c r="U935" s="775"/>
      <c r="V935" s="776"/>
      <c r="W935" s="777"/>
      <c r="X935" s="878"/>
      <c r="Y935" s="878"/>
      <c r="Z935" s="878"/>
    </row>
    <row r="936" spans="1:26" s="31" customFormat="1" ht="17.100000000000001" customHeight="1" x14ac:dyDescent="0.15">
      <c r="A936" s="757"/>
      <c r="B936" s="758"/>
      <c r="C936" s="759"/>
      <c r="D936" s="82"/>
      <c r="E936" s="764"/>
      <c r="F936" s="764"/>
      <c r="G936" s="764"/>
      <c r="H936" s="764"/>
      <c r="I936" s="764"/>
      <c r="J936" s="764"/>
      <c r="K936" s="764"/>
      <c r="L936" s="764"/>
      <c r="M936" s="764"/>
      <c r="N936" s="764"/>
      <c r="O936" s="764"/>
      <c r="P936" s="764"/>
      <c r="Q936" s="764"/>
      <c r="R936" s="764"/>
      <c r="S936" s="764"/>
      <c r="T936" s="765"/>
      <c r="U936" s="775"/>
      <c r="V936" s="776"/>
      <c r="W936" s="777"/>
      <c r="X936" s="878"/>
      <c r="Y936" s="878"/>
      <c r="Z936" s="878"/>
    </row>
    <row r="937" spans="1:26" s="31" customFormat="1" ht="17.100000000000001" customHeight="1" x14ac:dyDescent="0.15">
      <c r="A937" s="757"/>
      <c r="B937" s="758"/>
      <c r="C937" s="759"/>
      <c r="D937" s="82"/>
      <c r="E937" s="764"/>
      <c r="F937" s="764"/>
      <c r="G937" s="764"/>
      <c r="H937" s="764"/>
      <c r="I937" s="764"/>
      <c r="J937" s="764"/>
      <c r="K937" s="764"/>
      <c r="L937" s="764"/>
      <c r="M937" s="764"/>
      <c r="N937" s="764"/>
      <c r="O937" s="764"/>
      <c r="P937" s="764"/>
      <c r="Q937" s="764"/>
      <c r="R937" s="764"/>
      <c r="S937" s="764"/>
      <c r="T937" s="765"/>
      <c r="U937" s="775"/>
      <c r="V937" s="776"/>
      <c r="W937" s="777"/>
      <c r="X937" s="878"/>
      <c r="Y937" s="878"/>
      <c r="Z937" s="878"/>
    </row>
    <row r="938" spans="1:26" s="31" customFormat="1" ht="17.100000000000001" customHeight="1" x14ac:dyDescent="0.15">
      <c r="A938" s="757"/>
      <c r="B938" s="758"/>
      <c r="C938" s="759"/>
      <c r="D938" s="82"/>
      <c r="E938" s="764"/>
      <c r="F938" s="764"/>
      <c r="G938" s="764"/>
      <c r="H938" s="764"/>
      <c r="I938" s="764"/>
      <c r="J938" s="764"/>
      <c r="K938" s="764"/>
      <c r="L938" s="764"/>
      <c r="M938" s="764"/>
      <c r="N938" s="764"/>
      <c r="O938" s="764"/>
      <c r="P938" s="764"/>
      <c r="Q938" s="764"/>
      <c r="R938" s="764"/>
      <c r="S938" s="764"/>
      <c r="T938" s="765"/>
      <c r="U938" s="775"/>
      <c r="V938" s="776"/>
      <c r="W938" s="777"/>
      <c r="X938" s="878"/>
      <c r="Y938" s="878"/>
      <c r="Z938" s="878"/>
    </row>
    <row r="939" spans="1:26" s="31" customFormat="1" ht="17.100000000000001" customHeight="1" x14ac:dyDescent="0.15">
      <c r="A939" s="757"/>
      <c r="B939" s="758"/>
      <c r="C939" s="759"/>
      <c r="D939" s="82"/>
      <c r="E939" s="764"/>
      <c r="F939" s="764"/>
      <c r="G939" s="764"/>
      <c r="H939" s="764"/>
      <c r="I939" s="764"/>
      <c r="J939" s="764"/>
      <c r="K939" s="764"/>
      <c r="L939" s="764"/>
      <c r="M939" s="764"/>
      <c r="N939" s="764"/>
      <c r="O939" s="764"/>
      <c r="P939" s="764"/>
      <c r="Q939" s="764"/>
      <c r="R939" s="764"/>
      <c r="S939" s="764"/>
      <c r="T939" s="765"/>
      <c r="U939" s="775"/>
      <c r="V939" s="776"/>
      <c r="W939" s="777"/>
      <c r="X939" s="878"/>
      <c r="Y939" s="878"/>
      <c r="Z939" s="878"/>
    </row>
    <row r="940" spans="1:26" s="31" customFormat="1" ht="17.100000000000001" customHeight="1" x14ac:dyDescent="0.15">
      <c r="A940" s="757"/>
      <c r="B940" s="758"/>
      <c r="C940" s="759"/>
      <c r="D940" s="82"/>
      <c r="E940" s="764"/>
      <c r="F940" s="764"/>
      <c r="G940" s="764"/>
      <c r="H940" s="764"/>
      <c r="I940" s="764"/>
      <c r="J940" s="764"/>
      <c r="K940" s="764"/>
      <c r="L940" s="764"/>
      <c r="M940" s="764"/>
      <c r="N940" s="764"/>
      <c r="O940" s="764"/>
      <c r="P940" s="764"/>
      <c r="Q940" s="764"/>
      <c r="R940" s="764"/>
      <c r="S940" s="764"/>
      <c r="T940" s="765"/>
      <c r="U940" s="775"/>
      <c r="V940" s="776"/>
      <c r="W940" s="777"/>
      <c r="X940" s="878"/>
      <c r="Y940" s="878"/>
      <c r="Z940" s="878"/>
    </row>
    <row r="941" spans="1:26" s="31" customFormat="1" ht="17.100000000000001" customHeight="1" x14ac:dyDescent="0.15">
      <c r="A941" s="757"/>
      <c r="B941" s="758"/>
      <c r="C941" s="759"/>
      <c r="D941" s="82"/>
      <c r="E941" s="764"/>
      <c r="F941" s="764"/>
      <c r="G941" s="764"/>
      <c r="H941" s="764"/>
      <c r="I941" s="764"/>
      <c r="J941" s="764"/>
      <c r="K941" s="764"/>
      <c r="L941" s="764"/>
      <c r="M941" s="764"/>
      <c r="N941" s="764"/>
      <c r="O941" s="764"/>
      <c r="P941" s="764"/>
      <c r="Q941" s="764"/>
      <c r="R941" s="764"/>
      <c r="S941" s="764"/>
      <c r="T941" s="765"/>
      <c r="U941" s="775"/>
      <c r="V941" s="776"/>
      <c r="W941" s="777"/>
      <c r="X941" s="878"/>
      <c r="Y941" s="878"/>
      <c r="Z941" s="878"/>
    </row>
    <row r="942" spans="1:26" s="31" customFormat="1" ht="17.100000000000001" customHeight="1" x14ac:dyDescent="0.15">
      <c r="A942" s="757"/>
      <c r="B942" s="758"/>
      <c r="C942" s="759"/>
      <c r="D942" s="82"/>
      <c r="E942" s="764"/>
      <c r="F942" s="764"/>
      <c r="G942" s="764"/>
      <c r="H942" s="764"/>
      <c r="I942" s="764"/>
      <c r="J942" s="764"/>
      <c r="K942" s="764"/>
      <c r="L942" s="764"/>
      <c r="M942" s="764"/>
      <c r="N942" s="764"/>
      <c r="O942" s="764"/>
      <c r="P942" s="764"/>
      <c r="Q942" s="764"/>
      <c r="R942" s="764"/>
      <c r="S942" s="764"/>
      <c r="T942" s="765"/>
      <c r="U942" s="775"/>
      <c r="V942" s="776"/>
      <c r="W942" s="777"/>
      <c r="X942" s="878"/>
      <c r="Y942" s="878"/>
      <c r="Z942" s="878"/>
    </row>
    <row r="943" spans="1:26" s="31" customFormat="1" ht="17.100000000000001" customHeight="1" x14ac:dyDescent="0.15">
      <c r="A943" s="757"/>
      <c r="B943" s="758"/>
      <c r="C943" s="759"/>
      <c r="D943" s="82"/>
      <c r="E943" s="764"/>
      <c r="F943" s="764"/>
      <c r="G943" s="764"/>
      <c r="H943" s="764"/>
      <c r="I943" s="764"/>
      <c r="J943" s="764"/>
      <c r="K943" s="764"/>
      <c r="L943" s="764"/>
      <c r="M943" s="764"/>
      <c r="N943" s="764"/>
      <c r="O943" s="764"/>
      <c r="P943" s="764"/>
      <c r="Q943" s="764"/>
      <c r="R943" s="764"/>
      <c r="S943" s="764"/>
      <c r="T943" s="765"/>
      <c r="U943" s="775"/>
      <c r="V943" s="776"/>
      <c r="W943" s="777"/>
      <c r="X943" s="878"/>
      <c r="Y943" s="878"/>
      <c r="Z943" s="878"/>
    </row>
    <row r="944" spans="1:26" s="31" customFormat="1" ht="17.100000000000001" customHeight="1" x14ac:dyDescent="0.15">
      <c r="A944" s="757"/>
      <c r="B944" s="758"/>
      <c r="C944" s="759"/>
      <c r="D944" s="82"/>
      <c r="E944" s="764"/>
      <c r="F944" s="764"/>
      <c r="G944" s="764"/>
      <c r="H944" s="764"/>
      <c r="I944" s="764"/>
      <c r="J944" s="764"/>
      <c r="K944" s="764"/>
      <c r="L944" s="764"/>
      <c r="M944" s="764"/>
      <c r="N944" s="764"/>
      <c r="O944" s="764"/>
      <c r="P944" s="764"/>
      <c r="Q944" s="764"/>
      <c r="R944" s="764"/>
      <c r="S944" s="764"/>
      <c r="T944" s="765"/>
      <c r="U944" s="775"/>
      <c r="V944" s="776"/>
      <c r="W944" s="777"/>
      <c r="X944" s="878"/>
      <c r="Y944" s="878"/>
      <c r="Z944" s="878"/>
    </row>
    <row r="945" spans="1:26" s="31" customFormat="1" ht="16.5" customHeight="1" x14ac:dyDescent="0.15">
      <c r="A945" s="760"/>
      <c r="B945" s="761"/>
      <c r="C945" s="762"/>
      <c r="D945" s="92"/>
      <c r="E945" s="784"/>
      <c r="F945" s="784"/>
      <c r="G945" s="784"/>
      <c r="H945" s="784"/>
      <c r="I945" s="784"/>
      <c r="J945" s="784"/>
      <c r="K945" s="784"/>
      <c r="L945" s="784"/>
      <c r="M945" s="784"/>
      <c r="N945" s="784"/>
      <c r="O945" s="784"/>
      <c r="P945" s="784"/>
      <c r="Q945" s="784"/>
      <c r="R945" s="784"/>
      <c r="S945" s="784"/>
      <c r="T945" s="785"/>
      <c r="U945" s="801"/>
      <c r="V945" s="778"/>
      <c r="W945" s="779"/>
      <c r="X945" s="879"/>
      <c r="Y945" s="879"/>
      <c r="Z945" s="879"/>
    </row>
    <row r="946" spans="1:26" s="31" customFormat="1" ht="16.5" customHeight="1" x14ac:dyDescent="0.15">
      <c r="A946" s="754" t="s">
        <v>846</v>
      </c>
      <c r="B946" s="755"/>
      <c r="C946" s="756"/>
      <c r="D946" s="915" t="s">
        <v>793</v>
      </c>
      <c r="E946" s="805"/>
      <c r="F946" s="805"/>
      <c r="G946" s="805"/>
      <c r="H946" s="805"/>
      <c r="I946" s="805"/>
      <c r="J946" s="805"/>
      <c r="K946" s="805"/>
      <c r="L946" s="805"/>
      <c r="M946" s="805"/>
      <c r="N946" s="805"/>
      <c r="O946" s="805"/>
      <c r="P946" s="805"/>
      <c r="Q946" s="805"/>
      <c r="R946" s="805"/>
      <c r="S946" s="805"/>
      <c r="T946" s="806"/>
      <c r="U946" s="772" t="s">
        <v>752</v>
      </c>
      <c r="V946" s="773"/>
      <c r="W946" s="774"/>
      <c r="X946" s="802"/>
      <c r="Y946" s="802"/>
      <c r="Z946" s="802"/>
    </row>
    <row r="947" spans="1:26" s="31" customFormat="1" ht="16.5" customHeight="1" x14ac:dyDescent="0.15">
      <c r="A947" s="757"/>
      <c r="B947" s="758"/>
      <c r="C947" s="759"/>
      <c r="D947" s="763"/>
      <c r="E947" s="764"/>
      <c r="F947" s="764"/>
      <c r="G947" s="764"/>
      <c r="H947" s="764"/>
      <c r="I947" s="764"/>
      <c r="J947" s="764"/>
      <c r="K947" s="764"/>
      <c r="L947" s="764"/>
      <c r="M947" s="764"/>
      <c r="N947" s="764"/>
      <c r="O947" s="764"/>
      <c r="P947" s="764"/>
      <c r="Q947" s="764"/>
      <c r="R947" s="764"/>
      <c r="S947" s="764"/>
      <c r="T947" s="765"/>
      <c r="U947" s="775"/>
      <c r="V947" s="776"/>
      <c r="W947" s="777"/>
      <c r="X947" s="803"/>
      <c r="Y947" s="803"/>
      <c r="Z947" s="803"/>
    </row>
    <row r="948" spans="1:26" s="31" customFormat="1" ht="16.5" customHeight="1" x14ac:dyDescent="0.15">
      <c r="A948" s="757"/>
      <c r="B948" s="758"/>
      <c r="C948" s="759"/>
      <c r="D948" s="763"/>
      <c r="E948" s="764"/>
      <c r="F948" s="764"/>
      <c r="G948" s="764"/>
      <c r="H948" s="764"/>
      <c r="I948" s="764"/>
      <c r="J948" s="764"/>
      <c r="K948" s="764"/>
      <c r="L948" s="764"/>
      <c r="M948" s="764"/>
      <c r="N948" s="764"/>
      <c r="O948" s="764"/>
      <c r="P948" s="764"/>
      <c r="Q948" s="764"/>
      <c r="R948" s="764"/>
      <c r="S948" s="764"/>
      <c r="T948" s="765"/>
      <c r="U948" s="775"/>
      <c r="V948" s="776"/>
      <c r="W948" s="777"/>
      <c r="X948" s="803"/>
      <c r="Y948" s="803"/>
      <c r="Z948" s="803"/>
    </row>
    <row r="949" spans="1:26" s="31" customFormat="1" ht="16.5" customHeight="1" x14ac:dyDescent="0.15">
      <c r="A949" s="757"/>
      <c r="B949" s="758"/>
      <c r="C949" s="759"/>
      <c r="D949" s="763"/>
      <c r="E949" s="764"/>
      <c r="F949" s="764"/>
      <c r="G949" s="764"/>
      <c r="H949" s="764"/>
      <c r="I949" s="764"/>
      <c r="J949" s="764"/>
      <c r="K949" s="764"/>
      <c r="L949" s="764"/>
      <c r="M949" s="764"/>
      <c r="N949" s="764"/>
      <c r="O949" s="764"/>
      <c r="P949" s="764"/>
      <c r="Q949" s="764"/>
      <c r="R949" s="764"/>
      <c r="S949" s="764"/>
      <c r="T949" s="765"/>
      <c r="U949" s="775"/>
      <c r="V949" s="776"/>
      <c r="W949" s="777"/>
      <c r="X949" s="803"/>
      <c r="Y949" s="803"/>
      <c r="Z949" s="803"/>
    </row>
    <row r="950" spans="1:26" s="31" customFormat="1" ht="16.5" customHeight="1" x14ac:dyDescent="0.15">
      <c r="A950" s="757"/>
      <c r="B950" s="758"/>
      <c r="C950" s="759"/>
      <c r="D950" s="763"/>
      <c r="E950" s="764"/>
      <c r="F950" s="764"/>
      <c r="G950" s="764"/>
      <c r="H950" s="764"/>
      <c r="I950" s="764"/>
      <c r="J950" s="764"/>
      <c r="K950" s="764"/>
      <c r="L950" s="764"/>
      <c r="M950" s="764"/>
      <c r="N950" s="764"/>
      <c r="O950" s="764"/>
      <c r="P950" s="764"/>
      <c r="Q950" s="764"/>
      <c r="R950" s="764"/>
      <c r="S950" s="764"/>
      <c r="T950" s="765"/>
      <c r="U950" s="775"/>
      <c r="V950" s="776"/>
      <c r="W950" s="777"/>
      <c r="X950" s="803"/>
      <c r="Y950" s="803"/>
      <c r="Z950" s="803"/>
    </row>
    <row r="951" spans="1:26" s="31" customFormat="1" ht="16.5" customHeight="1" x14ac:dyDescent="0.15">
      <c r="A951" s="757"/>
      <c r="B951" s="758"/>
      <c r="C951" s="759"/>
      <c r="D951" s="763"/>
      <c r="E951" s="764"/>
      <c r="F951" s="764"/>
      <c r="G951" s="764"/>
      <c r="H951" s="764"/>
      <c r="I951" s="764"/>
      <c r="J951" s="764"/>
      <c r="K951" s="764"/>
      <c r="L951" s="764"/>
      <c r="M951" s="764"/>
      <c r="N951" s="764"/>
      <c r="O951" s="764"/>
      <c r="P951" s="764"/>
      <c r="Q951" s="764"/>
      <c r="R951" s="764"/>
      <c r="S951" s="764"/>
      <c r="T951" s="765"/>
      <c r="U951" s="775"/>
      <c r="V951" s="776"/>
      <c r="W951" s="777"/>
      <c r="X951" s="803"/>
      <c r="Y951" s="803"/>
      <c r="Z951" s="803"/>
    </row>
    <row r="952" spans="1:26" s="31" customFormat="1" ht="16.5" customHeight="1" x14ac:dyDescent="0.15">
      <c r="A952" s="757"/>
      <c r="B952" s="758"/>
      <c r="C952" s="759"/>
      <c r="D952" s="763" t="s">
        <v>501</v>
      </c>
      <c r="E952" s="764"/>
      <c r="F952" s="764"/>
      <c r="G952" s="764"/>
      <c r="H952" s="764"/>
      <c r="I952" s="764"/>
      <c r="J952" s="764"/>
      <c r="K952" s="764"/>
      <c r="L952" s="764"/>
      <c r="M952" s="764"/>
      <c r="N952" s="764"/>
      <c r="O952" s="764"/>
      <c r="P952" s="764"/>
      <c r="Q952" s="764"/>
      <c r="R952" s="764"/>
      <c r="S952" s="764"/>
      <c r="T952" s="765"/>
      <c r="U952" s="775"/>
      <c r="V952" s="776"/>
      <c r="W952" s="777"/>
      <c r="X952" s="803"/>
      <c r="Y952" s="803"/>
      <c r="Z952" s="803"/>
    </row>
    <row r="953" spans="1:26" s="31" customFormat="1" ht="16.5" customHeight="1" x14ac:dyDescent="0.15">
      <c r="A953" s="757"/>
      <c r="B953" s="758"/>
      <c r="C953" s="759"/>
      <c r="D953" s="763" t="s">
        <v>502</v>
      </c>
      <c r="E953" s="764"/>
      <c r="F953" s="764"/>
      <c r="G953" s="764"/>
      <c r="H953" s="764"/>
      <c r="I953" s="764"/>
      <c r="J953" s="764"/>
      <c r="K953" s="764"/>
      <c r="L953" s="764"/>
      <c r="M953" s="764"/>
      <c r="N953" s="764"/>
      <c r="O953" s="764"/>
      <c r="P953" s="764"/>
      <c r="Q953" s="764"/>
      <c r="R953" s="764"/>
      <c r="S953" s="764"/>
      <c r="T953" s="765"/>
      <c r="U953" s="775"/>
      <c r="V953" s="776"/>
      <c r="W953" s="777"/>
      <c r="X953" s="803"/>
      <c r="Y953" s="803"/>
      <c r="Z953" s="803"/>
    </row>
    <row r="954" spans="1:26" s="31" customFormat="1" ht="16.5" customHeight="1" x14ac:dyDescent="0.15">
      <c r="A954" s="757"/>
      <c r="B954" s="758"/>
      <c r="C954" s="759"/>
      <c r="D954" s="763" t="s">
        <v>710</v>
      </c>
      <c r="E954" s="764"/>
      <c r="F954" s="764"/>
      <c r="G954" s="764"/>
      <c r="H954" s="764"/>
      <c r="I954" s="764"/>
      <c r="J954" s="764"/>
      <c r="K954" s="764"/>
      <c r="L954" s="764"/>
      <c r="M954" s="764"/>
      <c r="N954" s="764"/>
      <c r="O954" s="764"/>
      <c r="P954" s="764"/>
      <c r="Q954" s="764"/>
      <c r="R954" s="764"/>
      <c r="S954" s="764"/>
      <c r="T954" s="765"/>
      <c r="U954" s="775"/>
      <c r="V954" s="776"/>
      <c r="W954" s="777"/>
      <c r="X954" s="803"/>
      <c r="Y954" s="803"/>
      <c r="Z954" s="803"/>
    </row>
    <row r="955" spans="1:26" s="31" customFormat="1" ht="16.5" customHeight="1" x14ac:dyDescent="0.15">
      <c r="A955" s="757"/>
      <c r="B955" s="758"/>
      <c r="C955" s="759"/>
      <c r="D955" s="763"/>
      <c r="E955" s="764"/>
      <c r="F955" s="764"/>
      <c r="G955" s="764"/>
      <c r="H955" s="764"/>
      <c r="I955" s="764"/>
      <c r="J955" s="764"/>
      <c r="K955" s="764"/>
      <c r="L955" s="764"/>
      <c r="M955" s="764"/>
      <c r="N955" s="764"/>
      <c r="O955" s="764"/>
      <c r="P955" s="764"/>
      <c r="Q955" s="764"/>
      <c r="R955" s="764"/>
      <c r="S955" s="764"/>
      <c r="T955" s="765"/>
      <c r="U955" s="775"/>
      <c r="V955" s="776"/>
      <c r="W955" s="777"/>
      <c r="X955" s="803"/>
      <c r="Y955" s="803"/>
      <c r="Z955" s="803"/>
    </row>
    <row r="956" spans="1:26" s="31" customFormat="1" ht="16.5" customHeight="1" x14ac:dyDescent="0.15">
      <c r="A956" s="757"/>
      <c r="B956" s="758"/>
      <c r="C956" s="759"/>
      <c r="D956" s="763"/>
      <c r="E956" s="764"/>
      <c r="F956" s="764"/>
      <c r="G956" s="764"/>
      <c r="H956" s="764"/>
      <c r="I956" s="764"/>
      <c r="J956" s="764"/>
      <c r="K956" s="764"/>
      <c r="L956" s="764"/>
      <c r="M956" s="764"/>
      <c r="N956" s="764"/>
      <c r="O956" s="764"/>
      <c r="P956" s="764"/>
      <c r="Q956" s="764"/>
      <c r="R956" s="764"/>
      <c r="S956" s="764"/>
      <c r="T956" s="765"/>
      <c r="U956" s="775"/>
      <c r="V956" s="776"/>
      <c r="W956" s="777"/>
      <c r="X956" s="803"/>
      <c r="Y956" s="803"/>
      <c r="Z956" s="803"/>
    </row>
    <row r="957" spans="1:26" s="31" customFormat="1" ht="16.5" customHeight="1" x14ac:dyDescent="0.15">
      <c r="A957" s="757"/>
      <c r="B957" s="758"/>
      <c r="C957" s="759"/>
      <c r="D957" s="763" t="s">
        <v>640</v>
      </c>
      <c r="E957" s="764"/>
      <c r="F957" s="764"/>
      <c r="G957" s="764"/>
      <c r="H957" s="764"/>
      <c r="I957" s="764"/>
      <c r="J957" s="764"/>
      <c r="K957" s="764"/>
      <c r="L957" s="764"/>
      <c r="M957" s="764"/>
      <c r="N957" s="764"/>
      <c r="O957" s="764"/>
      <c r="P957" s="764"/>
      <c r="Q957" s="764"/>
      <c r="R957" s="764"/>
      <c r="S957" s="764"/>
      <c r="T957" s="765"/>
      <c r="U957" s="775"/>
      <c r="V957" s="776"/>
      <c r="W957" s="777"/>
      <c r="X957" s="803"/>
      <c r="Y957" s="803"/>
      <c r="Z957" s="803"/>
    </row>
    <row r="958" spans="1:26" s="31" customFormat="1" ht="16.5" customHeight="1" x14ac:dyDescent="0.15">
      <c r="A958" s="757"/>
      <c r="B958" s="758"/>
      <c r="C958" s="759"/>
      <c r="D958" s="763"/>
      <c r="E958" s="764"/>
      <c r="F958" s="764"/>
      <c r="G958" s="764"/>
      <c r="H958" s="764"/>
      <c r="I958" s="764"/>
      <c r="J958" s="764"/>
      <c r="K958" s="764"/>
      <c r="L958" s="764"/>
      <c r="M958" s="764"/>
      <c r="N958" s="764"/>
      <c r="O958" s="764"/>
      <c r="P958" s="764"/>
      <c r="Q958" s="764"/>
      <c r="R958" s="764"/>
      <c r="S958" s="764"/>
      <c r="T958" s="765"/>
      <c r="U958" s="775"/>
      <c r="V958" s="776"/>
      <c r="W958" s="777"/>
      <c r="X958" s="803"/>
      <c r="Y958" s="803"/>
      <c r="Z958" s="803"/>
    </row>
    <row r="959" spans="1:26" s="31" customFormat="1" ht="16.5" customHeight="1" x14ac:dyDescent="0.15">
      <c r="A959" s="757"/>
      <c r="B959" s="758"/>
      <c r="C959" s="759"/>
      <c r="D959" s="763"/>
      <c r="E959" s="764"/>
      <c r="F959" s="764"/>
      <c r="G959" s="764"/>
      <c r="H959" s="764"/>
      <c r="I959" s="764"/>
      <c r="J959" s="764"/>
      <c r="K959" s="764"/>
      <c r="L959" s="764"/>
      <c r="M959" s="764"/>
      <c r="N959" s="764"/>
      <c r="O959" s="764"/>
      <c r="P959" s="764"/>
      <c r="Q959" s="764"/>
      <c r="R959" s="764"/>
      <c r="S959" s="764"/>
      <c r="T959" s="765"/>
      <c r="U959" s="775"/>
      <c r="V959" s="776"/>
      <c r="W959" s="777"/>
      <c r="X959" s="803"/>
      <c r="Y959" s="803"/>
      <c r="Z959" s="803"/>
    </row>
    <row r="960" spans="1:26" s="31" customFormat="1" ht="16.5" customHeight="1" x14ac:dyDescent="0.15">
      <c r="A960" s="757"/>
      <c r="B960" s="758"/>
      <c r="C960" s="759"/>
      <c r="D960" s="763" t="s">
        <v>503</v>
      </c>
      <c r="E960" s="764"/>
      <c r="F960" s="764"/>
      <c r="G960" s="764"/>
      <c r="H960" s="764"/>
      <c r="I960" s="764"/>
      <c r="J960" s="764"/>
      <c r="K960" s="764"/>
      <c r="L960" s="764"/>
      <c r="M960" s="764"/>
      <c r="N960" s="764"/>
      <c r="O960" s="764"/>
      <c r="P960" s="764"/>
      <c r="Q960" s="764"/>
      <c r="R960" s="764"/>
      <c r="S960" s="764"/>
      <c r="T960" s="765"/>
      <c r="U960" s="775"/>
      <c r="V960" s="776"/>
      <c r="W960" s="777"/>
      <c r="X960" s="803"/>
      <c r="Y960" s="803"/>
      <c r="Z960" s="803"/>
    </row>
    <row r="961" spans="1:26" s="31" customFormat="1" ht="16.5" customHeight="1" x14ac:dyDescent="0.15">
      <c r="A961" s="359"/>
      <c r="B961" s="360"/>
      <c r="C961" s="361"/>
      <c r="D961" s="381"/>
      <c r="E961" s="382"/>
      <c r="F961" s="382"/>
      <c r="G961" s="382"/>
      <c r="H961" s="382"/>
      <c r="I961" s="382"/>
      <c r="J961" s="382"/>
      <c r="K961" s="382"/>
      <c r="L961" s="382"/>
      <c r="M961" s="382"/>
      <c r="N961" s="382"/>
      <c r="O961" s="382"/>
      <c r="P961" s="382"/>
      <c r="Q961" s="382"/>
      <c r="R961" s="382"/>
      <c r="S961" s="382"/>
      <c r="T961" s="383"/>
      <c r="U961" s="801"/>
      <c r="V961" s="778"/>
      <c r="W961" s="779"/>
      <c r="X961" s="804"/>
      <c r="Y961" s="804"/>
      <c r="Z961" s="804"/>
    </row>
    <row r="962" spans="1:26" s="31" customFormat="1" ht="17.100000000000001" customHeight="1" x14ac:dyDescent="0.15">
      <c r="A962" s="1098" t="s">
        <v>847</v>
      </c>
      <c r="B962" s="1098"/>
      <c r="C962" s="1098"/>
      <c r="D962" s="763" t="s">
        <v>792</v>
      </c>
      <c r="E962" s="764"/>
      <c r="F962" s="764"/>
      <c r="G962" s="764"/>
      <c r="H962" s="764"/>
      <c r="I962" s="764"/>
      <c r="J962" s="764"/>
      <c r="K962" s="764"/>
      <c r="L962" s="764"/>
      <c r="M962" s="764"/>
      <c r="N962" s="764"/>
      <c r="O962" s="764"/>
      <c r="P962" s="764"/>
      <c r="Q962" s="764"/>
      <c r="R962" s="764"/>
      <c r="S962" s="764"/>
      <c r="T962" s="765"/>
      <c r="U962" s="772" t="s">
        <v>753</v>
      </c>
      <c r="V962" s="773"/>
      <c r="W962" s="774"/>
      <c r="X962" s="794"/>
      <c r="Y962" s="794"/>
      <c r="Z962" s="794"/>
    </row>
    <row r="963" spans="1:26" s="31" customFormat="1" ht="17.100000000000001" customHeight="1" x14ac:dyDescent="0.15">
      <c r="A963" s="1098"/>
      <c r="B963" s="1098"/>
      <c r="C963" s="1098"/>
      <c r="D963" s="763"/>
      <c r="E963" s="764"/>
      <c r="F963" s="764"/>
      <c r="G963" s="764"/>
      <c r="H963" s="764"/>
      <c r="I963" s="764"/>
      <c r="J963" s="764"/>
      <c r="K963" s="764"/>
      <c r="L963" s="764"/>
      <c r="M963" s="764"/>
      <c r="N963" s="764"/>
      <c r="O963" s="764"/>
      <c r="P963" s="764"/>
      <c r="Q963" s="764"/>
      <c r="R963" s="764"/>
      <c r="S963" s="764"/>
      <c r="T963" s="765"/>
      <c r="U963" s="775"/>
      <c r="V963" s="776"/>
      <c r="W963" s="777"/>
      <c r="X963" s="795"/>
      <c r="Y963" s="795"/>
      <c r="Z963" s="795"/>
    </row>
    <row r="964" spans="1:26" s="31" customFormat="1" ht="17.100000000000001" customHeight="1" x14ac:dyDescent="0.15">
      <c r="A964" s="1098"/>
      <c r="B964" s="1098"/>
      <c r="C964" s="1098"/>
      <c r="D964" s="763"/>
      <c r="E964" s="764"/>
      <c r="F964" s="764"/>
      <c r="G964" s="764"/>
      <c r="H964" s="764"/>
      <c r="I964" s="764"/>
      <c r="J964" s="764"/>
      <c r="K964" s="764"/>
      <c r="L964" s="764"/>
      <c r="M964" s="764"/>
      <c r="N964" s="764"/>
      <c r="O964" s="764"/>
      <c r="P964" s="764"/>
      <c r="Q964" s="764"/>
      <c r="R964" s="764"/>
      <c r="S964" s="764"/>
      <c r="T964" s="765"/>
      <c r="U964" s="775"/>
      <c r="V964" s="776"/>
      <c r="W964" s="777"/>
      <c r="X964" s="795"/>
      <c r="Y964" s="795"/>
      <c r="Z964" s="795"/>
    </row>
    <row r="965" spans="1:26" s="31" customFormat="1" ht="17.100000000000001" customHeight="1" x14ac:dyDescent="0.15">
      <c r="A965" s="1098"/>
      <c r="B965" s="1098"/>
      <c r="C965" s="1098"/>
      <c r="D965" s="763"/>
      <c r="E965" s="764"/>
      <c r="F965" s="764"/>
      <c r="G965" s="764"/>
      <c r="H965" s="764"/>
      <c r="I965" s="764"/>
      <c r="J965" s="764"/>
      <c r="K965" s="764"/>
      <c r="L965" s="764"/>
      <c r="M965" s="764"/>
      <c r="N965" s="764"/>
      <c r="O965" s="764"/>
      <c r="P965" s="764"/>
      <c r="Q965" s="764"/>
      <c r="R965" s="764"/>
      <c r="S965" s="764"/>
      <c r="T965" s="765"/>
      <c r="U965" s="775"/>
      <c r="V965" s="776"/>
      <c r="W965" s="777"/>
      <c r="X965" s="795"/>
      <c r="Y965" s="795"/>
      <c r="Z965" s="795"/>
    </row>
    <row r="966" spans="1:26" s="31" customFormat="1" ht="17.100000000000001" customHeight="1" x14ac:dyDescent="0.15">
      <c r="A966" s="1098"/>
      <c r="B966" s="1098"/>
      <c r="C966" s="1098"/>
      <c r="D966" s="234" t="s">
        <v>26</v>
      </c>
      <c r="E966" s="764" t="s">
        <v>344</v>
      </c>
      <c r="F966" s="764"/>
      <c r="G966" s="764"/>
      <c r="H966" s="764"/>
      <c r="I966" s="764"/>
      <c r="J966" s="764"/>
      <c r="K966" s="764"/>
      <c r="L966" s="764"/>
      <c r="M966" s="764"/>
      <c r="N966" s="764"/>
      <c r="O966" s="764"/>
      <c r="P966" s="764"/>
      <c r="Q966" s="764"/>
      <c r="R966" s="764"/>
      <c r="S966" s="764"/>
      <c r="T966" s="765"/>
      <c r="U966" s="775"/>
      <c r="V966" s="776"/>
      <c r="W966" s="777"/>
      <c r="X966" s="795"/>
      <c r="Y966" s="795"/>
      <c r="Z966" s="795"/>
    </row>
    <row r="967" spans="1:26" s="31" customFormat="1" ht="17.100000000000001" customHeight="1" x14ac:dyDescent="0.15">
      <c r="A967" s="1098"/>
      <c r="B967" s="1098"/>
      <c r="C967" s="1098"/>
      <c r="D967" s="234"/>
      <c r="E967" s="764"/>
      <c r="F967" s="764"/>
      <c r="G967" s="764"/>
      <c r="H967" s="764"/>
      <c r="I967" s="764"/>
      <c r="J967" s="764"/>
      <c r="K967" s="764"/>
      <c r="L967" s="764"/>
      <c r="M967" s="764"/>
      <c r="N967" s="764"/>
      <c r="O967" s="764"/>
      <c r="P967" s="764"/>
      <c r="Q967" s="764"/>
      <c r="R967" s="764"/>
      <c r="S967" s="764"/>
      <c r="T967" s="765"/>
      <c r="U967" s="775"/>
      <c r="V967" s="776"/>
      <c r="W967" s="777"/>
      <c r="X967" s="795"/>
      <c r="Y967" s="795"/>
      <c r="Z967" s="795"/>
    </row>
    <row r="968" spans="1:26" s="31" customFormat="1" ht="17.100000000000001" customHeight="1" x14ac:dyDescent="0.15">
      <c r="A968" s="1098"/>
      <c r="B968" s="1098"/>
      <c r="C968" s="1098"/>
      <c r="D968" s="234"/>
      <c r="E968" s="764"/>
      <c r="F968" s="764"/>
      <c r="G968" s="764"/>
      <c r="H968" s="764"/>
      <c r="I968" s="764"/>
      <c r="J968" s="764"/>
      <c r="K968" s="764"/>
      <c r="L968" s="764"/>
      <c r="M968" s="764"/>
      <c r="N968" s="764"/>
      <c r="O968" s="764"/>
      <c r="P968" s="764"/>
      <c r="Q968" s="764"/>
      <c r="R968" s="764"/>
      <c r="S968" s="764"/>
      <c r="T968" s="765"/>
      <c r="U968" s="775"/>
      <c r="V968" s="776"/>
      <c r="W968" s="777"/>
      <c r="X968" s="795"/>
      <c r="Y968" s="795"/>
      <c r="Z968" s="795"/>
    </row>
    <row r="969" spans="1:26" s="31" customFormat="1" ht="17.100000000000001" customHeight="1" x14ac:dyDescent="0.15">
      <c r="A969" s="1098"/>
      <c r="B969" s="1098"/>
      <c r="C969" s="1098"/>
      <c r="D969" s="234" t="s">
        <v>23</v>
      </c>
      <c r="E969" s="764" t="s">
        <v>345</v>
      </c>
      <c r="F969" s="764"/>
      <c r="G969" s="764"/>
      <c r="H969" s="764"/>
      <c r="I969" s="764"/>
      <c r="J969" s="764"/>
      <c r="K969" s="764"/>
      <c r="L969" s="764"/>
      <c r="M969" s="764"/>
      <c r="N969" s="764"/>
      <c r="O969" s="764"/>
      <c r="P969" s="764"/>
      <c r="Q969" s="764"/>
      <c r="R969" s="764"/>
      <c r="S969" s="764"/>
      <c r="T969" s="765"/>
      <c r="U969" s="775"/>
      <c r="V969" s="776"/>
      <c r="W969" s="777"/>
      <c r="X969" s="795"/>
      <c r="Y969" s="795"/>
      <c r="Z969" s="795"/>
    </row>
    <row r="970" spans="1:26" s="31" customFormat="1" ht="17.100000000000001" customHeight="1" x14ac:dyDescent="0.15">
      <c r="A970" s="1098"/>
      <c r="B970" s="1098"/>
      <c r="C970" s="1098"/>
      <c r="D970" s="234"/>
      <c r="E970" s="764"/>
      <c r="F970" s="764"/>
      <c r="G970" s="764"/>
      <c r="H970" s="764"/>
      <c r="I970" s="764"/>
      <c r="J970" s="764"/>
      <c r="K970" s="764"/>
      <c r="L970" s="764"/>
      <c r="M970" s="764"/>
      <c r="N970" s="764"/>
      <c r="O970" s="764"/>
      <c r="P970" s="764"/>
      <c r="Q970" s="764"/>
      <c r="R970" s="764"/>
      <c r="S970" s="764"/>
      <c r="T970" s="765"/>
      <c r="U970" s="775"/>
      <c r="V970" s="776"/>
      <c r="W970" s="777"/>
      <c r="X970" s="795"/>
      <c r="Y970" s="795"/>
      <c r="Z970" s="795"/>
    </row>
    <row r="971" spans="1:26" s="31" customFormat="1" ht="17.100000000000001" customHeight="1" x14ac:dyDescent="0.15">
      <c r="A971" s="1098"/>
      <c r="B971" s="1098"/>
      <c r="C971" s="1098"/>
      <c r="D971" s="234"/>
      <c r="E971" s="764"/>
      <c r="F971" s="764"/>
      <c r="G971" s="764"/>
      <c r="H971" s="764"/>
      <c r="I971" s="764"/>
      <c r="J971" s="764"/>
      <c r="K971" s="764"/>
      <c r="L971" s="764"/>
      <c r="M971" s="764"/>
      <c r="N971" s="764"/>
      <c r="O971" s="764"/>
      <c r="P971" s="764"/>
      <c r="Q971" s="764"/>
      <c r="R971" s="764"/>
      <c r="S971" s="764"/>
      <c r="T971" s="765"/>
      <c r="U971" s="775"/>
      <c r="V971" s="776"/>
      <c r="W971" s="777"/>
      <c r="X971" s="795"/>
      <c r="Y971" s="795"/>
      <c r="Z971" s="795"/>
    </row>
    <row r="972" spans="1:26" s="31" customFormat="1" ht="16.5" customHeight="1" x14ac:dyDescent="0.15">
      <c r="A972" s="1098"/>
      <c r="B972" s="1098"/>
      <c r="C972" s="1098"/>
      <c r="D972" s="244"/>
      <c r="E972" s="784"/>
      <c r="F972" s="784"/>
      <c r="G972" s="784"/>
      <c r="H972" s="784"/>
      <c r="I972" s="784"/>
      <c r="J972" s="784"/>
      <c r="K972" s="784"/>
      <c r="L972" s="784"/>
      <c r="M972" s="784"/>
      <c r="N972" s="784"/>
      <c r="O972" s="784"/>
      <c r="P972" s="784"/>
      <c r="Q972" s="784"/>
      <c r="R972" s="784"/>
      <c r="S972" s="784"/>
      <c r="T972" s="785"/>
      <c r="U972" s="801"/>
      <c r="V972" s="778"/>
      <c r="W972" s="779"/>
      <c r="X972" s="888"/>
      <c r="Y972" s="888"/>
      <c r="Z972" s="888"/>
    </row>
    <row r="973" spans="1:26" s="31" customFormat="1" ht="16.5" customHeight="1" x14ac:dyDescent="0.15">
      <c r="A973" s="915" t="s">
        <v>848</v>
      </c>
      <c r="B973" s="805"/>
      <c r="C973" s="806"/>
      <c r="D973" s="754" t="s">
        <v>791</v>
      </c>
      <c r="E973" s="755"/>
      <c r="F973" s="755"/>
      <c r="G973" s="755"/>
      <c r="H973" s="755"/>
      <c r="I973" s="755"/>
      <c r="J973" s="755"/>
      <c r="K973" s="755"/>
      <c r="L973" s="755"/>
      <c r="M973" s="755"/>
      <c r="N973" s="755"/>
      <c r="O973" s="755"/>
      <c r="P973" s="755"/>
      <c r="Q973" s="755"/>
      <c r="R973" s="755"/>
      <c r="S973" s="755"/>
      <c r="T973" s="756"/>
      <c r="U973" s="772" t="s">
        <v>517</v>
      </c>
      <c r="V973" s="773"/>
      <c r="W973" s="774"/>
      <c r="X973" s="214"/>
      <c r="Y973" s="214"/>
      <c r="Z973" s="214"/>
    </row>
    <row r="974" spans="1:26" s="31" customFormat="1" ht="16.5" customHeight="1" x14ac:dyDescent="0.15">
      <c r="A974" s="763"/>
      <c r="B974" s="764"/>
      <c r="C974" s="765"/>
      <c r="D974" s="757"/>
      <c r="E974" s="758"/>
      <c r="F974" s="758"/>
      <c r="G974" s="758"/>
      <c r="H974" s="758"/>
      <c r="I974" s="758"/>
      <c r="J974" s="758"/>
      <c r="K974" s="758"/>
      <c r="L974" s="758"/>
      <c r="M974" s="758"/>
      <c r="N974" s="758"/>
      <c r="O974" s="758"/>
      <c r="P974" s="758"/>
      <c r="Q974" s="758"/>
      <c r="R974" s="758"/>
      <c r="S974" s="758"/>
      <c r="T974" s="759"/>
      <c r="U974" s="775"/>
      <c r="V974" s="776"/>
      <c r="W974" s="777"/>
      <c r="X974" s="214"/>
      <c r="Y974" s="214"/>
      <c r="Z974" s="214"/>
    </row>
    <row r="975" spans="1:26" s="31" customFormat="1" ht="16.5" customHeight="1" x14ac:dyDescent="0.15">
      <c r="A975" s="763"/>
      <c r="B975" s="764"/>
      <c r="C975" s="765"/>
      <c r="D975" s="757"/>
      <c r="E975" s="758"/>
      <c r="F975" s="758"/>
      <c r="G975" s="758"/>
      <c r="H975" s="758"/>
      <c r="I975" s="758"/>
      <c r="J975" s="758"/>
      <c r="K975" s="758"/>
      <c r="L975" s="758"/>
      <c r="M975" s="758"/>
      <c r="N975" s="758"/>
      <c r="O975" s="758"/>
      <c r="P975" s="758"/>
      <c r="Q975" s="758"/>
      <c r="R975" s="758"/>
      <c r="S975" s="758"/>
      <c r="T975" s="759"/>
      <c r="U975" s="775"/>
      <c r="V975" s="776"/>
      <c r="W975" s="777"/>
      <c r="X975" s="214"/>
      <c r="Y975" s="214"/>
      <c r="Z975" s="214"/>
    </row>
    <row r="976" spans="1:26" s="31" customFormat="1" ht="16.5" customHeight="1" x14ac:dyDescent="0.15">
      <c r="A976" s="763"/>
      <c r="B976" s="764"/>
      <c r="C976" s="765"/>
      <c r="D976" s="757"/>
      <c r="E976" s="758"/>
      <c r="F976" s="758"/>
      <c r="G976" s="758"/>
      <c r="H976" s="758"/>
      <c r="I976" s="758"/>
      <c r="J976" s="758"/>
      <c r="K976" s="758"/>
      <c r="L976" s="758"/>
      <c r="M976" s="758"/>
      <c r="N976" s="758"/>
      <c r="O976" s="758"/>
      <c r="P976" s="758"/>
      <c r="Q976" s="758"/>
      <c r="R976" s="758"/>
      <c r="S976" s="758"/>
      <c r="T976" s="759"/>
      <c r="U976" s="775"/>
      <c r="V976" s="776"/>
      <c r="W976" s="777"/>
      <c r="X976" s="214"/>
      <c r="Y976" s="214"/>
      <c r="Z976" s="214"/>
    </row>
    <row r="977" spans="1:26" s="31" customFormat="1" ht="16.5" customHeight="1" x14ac:dyDescent="0.15">
      <c r="A977" s="763"/>
      <c r="B977" s="764"/>
      <c r="C977" s="765"/>
      <c r="D977" s="757"/>
      <c r="E977" s="758"/>
      <c r="F977" s="758"/>
      <c r="G977" s="758"/>
      <c r="H977" s="758"/>
      <c r="I977" s="758"/>
      <c r="J977" s="758"/>
      <c r="K977" s="758"/>
      <c r="L977" s="758"/>
      <c r="M977" s="758"/>
      <c r="N977" s="758"/>
      <c r="O977" s="758"/>
      <c r="P977" s="758"/>
      <c r="Q977" s="758"/>
      <c r="R977" s="758"/>
      <c r="S977" s="758"/>
      <c r="T977" s="759"/>
      <c r="U977" s="775"/>
      <c r="V977" s="776"/>
      <c r="W977" s="777"/>
      <c r="X977" s="214"/>
      <c r="Y977" s="214"/>
      <c r="Z977" s="214"/>
    </row>
    <row r="978" spans="1:26" s="31" customFormat="1" ht="16.5" customHeight="1" x14ac:dyDescent="0.15">
      <c r="A978" s="763"/>
      <c r="B978" s="764"/>
      <c r="C978" s="765"/>
      <c r="D978" s="1092"/>
      <c r="E978" s="1093"/>
      <c r="F978" s="1093"/>
      <c r="G978" s="1093"/>
      <c r="H978" s="1093"/>
      <c r="I978" s="1093"/>
      <c r="J978" s="1093"/>
      <c r="K978" s="1093"/>
      <c r="L978" s="1093"/>
      <c r="M978" s="1093"/>
      <c r="N978" s="1093"/>
      <c r="O978" s="1093"/>
      <c r="P978" s="1093"/>
      <c r="Q978" s="1093"/>
      <c r="R978" s="1093"/>
      <c r="S978" s="1093"/>
      <c r="T978" s="1094"/>
      <c r="U978" s="775"/>
      <c r="V978" s="776"/>
      <c r="W978" s="777"/>
      <c r="X978" s="231"/>
      <c r="Y978" s="231"/>
      <c r="Z978" s="231"/>
    </row>
    <row r="979" spans="1:26" s="31" customFormat="1" ht="16.5" customHeight="1" x14ac:dyDescent="0.15">
      <c r="A979" s="763"/>
      <c r="B979" s="764"/>
      <c r="C979" s="765"/>
      <c r="D979" s="1095" t="s">
        <v>711</v>
      </c>
      <c r="E979" s="1096"/>
      <c r="F979" s="1096"/>
      <c r="G979" s="1096"/>
      <c r="H979" s="1096"/>
      <c r="I979" s="1096"/>
      <c r="J979" s="1096"/>
      <c r="K979" s="1096"/>
      <c r="L979" s="1096"/>
      <c r="M979" s="1096"/>
      <c r="N979" s="1096"/>
      <c r="O979" s="1096"/>
      <c r="P979" s="1096"/>
      <c r="Q979" s="1096"/>
      <c r="R979" s="1096"/>
      <c r="S979" s="1096"/>
      <c r="T979" s="1097"/>
      <c r="U979" s="775"/>
      <c r="V979" s="776"/>
      <c r="W979" s="777"/>
      <c r="X979" s="230"/>
      <c r="Y979" s="230"/>
      <c r="Z979" s="230"/>
    </row>
    <row r="980" spans="1:26" s="31" customFormat="1" ht="16.5" customHeight="1" x14ac:dyDescent="0.15">
      <c r="A980" s="763"/>
      <c r="B980" s="764"/>
      <c r="C980" s="765"/>
      <c r="D980" s="438"/>
      <c r="E980" s="758" t="s">
        <v>712</v>
      </c>
      <c r="F980" s="758"/>
      <c r="G980" s="758"/>
      <c r="H980" s="758"/>
      <c r="I980" s="758"/>
      <c r="J980" s="758"/>
      <c r="K980" s="758"/>
      <c r="L980" s="758"/>
      <c r="M980" s="758"/>
      <c r="N980" s="758"/>
      <c r="O980" s="758"/>
      <c r="P980" s="758"/>
      <c r="Q980" s="758"/>
      <c r="R980" s="758"/>
      <c r="S980" s="758"/>
      <c r="T980" s="759"/>
      <c r="U980" s="775"/>
      <c r="V980" s="776"/>
      <c r="W980" s="777"/>
      <c r="X980" s="432"/>
      <c r="Y980" s="432"/>
      <c r="Z980" s="432"/>
    </row>
    <row r="981" spans="1:26" s="31" customFormat="1" ht="16.5" customHeight="1" x14ac:dyDescent="0.15">
      <c r="A981" s="763"/>
      <c r="B981" s="764"/>
      <c r="C981" s="765"/>
      <c r="D981" s="234"/>
      <c r="E981" s="439" t="s">
        <v>504</v>
      </c>
      <c r="F981" s="758" t="s">
        <v>513</v>
      </c>
      <c r="G981" s="758"/>
      <c r="H981" s="758"/>
      <c r="I981" s="758"/>
      <c r="J981" s="758"/>
      <c r="K981" s="758"/>
      <c r="L981" s="758"/>
      <c r="M981" s="758"/>
      <c r="N981" s="758"/>
      <c r="O981" s="758"/>
      <c r="P981" s="758"/>
      <c r="Q981" s="758"/>
      <c r="R981" s="758"/>
      <c r="S981" s="758"/>
      <c r="T981" s="759"/>
      <c r="U981" s="775"/>
      <c r="V981" s="776"/>
      <c r="W981" s="777"/>
      <c r="X981" s="214"/>
      <c r="Y981" s="214"/>
      <c r="Z981" s="214"/>
    </row>
    <row r="982" spans="1:26" s="31" customFormat="1" ht="16.5" customHeight="1" x14ac:dyDescent="0.15">
      <c r="A982" s="763"/>
      <c r="B982" s="764"/>
      <c r="C982" s="765"/>
      <c r="D982" s="234"/>
      <c r="E982" s="442"/>
      <c r="F982" s="758"/>
      <c r="G982" s="758"/>
      <c r="H982" s="758"/>
      <c r="I982" s="758"/>
      <c r="J982" s="758"/>
      <c r="K982" s="758"/>
      <c r="L982" s="758"/>
      <c r="M982" s="758"/>
      <c r="N982" s="758"/>
      <c r="O982" s="758"/>
      <c r="P982" s="758"/>
      <c r="Q982" s="758"/>
      <c r="R982" s="758"/>
      <c r="S982" s="758"/>
      <c r="T982" s="759"/>
      <c r="U982" s="775"/>
      <c r="V982" s="776"/>
      <c r="W982" s="777"/>
      <c r="X982" s="214"/>
      <c r="Y982" s="214"/>
      <c r="Z982" s="214"/>
    </row>
    <row r="983" spans="1:26" s="31" customFormat="1" ht="16.5" customHeight="1" x14ac:dyDescent="0.15">
      <c r="A983" s="763"/>
      <c r="B983" s="764"/>
      <c r="C983" s="765"/>
      <c r="D983" s="234"/>
      <c r="E983" s="442"/>
      <c r="F983" s="758"/>
      <c r="G983" s="758"/>
      <c r="H983" s="758"/>
      <c r="I983" s="758"/>
      <c r="J983" s="758"/>
      <c r="K983" s="758"/>
      <c r="L983" s="758"/>
      <c r="M983" s="758"/>
      <c r="N983" s="758"/>
      <c r="O983" s="758"/>
      <c r="P983" s="758"/>
      <c r="Q983" s="758"/>
      <c r="R983" s="758"/>
      <c r="S983" s="758"/>
      <c r="T983" s="759"/>
      <c r="U983" s="775"/>
      <c r="V983" s="776"/>
      <c r="W983" s="777"/>
      <c r="X983" s="214"/>
      <c r="Y983" s="214"/>
      <c r="Z983" s="214"/>
    </row>
    <row r="984" spans="1:26" s="31" customFormat="1" ht="16.5" customHeight="1" x14ac:dyDescent="0.15">
      <c r="A984" s="763"/>
      <c r="B984" s="764"/>
      <c r="C984" s="765"/>
      <c r="D984" s="234"/>
      <c r="E984" s="442"/>
      <c r="F984" s="758"/>
      <c r="G984" s="758"/>
      <c r="H984" s="758"/>
      <c r="I984" s="758"/>
      <c r="J984" s="758"/>
      <c r="K984" s="758"/>
      <c r="L984" s="758"/>
      <c r="M984" s="758"/>
      <c r="N984" s="758"/>
      <c r="O984" s="758"/>
      <c r="P984" s="758"/>
      <c r="Q984" s="758"/>
      <c r="R984" s="758"/>
      <c r="S984" s="758"/>
      <c r="T984" s="759"/>
      <c r="U984" s="775"/>
      <c r="V984" s="776"/>
      <c r="W984" s="777"/>
      <c r="X984" s="214"/>
      <c r="Y984" s="214"/>
      <c r="Z984" s="214"/>
    </row>
    <row r="985" spans="1:26" s="31" customFormat="1" ht="16.5" customHeight="1" x14ac:dyDescent="0.15">
      <c r="A985" s="763"/>
      <c r="B985" s="764"/>
      <c r="C985" s="765"/>
      <c r="D985" s="234"/>
      <c r="E985" s="442"/>
      <c r="F985" s="442" t="s">
        <v>518</v>
      </c>
      <c r="G985" s="758" t="s">
        <v>519</v>
      </c>
      <c r="H985" s="758"/>
      <c r="I985" s="758"/>
      <c r="J985" s="758"/>
      <c r="K985" s="758"/>
      <c r="L985" s="758"/>
      <c r="M985" s="758"/>
      <c r="N985" s="758"/>
      <c r="O985" s="758"/>
      <c r="P985" s="758"/>
      <c r="Q985" s="758"/>
      <c r="R985" s="758"/>
      <c r="S985" s="758"/>
      <c r="T985" s="759"/>
      <c r="U985" s="775"/>
      <c r="V985" s="776"/>
      <c r="W985" s="777"/>
      <c r="X985" s="214"/>
      <c r="Y985" s="214"/>
      <c r="Z985" s="214"/>
    </row>
    <row r="986" spans="1:26" s="31" customFormat="1" ht="16.5" customHeight="1" x14ac:dyDescent="0.15">
      <c r="A986" s="763"/>
      <c r="B986" s="764"/>
      <c r="C986" s="765"/>
      <c r="D986" s="234"/>
      <c r="E986" s="442"/>
      <c r="F986" s="442"/>
      <c r="G986" s="758"/>
      <c r="H986" s="758"/>
      <c r="I986" s="758"/>
      <c r="J986" s="758"/>
      <c r="K986" s="758"/>
      <c r="L986" s="758"/>
      <c r="M986" s="758"/>
      <c r="N986" s="758"/>
      <c r="O986" s="758"/>
      <c r="P986" s="758"/>
      <c r="Q986" s="758"/>
      <c r="R986" s="758"/>
      <c r="S986" s="758"/>
      <c r="T986" s="759"/>
      <c r="U986" s="775"/>
      <c r="V986" s="776"/>
      <c r="W986" s="777"/>
      <c r="X986" s="214"/>
      <c r="Y986" s="214"/>
      <c r="Z986" s="214"/>
    </row>
    <row r="987" spans="1:26" s="31" customFormat="1" ht="16.5" customHeight="1" x14ac:dyDescent="0.15">
      <c r="A987" s="763"/>
      <c r="B987" s="764"/>
      <c r="C987" s="765"/>
      <c r="D987" s="234"/>
      <c r="E987" s="442"/>
      <c r="F987" s="442" t="s">
        <v>521</v>
      </c>
      <c r="G987" s="758" t="s">
        <v>520</v>
      </c>
      <c r="H987" s="758"/>
      <c r="I987" s="758"/>
      <c r="J987" s="758"/>
      <c r="K987" s="758"/>
      <c r="L987" s="758"/>
      <c r="M987" s="758"/>
      <c r="N987" s="758"/>
      <c r="O987" s="758"/>
      <c r="P987" s="758"/>
      <c r="Q987" s="758"/>
      <c r="R987" s="758"/>
      <c r="S987" s="758"/>
      <c r="T987" s="759"/>
      <c r="U987" s="775"/>
      <c r="V987" s="776"/>
      <c r="W987" s="777"/>
      <c r="X987" s="214"/>
      <c r="Y987" s="214"/>
      <c r="Z987" s="214"/>
    </row>
    <row r="988" spans="1:26" s="31" customFormat="1" ht="16.5" customHeight="1" x14ac:dyDescent="0.15">
      <c r="A988" s="763"/>
      <c r="B988" s="764"/>
      <c r="C988" s="765"/>
      <c r="D988" s="234"/>
      <c r="E988" s="442"/>
      <c r="F988" s="442" t="s">
        <v>522</v>
      </c>
      <c r="G988" s="758" t="s">
        <v>523</v>
      </c>
      <c r="H988" s="758"/>
      <c r="I988" s="758"/>
      <c r="J988" s="758"/>
      <c r="K988" s="758"/>
      <c r="L988" s="758"/>
      <c r="M988" s="758"/>
      <c r="N988" s="758"/>
      <c r="O988" s="758"/>
      <c r="P988" s="758"/>
      <c r="Q988" s="758"/>
      <c r="R988" s="758"/>
      <c r="S988" s="758"/>
      <c r="T988" s="759"/>
      <c r="U988" s="775"/>
      <c r="V988" s="776"/>
      <c r="W988" s="777"/>
      <c r="X988" s="214"/>
      <c r="Y988" s="214"/>
      <c r="Z988" s="214"/>
    </row>
    <row r="989" spans="1:26" s="31" customFormat="1" ht="16.5" customHeight="1" x14ac:dyDescent="0.15">
      <c r="A989" s="763"/>
      <c r="B989" s="764"/>
      <c r="C989" s="765"/>
      <c r="D989" s="234"/>
      <c r="E989" s="442"/>
      <c r="F989" s="442" t="s">
        <v>524</v>
      </c>
      <c r="G989" s="758" t="s">
        <v>668</v>
      </c>
      <c r="H989" s="758"/>
      <c r="I989" s="758"/>
      <c r="J989" s="758"/>
      <c r="K989" s="758"/>
      <c r="L989" s="758"/>
      <c r="M989" s="758"/>
      <c r="N989" s="758"/>
      <c r="O989" s="758"/>
      <c r="P989" s="758"/>
      <c r="Q989" s="758"/>
      <c r="R989" s="758"/>
      <c r="S989" s="758"/>
      <c r="T989" s="759"/>
      <c r="U989" s="775"/>
      <c r="V989" s="776"/>
      <c r="W989" s="777"/>
      <c r="X989" s="214"/>
      <c r="Y989" s="214"/>
      <c r="Z989" s="214"/>
    </row>
    <row r="990" spans="1:26" s="31" customFormat="1" ht="16.5" customHeight="1" x14ac:dyDescent="0.15">
      <c r="A990" s="763"/>
      <c r="B990" s="764"/>
      <c r="C990" s="765"/>
      <c r="D990" s="234"/>
      <c r="E990" s="442"/>
      <c r="F990" s="442"/>
      <c r="G990" s="758"/>
      <c r="H990" s="758"/>
      <c r="I990" s="758"/>
      <c r="J990" s="758"/>
      <c r="K990" s="758"/>
      <c r="L990" s="758"/>
      <c r="M990" s="758"/>
      <c r="N990" s="758"/>
      <c r="O990" s="758"/>
      <c r="P990" s="758"/>
      <c r="Q990" s="758"/>
      <c r="R990" s="758"/>
      <c r="S990" s="758"/>
      <c r="T990" s="759"/>
      <c r="U990" s="775"/>
      <c r="V990" s="776"/>
      <c r="W990" s="777"/>
      <c r="X990" s="214"/>
      <c r="Y990" s="214"/>
      <c r="Z990" s="214"/>
    </row>
    <row r="991" spans="1:26" s="31" customFormat="1" ht="16.5" customHeight="1" x14ac:dyDescent="0.15">
      <c r="A991" s="763"/>
      <c r="B991" s="764"/>
      <c r="C991" s="765"/>
      <c r="D991" s="68"/>
      <c r="E991" s="235" t="s">
        <v>505</v>
      </c>
      <c r="F991" s="758" t="s">
        <v>506</v>
      </c>
      <c r="G991" s="758"/>
      <c r="H991" s="758"/>
      <c r="I991" s="758"/>
      <c r="J991" s="758"/>
      <c r="K991" s="758"/>
      <c r="L991" s="758"/>
      <c r="M991" s="758"/>
      <c r="N991" s="758"/>
      <c r="O991" s="758"/>
      <c r="P991" s="758"/>
      <c r="Q991" s="758"/>
      <c r="R991" s="758"/>
      <c r="S991" s="758"/>
      <c r="T991" s="759"/>
      <c r="U991" s="775"/>
      <c r="V991" s="776"/>
      <c r="W991" s="777"/>
      <c r="X991" s="214"/>
      <c r="Y991" s="214"/>
      <c r="Z991" s="214"/>
    </row>
    <row r="992" spans="1:26" s="31" customFormat="1" ht="16.5" customHeight="1" x14ac:dyDescent="0.15">
      <c r="A992" s="763"/>
      <c r="B992" s="764"/>
      <c r="C992" s="765"/>
      <c r="D992" s="227"/>
      <c r="E992" s="442"/>
      <c r="F992" s="758"/>
      <c r="G992" s="758"/>
      <c r="H992" s="758"/>
      <c r="I992" s="758"/>
      <c r="J992" s="758"/>
      <c r="K992" s="758"/>
      <c r="L992" s="758"/>
      <c r="M992" s="758"/>
      <c r="N992" s="758"/>
      <c r="O992" s="758"/>
      <c r="P992" s="758"/>
      <c r="Q992" s="758"/>
      <c r="R992" s="758"/>
      <c r="S992" s="758"/>
      <c r="T992" s="759"/>
      <c r="U992" s="775"/>
      <c r="V992" s="776"/>
      <c r="W992" s="777"/>
      <c r="X992" s="214"/>
      <c r="Y992" s="214"/>
      <c r="Z992" s="214"/>
    </row>
    <row r="993" spans="1:26" s="31" customFormat="1" ht="16.5" customHeight="1" x14ac:dyDescent="0.15">
      <c r="A993" s="763"/>
      <c r="B993" s="764"/>
      <c r="C993" s="765"/>
      <c r="D993" s="68"/>
      <c r="E993" s="235" t="s">
        <v>507</v>
      </c>
      <c r="F993" s="758" t="s">
        <v>508</v>
      </c>
      <c r="G993" s="758"/>
      <c r="H993" s="758"/>
      <c r="I993" s="758"/>
      <c r="J993" s="758"/>
      <c r="K993" s="758"/>
      <c r="L993" s="758"/>
      <c r="M993" s="758"/>
      <c r="N993" s="758"/>
      <c r="O993" s="758"/>
      <c r="P993" s="758"/>
      <c r="Q993" s="758"/>
      <c r="R993" s="758"/>
      <c r="S993" s="758"/>
      <c r="T993" s="759"/>
      <c r="U993" s="775"/>
      <c r="V993" s="776"/>
      <c r="W993" s="777"/>
      <c r="X993" s="214"/>
      <c r="Y993" s="214"/>
      <c r="Z993" s="214"/>
    </row>
    <row r="994" spans="1:26" s="31" customFormat="1" ht="16.5" customHeight="1" x14ac:dyDescent="0.15">
      <c r="A994" s="763"/>
      <c r="B994" s="764"/>
      <c r="C994" s="765"/>
      <c r="D994" s="120"/>
      <c r="E994" s="464" t="s">
        <v>623</v>
      </c>
      <c r="F994" s="758" t="s">
        <v>509</v>
      </c>
      <c r="G994" s="758"/>
      <c r="H994" s="758"/>
      <c r="I994" s="758"/>
      <c r="J994" s="758"/>
      <c r="K994" s="758"/>
      <c r="L994" s="758"/>
      <c r="M994" s="758"/>
      <c r="N994" s="758"/>
      <c r="O994" s="758"/>
      <c r="P994" s="758"/>
      <c r="Q994" s="758"/>
      <c r="R994" s="758"/>
      <c r="S994" s="758"/>
      <c r="T994" s="759"/>
      <c r="U994" s="775"/>
      <c r="V994" s="776"/>
      <c r="W994" s="777"/>
      <c r="X994" s="214"/>
      <c r="Y994" s="214"/>
      <c r="Z994" s="214"/>
    </row>
    <row r="995" spans="1:26" s="31" customFormat="1" ht="16.5" customHeight="1" x14ac:dyDescent="0.15">
      <c r="A995" s="763"/>
      <c r="B995" s="764"/>
      <c r="C995" s="765"/>
      <c r="D995" s="120"/>
      <c r="E995" s="442"/>
      <c r="F995" s="758"/>
      <c r="G995" s="758"/>
      <c r="H995" s="758"/>
      <c r="I995" s="758"/>
      <c r="J995" s="758"/>
      <c r="K995" s="758"/>
      <c r="L995" s="758"/>
      <c r="M995" s="758"/>
      <c r="N995" s="758"/>
      <c r="O995" s="758"/>
      <c r="P995" s="758"/>
      <c r="Q995" s="758"/>
      <c r="R995" s="758"/>
      <c r="S995" s="758"/>
      <c r="T995" s="759"/>
      <c r="U995" s="775"/>
      <c r="V995" s="776"/>
      <c r="W995" s="777"/>
      <c r="X995" s="214"/>
      <c r="Y995" s="214"/>
      <c r="Z995" s="214"/>
    </row>
    <row r="996" spans="1:26" s="31" customFormat="1" ht="16.5" customHeight="1" x14ac:dyDescent="0.15">
      <c r="A996" s="763"/>
      <c r="B996" s="764"/>
      <c r="C996" s="765"/>
      <c r="D996" s="227"/>
      <c r="E996" s="442"/>
      <c r="F996" s="758"/>
      <c r="G996" s="758"/>
      <c r="H996" s="758"/>
      <c r="I996" s="758"/>
      <c r="J996" s="758"/>
      <c r="K996" s="758"/>
      <c r="L996" s="758"/>
      <c r="M996" s="758"/>
      <c r="N996" s="758"/>
      <c r="O996" s="758"/>
      <c r="P996" s="758"/>
      <c r="Q996" s="758"/>
      <c r="R996" s="758"/>
      <c r="S996" s="758"/>
      <c r="T996" s="759"/>
      <c r="U996" s="775"/>
      <c r="V996" s="776"/>
      <c r="W996" s="777"/>
      <c r="X996" s="214"/>
      <c r="Y996" s="214"/>
      <c r="Z996" s="214"/>
    </row>
    <row r="997" spans="1:26" s="31" customFormat="1" ht="16.5" customHeight="1" x14ac:dyDescent="0.15">
      <c r="A997" s="763"/>
      <c r="B997" s="764"/>
      <c r="C997" s="765"/>
      <c r="D997" s="227"/>
      <c r="E997" s="442"/>
      <c r="F997" s="758"/>
      <c r="G997" s="758"/>
      <c r="H997" s="758"/>
      <c r="I997" s="758"/>
      <c r="J997" s="758"/>
      <c r="K997" s="758"/>
      <c r="L997" s="758"/>
      <c r="M997" s="758"/>
      <c r="N997" s="758"/>
      <c r="O997" s="758"/>
      <c r="P997" s="758"/>
      <c r="Q997" s="758"/>
      <c r="R997" s="758"/>
      <c r="S997" s="758"/>
      <c r="T997" s="759"/>
      <c r="U997" s="775"/>
      <c r="V997" s="776"/>
      <c r="W997" s="777"/>
      <c r="X997" s="214"/>
      <c r="Y997" s="214"/>
      <c r="Z997" s="214"/>
    </row>
    <row r="998" spans="1:26" s="31" customFormat="1" ht="16.5" customHeight="1" x14ac:dyDescent="0.15">
      <c r="A998" s="763"/>
      <c r="B998" s="764"/>
      <c r="C998" s="765"/>
      <c r="D998" s="120"/>
      <c r="E998" s="464" t="s">
        <v>627</v>
      </c>
      <c r="F998" s="758" t="s">
        <v>510</v>
      </c>
      <c r="G998" s="758"/>
      <c r="H998" s="758"/>
      <c r="I998" s="758"/>
      <c r="J998" s="758"/>
      <c r="K998" s="758"/>
      <c r="L998" s="758"/>
      <c r="M998" s="758"/>
      <c r="N998" s="758"/>
      <c r="O998" s="758"/>
      <c r="P998" s="758"/>
      <c r="Q998" s="758"/>
      <c r="R998" s="758"/>
      <c r="S998" s="758"/>
      <c r="T998" s="759"/>
      <c r="U998" s="775"/>
      <c r="V998" s="776"/>
      <c r="W998" s="777"/>
      <c r="X998" s="214"/>
      <c r="Y998" s="214"/>
      <c r="Z998" s="214"/>
    </row>
    <row r="999" spans="1:26" s="31" customFormat="1" ht="16.5" customHeight="1" x14ac:dyDescent="0.15">
      <c r="A999" s="763"/>
      <c r="B999" s="764"/>
      <c r="C999" s="765"/>
      <c r="D999" s="227"/>
      <c r="E999" s="442"/>
      <c r="F999" s="758"/>
      <c r="G999" s="758"/>
      <c r="H999" s="758"/>
      <c r="I999" s="758"/>
      <c r="J999" s="758"/>
      <c r="K999" s="758"/>
      <c r="L999" s="758"/>
      <c r="M999" s="758"/>
      <c r="N999" s="758"/>
      <c r="O999" s="758"/>
      <c r="P999" s="758"/>
      <c r="Q999" s="758"/>
      <c r="R999" s="758"/>
      <c r="S999" s="758"/>
      <c r="T999" s="759"/>
      <c r="U999" s="775"/>
      <c r="V999" s="776"/>
      <c r="W999" s="777"/>
      <c r="X999" s="214"/>
      <c r="Y999" s="214"/>
      <c r="Z999" s="214"/>
    </row>
    <row r="1000" spans="1:26" s="31" customFormat="1" ht="16.5" customHeight="1" x14ac:dyDescent="0.15">
      <c r="A1000" s="763"/>
      <c r="B1000" s="764"/>
      <c r="C1000" s="765"/>
      <c r="D1000" s="245"/>
      <c r="E1000" s="465"/>
      <c r="F1000" s="1093"/>
      <c r="G1000" s="1093"/>
      <c r="H1000" s="1093"/>
      <c r="I1000" s="1093"/>
      <c r="J1000" s="1093"/>
      <c r="K1000" s="1093"/>
      <c r="L1000" s="1093"/>
      <c r="M1000" s="1093"/>
      <c r="N1000" s="1093"/>
      <c r="O1000" s="1093"/>
      <c r="P1000" s="1093"/>
      <c r="Q1000" s="1093"/>
      <c r="R1000" s="1093"/>
      <c r="S1000" s="1093"/>
      <c r="T1000" s="1094"/>
      <c r="U1000" s="775"/>
      <c r="V1000" s="776"/>
      <c r="W1000" s="777"/>
      <c r="X1000" s="231"/>
      <c r="Y1000" s="231"/>
      <c r="Z1000" s="231"/>
    </row>
    <row r="1001" spans="1:26" s="31" customFormat="1" ht="16.5" customHeight="1" x14ac:dyDescent="0.15">
      <c r="A1001" s="763"/>
      <c r="B1001" s="764"/>
      <c r="C1001" s="765"/>
      <c r="D1001" s="1095" t="s">
        <v>713</v>
      </c>
      <c r="E1001" s="1096"/>
      <c r="F1001" s="1096"/>
      <c r="G1001" s="1096"/>
      <c r="H1001" s="1096"/>
      <c r="I1001" s="1096"/>
      <c r="J1001" s="1096"/>
      <c r="K1001" s="1096"/>
      <c r="L1001" s="1096"/>
      <c r="M1001" s="1096"/>
      <c r="N1001" s="1096"/>
      <c r="O1001" s="1096"/>
      <c r="P1001" s="1096"/>
      <c r="Q1001" s="1096"/>
      <c r="R1001" s="1096"/>
      <c r="S1001" s="1096"/>
      <c r="T1001" s="1097"/>
      <c r="U1001" s="775"/>
      <c r="V1001" s="776"/>
      <c r="W1001" s="777"/>
      <c r="X1001" s="230"/>
      <c r="Y1001" s="230"/>
      <c r="Z1001" s="230"/>
    </row>
    <row r="1002" spans="1:26" s="31" customFormat="1" ht="16.5" customHeight="1" x14ac:dyDescent="0.15">
      <c r="A1002" s="763"/>
      <c r="B1002" s="764"/>
      <c r="C1002" s="765"/>
      <c r="D1002" s="496"/>
      <c r="E1002" s="758" t="s">
        <v>712</v>
      </c>
      <c r="F1002" s="758"/>
      <c r="G1002" s="758"/>
      <c r="H1002" s="758"/>
      <c r="I1002" s="758"/>
      <c r="J1002" s="758"/>
      <c r="K1002" s="758"/>
      <c r="L1002" s="758"/>
      <c r="M1002" s="758"/>
      <c r="N1002" s="758"/>
      <c r="O1002" s="758"/>
      <c r="P1002" s="758"/>
      <c r="Q1002" s="758"/>
      <c r="R1002" s="758"/>
      <c r="S1002" s="758"/>
      <c r="T1002" s="759"/>
      <c r="U1002" s="775"/>
      <c r="V1002" s="776"/>
      <c r="W1002" s="777"/>
      <c r="X1002" s="432"/>
      <c r="Y1002" s="432"/>
      <c r="Z1002" s="432"/>
    </row>
    <row r="1003" spans="1:26" s="31" customFormat="1" ht="16.5" customHeight="1" x14ac:dyDescent="0.15">
      <c r="A1003" s="763"/>
      <c r="B1003" s="764"/>
      <c r="C1003" s="765"/>
      <c r="D1003" s="234"/>
      <c r="E1003" s="464" t="s">
        <v>621</v>
      </c>
      <c r="F1003" s="764" t="s">
        <v>511</v>
      </c>
      <c r="G1003" s="764"/>
      <c r="H1003" s="764"/>
      <c r="I1003" s="764"/>
      <c r="J1003" s="764"/>
      <c r="K1003" s="764"/>
      <c r="L1003" s="764"/>
      <c r="M1003" s="764"/>
      <c r="N1003" s="764"/>
      <c r="O1003" s="764"/>
      <c r="P1003" s="764"/>
      <c r="Q1003" s="764"/>
      <c r="R1003" s="764"/>
      <c r="S1003" s="764"/>
      <c r="T1003" s="765"/>
      <c r="U1003" s="775"/>
      <c r="V1003" s="776"/>
      <c r="W1003" s="777"/>
      <c r="X1003" s="214"/>
      <c r="Y1003" s="214"/>
      <c r="Z1003" s="214"/>
    </row>
    <row r="1004" spans="1:26" s="31" customFormat="1" ht="16.5" customHeight="1" x14ac:dyDescent="0.15">
      <c r="A1004" s="763"/>
      <c r="B1004" s="764"/>
      <c r="C1004" s="765"/>
      <c r="D1004" s="120"/>
      <c r="E1004" s="464" t="s">
        <v>628</v>
      </c>
      <c r="F1004" s="764" t="s">
        <v>512</v>
      </c>
      <c r="G1004" s="764"/>
      <c r="H1004" s="764"/>
      <c r="I1004" s="764"/>
      <c r="J1004" s="764"/>
      <c r="K1004" s="764"/>
      <c r="L1004" s="764"/>
      <c r="M1004" s="764"/>
      <c r="N1004" s="764"/>
      <c r="O1004" s="764"/>
      <c r="P1004" s="764"/>
      <c r="Q1004" s="764"/>
      <c r="R1004" s="764"/>
      <c r="S1004" s="764"/>
      <c r="T1004" s="765"/>
      <c r="U1004" s="775"/>
      <c r="V1004" s="776"/>
      <c r="W1004" s="777"/>
      <c r="X1004" s="214"/>
      <c r="Y1004" s="214"/>
      <c r="Z1004" s="214"/>
    </row>
    <row r="1005" spans="1:26" s="31" customFormat="1" ht="16.5" customHeight="1" x14ac:dyDescent="0.15">
      <c r="A1005" s="763"/>
      <c r="B1005" s="764"/>
      <c r="C1005" s="765"/>
      <c r="D1005" s="120"/>
      <c r="E1005" s="464" t="s">
        <v>622</v>
      </c>
      <c r="F1005" s="764" t="s">
        <v>669</v>
      </c>
      <c r="G1005" s="764"/>
      <c r="H1005" s="764"/>
      <c r="I1005" s="764"/>
      <c r="J1005" s="764"/>
      <c r="K1005" s="764"/>
      <c r="L1005" s="764"/>
      <c r="M1005" s="764"/>
      <c r="N1005" s="764"/>
      <c r="O1005" s="764"/>
      <c r="P1005" s="764"/>
      <c r="Q1005" s="764"/>
      <c r="R1005" s="764"/>
      <c r="S1005" s="764"/>
      <c r="T1005" s="765"/>
      <c r="U1005" s="775"/>
      <c r="V1005" s="776"/>
      <c r="W1005" s="777"/>
      <c r="X1005" s="214"/>
      <c r="Y1005" s="214"/>
      <c r="Z1005" s="214"/>
    </row>
    <row r="1006" spans="1:26" s="31" customFormat="1" ht="16.5" customHeight="1" x14ac:dyDescent="0.15">
      <c r="A1006" s="763"/>
      <c r="B1006" s="764"/>
      <c r="C1006" s="765"/>
      <c r="D1006" s="120"/>
      <c r="E1006" s="436"/>
      <c r="F1006" s="764"/>
      <c r="G1006" s="764"/>
      <c r="H1006" s="764"/>
      <c r="I1006" s="764"/>
      <c r="J1006" s="764"/>
      <c r="K1006" s="764"/>
      <c r="L1006" s="764"/>
      <c r="M1006" s="764"/>
      <c r="N1006" s="764"/>
      <c r="O1006" s="764"/>
      <c r="P1006" s="764"/>
      <c r="Q1006" s="764"/>
      <c r="R1006" s="764"/>
      <c r="S1006" s="764"/>
      <c r="T1006" s="765"/>
      <c r="U1006" s="221"/>
      <c r="V1006" s="222"/>
      <c r="W1006" s="223"/>
      <c r="X1006" s="214"/>
      <c r="Y1006" s="214"/>
      <c r="Z1006" s="214"/>
    </row>
    <row r="1007" spans="1:26" s="31" customFormat="1" ht="16.5" customHeight="1" x14ac:dyDescent="0.15">
      <c r="A1007" s="256"/>
      <c r="B1007" s="254"/>
      <c r="C1007" s="255"/>
      <c r="D1007" s="120"/>
      <c r="E1007" s="433"/>
      <c r="F1007" s="433"/>
      <c r="G1007" s="433"/>
      <c r="H1007" s="433"/>
      <c r="I1007" s="433"/>
      <c r="J1007" s="433"/>
      <c r="K1007" s="433"/>
      <c r="L1007" s="433"/>
      <c r="M1007" s="433"/>
      <c r="N1007" s="433"/>
      <c r="O1007" s="433"/>
      <c r="P1007" s="433"/>
      <c r="Q1007" s="433"/>
      <c r="R1007" s="433"/>
      <c r="S1007" s="433"/>
      <c r="T1007" s="434"/>
      <c r="U1007" s="257"/>
      <c r="V1007" s="258"/>
      <c r="W1007" s="259"/>
      <c r="X1007" s="260"/>
      <c r="Y1007" s="260"/>
      <c r="Z1007" s="260"/>
    </row>
    <row r="1008" spans="1:26" s="31" customFormat="1" ht="17.100000000000001" customHeight="1" x14ac:dyDescent="0.15">
      <c r="A1008" s="754" t="s">
        <v>828</v>
      </c>
      <c r="B1008" s="755"/>
      <c r="C1008" s="756"/>
      <c r="D1008" s="915" t="s">
        <v>790</v>
      </c>
      <c r="E1008" s="805"/>
      <c r="F1008" s="805"/>
      <c r="G1008" s="805"/>
      <c r="H1008" s="805"/>
      <c r="I1008" s="805"/>
      <c r="J1008" s="805"/>
      <c r="K1008" s="805"/>
      <c r="L1008" s="805"/>
      <c r="M1008" s="805"/>
      <c r="N1008" s="805"/>
      <c r="O1008" s="805"/>
      <c r="P1008" s="805"/>
      <c r="Q1008" s="805"/>
      <c r="R1008" s="805"/>
      <c r="S1008" s="805"/>
      <c r="T1008" s="806"/>
      <c r="U1008" s="772" t="s">
        <v>754</v>
      </c>
      <c r="V1008" s="773"/>
      <c r="W1008" s="774"/>
      <c r="X1008" s="794"/>
      <c r="Y1008" s="794"/>
      <c r="Z1008" s="794"/>
    </row>
    <row r="1009" spans="1:26" s="31" customFormat="1" ht="17.100000000000001" customHeight="1" x14ac:dyDescent="0.15">
      <c r="A1009" s="757"/>
      <c r="B1009" s="758"/>
      <c r="C1009" s="759"/>
      <c r="D1009" s="763"/>
      <c r="E1009" s="764"/>
      <c r="F1009" s="764"/>
      <c r="G1009" s="764"/>
      <c r="H1009" s="764"/>
      <c r="I1009" s="764"/>
      <c r="J1009" s="764"/>
      <c r="K1009" s="764"/>
      <c r="L1009" s="764"/>
      <c r="M1009" s="764"/>
      <c r="N1009" s="764"/>
      <c r="O1009" s="764"/>
      <c r="P1009" s="764"/>
      <c r="Q1009" s="764"/>
      <c r="R1009" s="764"/>
      <c r="S1009" s="764"/>
      <c r="T1009" s="765"/>
      <c r="U1009" s="775"/>
      <c r="V1009" s="776"/>
      <c r="W1009" s="777"/>
      <c r="X1009" s="795"/>
      <c r="Y1009" s="795"/>
      <c r="Z1009" s="795"/>
    </row>
    <row r="1010" spans="1:26" s="31" customFormat="1" ht="17.100000000000001" customHeight="1" x14ac:dyDescent="0.15">
      <c r="A1010" s="757"/>
      <c r="B1010" s="758"/>
      <c r="C1010" s="759"/>
      <c r="D1010" s="763"/>
      <c r="E1010" s="764"/>
      <c r="F1010" s="764"/>
      <c r="G1010" s="764"/>
      <c r="H1010" s="764"/>
      <c r="I1010" s="764"/>
      <c r="J1010" s="764"/>
      <c r="K1010" s="764"/>
      <c r="L1010" s="764"/>
      <c r="M1010" s="764"/>
      <c r="N1010" s="764"/>
      <c r="O1010" s="764"/>
      <c r="P1010" s="764"/>
      <c r="Q1010" s="764"/>
      <c r="R1010" s="764"/>
      <c r="S1010" s="764"/>
      <c r="T1010" s="765"/>
      <c r="U1010" s="775"/>
      <c r="V1010" s="776"/>
      <c r="W1010" s="777"/>
      <c r="X1010" s="795"/>
      <c r="Y1010" s="795"/>
      <c r="Z1010" s="795"/>
    </row>
    <row r="1011" spans="1:26" s="31" customFormat="1" ht="17.100000000000001" customHeight="1" x14ac:dyDescent="0.15">
      <c r="A1011" s="757"/>
      <c r="B1011" s="758"/>
      <c r="C1011" s="759"/>
      <c r="D1011" s="763"/>
      <c r="E1011" s="764"/>
      <c r="F1011" s="764"/>
      <c r="G1011" s="764"/>
      <c r="H1011" s="764"/>
      <c r="I1011" s="764"/>
      <c r="J1011" s="764"/>
      <c r="K1011" s="764"/>
      <c r="L1011" s="764"/>
      <c r="M1011" s="764"/>
      <c r="N1011" s="764"/>
      <c r="O1011" s="764"/>
      <c r="P1011" s="764"/>
      <c r="Q1011" s="764"/>
      <c r="R1011" s="764"/>
      <c r="S1011" s="764"/>
      <c r="T1011" s="765"/>
      <c r="U1011" s="775"/>
      <c r="V1011" s="776"/>
      <c r="W1011" s="777"/>
      <c r="X1011" s="795"/>
      <c r="Y1011" s="795"/>
      <c r="Z1011" s="795"/>
    </row>
    <row r="1012" spans="1:26" s="31" customFormat="1" ht="17.100000000000001" customHeight="1" x14ac:dyDescent="0.15">
      <c r="A1012" s="757"/>
      <c r="B1012" s="758"/>
      <c r="C1012" s="759"/>
      <c r="D1012" s="763"/>
      <c r="E1012" s="764"/>
      <c r="F1012" s="764"/>
      <c r="G1012" s="764"/>
      <c r="H1012" s="764"/>
      <c r="I1012" s="764"/>
      <c r="J1012" s="764"/>
      <c r="K1012" s="764"/>
      <c r="L1012" s="764"/>
      <c r="M1012" s="764"/>
      <c r="N1012" s="764"/>
      <c r="O1012" s="764"/>
      <c r="P1012" s="764"/>
      <c r="Q1012" s="764"/>
      <c r="R1012" s="764"/>
      <c r="S1012" s="764"/>
      <c r="T1012" s="765"/>
      <c r="U1012" s="775"/>
      <c r="V1012" s="776"/>
      <c r="W1012" s="777"/>
      <c r="X1012" s="795"/>
      <c r="Y1012" s="795"/>
      <c r="Z1012" s="795"/>
    </row>
    <row r="1013" spans="1:26" s="31" customFormat="1" ht="17.100000000000001" customHeight="1" x14ac:dyDescent="0.15">
      <c r="A1013" s="757"/>
      <c r="B1013" s="758"/>
      <c r="C1013" s="759"/>
      <c r="D1013" s="763"/>
      <c r="E1013" s="764"/>
      <c r="F1013" s="764"/>
      <c r="G1013" s="764"/>
      <c r="H1013" s="764"/>
      <c r="I1013" s="764"/>
      <c r="J1013" s="764"/>
      <c r="K1013" s="764"/>
      <c r="L1013" s="764"/>
      <c r="M1013" s="764"/>
      <c r="N1013" s="764"/>
      <c r="O1013" s="764"/>
      <c r="P1013" s="764"/>
      <c r="Q1013" s="764"/>
      <c r="R1013" s="764"/>
      <c r="S1013" s="764"/>
      <c r="T1013" s="765"/>
      <c r="U1013" s="775"/>
      <c r="V1013" s="776"/>
      <c r="W1013" s="777"/>
      <c r="X1013" s="795"/>
      <c r="Y1013" s="795"/>
      <c r="Z1013" s="795"/>
    </row>
    <row r="1014" spans="1:26" s="31" customFormat="1" ht="22.5" customHeight="1" x14ac:dyDescent="0.15">
      <c r="A1014" s="757"/>
      <c r="B1014" s="758"/>
      <c r="C1014" s="759"/>
      <c r="D1014" s="916"/>
      <c r="E1014" s="859"/>
      <c r="F1014" s="859"/>
      <c r="G1014" s="859"/>
      <c r="H1014" s="859"/>
      <c r="I1014" s="859"/>
      <c r="J1014" s="859"/>
      <c r="K1014" s="859"/>
      <c r="L1014" s="859"/>
      <c r="M1014" s="859"/>
      <c r="N1014" s="859"/>
      <c r="O1014" s="859"/>
      <c r="P1014" s="859"/>
      <c r="Q1014" s="859"/>
      <c r="R1014" s="859"/>
      <c r="S1014" s="859"/>
      <c r="T1014" s="860"/>
      <c r="U1014" s="775"/>
      <c r="V1014" s="776"/>
      <c r="W1014" s="777"/>
      <c r="X1014" s="795"/>
      <c r="Y1014" s="795"/>
      <c r="Z1014" s="795"/>
    </row>
    <row r="1015" spans="1:26" s="121" customFormat="1" ht="17.100000000000001" customHeight="1" x14ac:dyDescent="0.15">
      <c r="A1015" s="122"/>
      <c r="B1015" s="123"/>
      <c r="C1015" s="124"/>
      <c r="D1015" s="466" t="s">
        <v>26</v>
      </c>
      <c r="E1015" s="1104" t="s">
        <v>346</v>
      </c>
      <c r="F1015" s="1104"/>
      <c r="G1015" s="1104"/>
      <c r="H1015" s="1104"/>
      <c r="I1015" s="1104"/>
      <c r="J1015" s="1104"/>
      <c r="K1015" s="1104"/>
      <c r="L1015" s="1104"/>
      <c r="M1015" s="1104"/>
      <c r="N1015" s="1104"/>
      <c r="O1015" s="1104"/>
      <c r="P1015" s="1104"/>
      <c r="Q1015" s="1104"/>
      <c r="R1015" s="1104"/>
      <c r="S1015" s="1104"/>
      <c r="T1015" s="1105"/>
      <c r="U1015" s="125"/>
      <c r="V1015" s="126"/>
      <c r="W1015" s="127"/>
      <c r="X1015" s="409"/>
      <c r="Y1015" s="409"/>
      <c r="Z1015" s="409"/>
    </row>
    <row r="1016" spans="1:26" s="121" customFormat="1" ht="17.100000000000001" customHeight="1" x14ac:dyDescent="0.15">
      <c r="A1016" s="224"/>
      <c r="B1016" s="225"/>
      <c r="C1016" s="226"/>
      <c r="D1016" s="467"/>
      <c r="E1016" s="839" t="s">
        <v>714</v>
      </c>
      <c r="F1016" s="807"/>
      <c r="G1016" s="807"/>
      <c r="H1016" s="807"/>
      <c r="I1016" s="807"/>
      <c r="J1016" s="807"/>
      <c r="K1016" s="807"/>
      <c r="L1016" s="807"/>
      <c r="M1016" s="807"/>
      <c r="N1016" s="807"/>
      <c r="O1016" s="807"/>
      <c r="P1016" s="807"/>
      <c r="Q1016" s="807"/>
      <c r="R1016" s="807"/>
      <c r="S1016" s="807"/>
      <c r="T1016" s="808"/>
      <c r="U1016" s="218"/>
      <c r="V1016" s="219"/>
      <c r="W1016" s="220"/>
      <c r="X1016" s="134"/>
      <c r="Y1016" s="134"/>
      <c r="Z1016" s="134"/>
    </row>
    <row r="1017" spans="1:26" s="121" customFormat="1" ht="17.100000000000001" customHeight="1" x14ac:dyDescent="0.15">
      <c r="A1017" s="224"/>
      <c r="B1017" s="225"/>
      <c r="C1017" s="226"/>
      <c r="D1017" s="467"/>
      <c r="E1017" s="807"/>
      <c r="F1017" s="807"/>
      <c r="G1017" s="807"/>
      <c r="H1017" s="807"/>
      <c r="I1017" s="807"/>
      <c r="J1017" s="807"/>
      <c r="K1017" s="807"/>
      <c r="L1017" s="807"/>
      <c r="M1017" s="807"/>
      <c r="N1017" s="807"/>
      <c r="O1017" s="807"/>
      <c r="P1017" s="807"/>
      <c r="Q1017" s="807"/>
      <c r="R1017" s="807"/>
      <c r="S1017" s="807"/>
      <c r="T1017" s="808"/>
      <c r="U1017" s="218"/>
      <c r="V1017" s="219"/>
      <c r="W1017" s="220"/>
      <c r="X1017" s="134"/>
      <c r="Y1017" s="134"/>
      <c r="Z1017" s="134"/>
    </row>
    <row r="1018" spans="1:26" s="121" customFormat="1" ht="17.100000000000001" customHeight="1" x14ac:dyDescent="0.15">
      <c r="A1018" s="224"/>
      <c r="B1018" s="225"/>
      <c r="C1018" s="226"/>
      <c r="D1018" s="467"/>
      <c r="E1018" s="501"/>
      <c r="F1018" s="501"/>
      <c r="G1018" s="501"/>
      <c r="H1018" s="501"/>
      <c r="I1018" s="501"/>
      <c r="J1018" s="501"/>
      <c r="K1018" s="501"/>
      <c r="L1018" s="501"/>
      <c r="M1018" s="501"/>
      <c r="N1018" s="501"/>
      <c r="O1018" s="501"/>
      <c r="P1018" s="501"/>
      <c r="Q1018" s="501"/>
      <c r="R1018" s="501"/>
      <c r="S1018" s="501"/>
      <c r="T1018" s="502"/>
      <c r="U1018" s="218"/>
      <c r="V1018" s="219"/>
      <c r="W1018" s="220"/>
      <c r="X1018" s="134"/>
      <c r="Y1018" s="134"/>
      <c r="Z1018" s="134"/>
    </row>
    <row r="1019" spans="1:26" s="121" customFormat="1" ht="17.100000000000001" customHeight="1" x14ac:dyDescent="0.15">
      <c r="A1019" s="122"/>
      <c r="B1019" s="123"/>
      <c r="C1019" s="124"/>
      <c r="D1019" s="437"/>
      <c r="E1019" s="857" t="s">
        <v>500</v>
      </c>
      <c r="F1019" s="857"/>
      <c r="G1019" s="857"/>
      <c r="H1019" s="857"/>
      <c r="I1019" s="857"/>
      <c r="J1019" s="857"/>
      <c r="K1019" s="857"/>
      <c r="L1019" s="857"/>
      <c r="M1019" s="857"/>
      <c r="N1019" s="857"/>
      <c r="O1019" s="857"/>
      <c r="P1019" s="857"/>
      <c r="Q1019" s="857"/>
      <c r="R1019" s="857"/>
      <c r="S1019" s="857"/>
      <c r="T1019" s="858"/>
      <c r="U1019" s="125"/>
      <c r="V1019" s="126"/>
      <c r="W1019" s="127"/>
      <c r="X1019" s="134"/>
      <c r="Y1019" s="134"/>
      <c r="Z1019" s="134"/>
    </row>
    <row r="1020" spans="1:26" s="121" customFormat="1" ht="17.100000000000001" customHeight="1" x14ac:dyDescent="0.15">
      <c r="A1020" s="122"/>
      <c r="B1020" s="123"/>
      <c r="C1020" s="124"/>
      <c r="D1020" s="437"/>
      <c r="E1020" s="468" t="s">
        <v>8</v>
      </c>
      <c r="F1020" s="764" t="s">
        <v>349</v>
      </c>
      <c r="G1020" s="764"/>
      <c r="H1020" s="764"/>
      <c r="I1020" s="764"/>
      <c r="J1020" s="764"/>
      <c r="K1020" s="764"/>
      <c r="L1020" s="764"/>
      <c r="M1020" s="764"/>
      <c r="N1020" s="764"/>
      <c r="O1020" s="764"/>
      <c r="P1020" s="764"/>
      <c r="Q1020" s="764"/>
      <c r="R1020" s="764"/>
      <c r="S1020" s="764"/>
      <c r="T1020" s="765"/>
      <c r="U1020" s="125"/>
      <c r="V1020" s="126"/>
      <c r="W1020" s="127"/>
      <c r="X1020" s="134"/>
      <c r="Y1020" s="134"/>
      <c r="Z1020" s="134"/>
    </row>
    <row r="1021" spans="1:26" s="121" customFormat="1" ht="17.100000000000001" customHeight="1" x14ac:dyDescent="0.15">
      <c r="A1021" s="122"/>
      <c r="B1021" s="123"/>
      <c r="C1021" s="124"/>
      <c r="D1021" s="437"/>
      <c r="E1021" s="235"/>
      <c r="F1021" s="764"/>
      <c r="G1021" s="764"/>
      <c r="H1021" s="764"/>
      <c r="I1021" s="764"/>
      <c r="J1021" s="764"/>
      <c r="K1021" s="764"/>
      <c r="L1021" s="764"/>
      <c r="M1021" s="764"/>
      <c r="N1021" s="764"/>
      <c r="O1021" s="764"/>
      <c r="P1021" s="764"/>
      <c r="Q1021" s="764"/>
      <c r="R1021" s="764"/>
      <c r="S1021" s="764"/>
      <c r="T1021" s="765"/>
      <c r="U1021" s="125"/>
      <c r="V1021" s="126"/>
      <c r="W1021" s="127"/>
      <c r="X1021" s="134"/>
      <c r="Y1021" s="134"/>
      <c r="Z1021" s="134"/>
    </row>
    <row r="1022" spans="1:26" s="121" customFormat="1" ht="17.100000000000001" customHeight="1" x14ac:dyDescent="0.15">
      <c r="A1022" s="122"/>
      <c r="B1022" s="123"/>
      <c r="C1022" s="124"/>
      <c r="D1022" s="437"/>
      <c r="E1022" s="235"/>
      <c r="F1022" s="764"/>
      <c r="G1022" s="764"/>
      <c r="H1022" s="764"/>
      <c r="I1022" s="764"/>
      <c r="J1022" s="764"/>
      <c r="K1022" s="764"/>
      <c r="L1022" s="764"/>
      <c r="M1022" s="764"/>
      <c r="N1022" s="764"/>
      <c r="O1022" s="764"/>
      <c r="P1022" s="764"/>
      <c r="Q1022" s="764"/>
      <c r="R1022" s="764"/>
      <c r="S1022" s="764"/>
      <c r="T1022" s="765"/>
      <c r="U1022" s="125"/>
      <c r="V1022" s="126"/>
      <c r="W1022" s="127"/>
      <c r="X1022" s="134"/>
      <c r="Y1022" s="134"/>
      <c r="Z1022" s="134"/>
    </row>
    <row r="1023" spans="1:26" s="121" customFormat="1" ht="17.100000000000001" customHeight="1" x14ac:dyDescent="0.15">
      <c r="A1023" s="122"/>
      <c r="B1023" s="123"/>
      <c r="C1023" s="124"/>
      <c r="D1023" s="437"/>
      <c r="E1023" s="235" t="s">
        <v>11</v>
      </c>
      <c r="F1023" s="764" t="s">
        <v>350</v>
      </c>
      <c r="G1023" s="764"/>
      <c r="H1023" s="764"/>
      <c r="I1023" s="764"/>
      <c r="J1023" s="764"/>
      <c r="K1023" s="764"/>
      <c r="L1023" s="764"/>
      <c r="M1023" s="764"/>
      <c r="N1023" s="764"/>
      <c r="O1023" s="764"/>
      <c r="P1023" s="764"/>
      <c r="Q1023" s="764"/>
      <c r="R1023" s="764"/>
      <c r="S1023" s="764"/>
      <c r="T1023" s="765"/>
      <c r="U1023" s="125"/>
      <c r="V1023" s="126"/>
      <c r="W1023" s="127"/>
      <c r="X1023" s="134"/>
      <c r="Y1023" s="134"/>
      <c r="Z1023" s="134"/>
    </row>
    <row r="1024" spans="1:26" s="121" customFormat="1" ht="17.100000000000001" customHeight="1" x14ac:dyDescent="0.15">
      <c r="A1024" s="122"/>
      <c r="B1024" s="123"/>
      <c r="C1024" s="124"/>
      <c r="D1024" s="437"/>
      <c r="E1024" s="235"/>
      <c r="F1024" s="764"/>
      <c r="G1024" s="764"/>
      <c r="H1024" s="764"/>
      <c r="I1024" s="764"/>
      <c r="J1024" s="764"/>
      <c r="K1024" s="764"/>
      <c r="L1024" s="764"/>
      <c r="M1024" s="764"/>
      <c r="N1024" s="764"/>
      <c r="O1024" s="764"/>
      <c r="P1024" s="764"/>
      <c r="Q1024" s="764"/>
      <c r="R1024" s="764"/>
      <c r="S1024" s="764"/>
      <c r="T1024" s="765"/>
      <c r="U1024" s="125"/>
      <c r="V1024" s="126"/>
      <c r="W1024" s="127"/>
      <c r="X1024" s="134"/>
      <c r="Y1024" s="134"/>
      <c r="Z1024" s="134"/>
    </row>
    <row r="1025" spans="1:26" s="121" customFormat="1" ht="17.100000000000001" customHeight="1" x14ac:dyDescent="0.15">
      <c r="A1025" s="122"/>
      <c r="B1025" s="123"/>
      <c r="C1025" s="124"/>
      <c r="D1025" s="437"/>
      <c r="E1025" s="505"/>
      <c r="F1025" s="764"/>
      <c r="G1025" s="764"/>
      <c r="H1025" s="764"/>
      <c r="I1025" s="764"/>
      <c r="J1025" s="764"/>
      <c r="K1025" s="764"/>
      <c r="L1025" s="764"/>
      <c r="M1025" s="764"/>
      <c r="N1025" s="764"/>
      <c r="O1025" s="764"/>
      <c r="P1025" s="764"/>
      <c r="Q1025" s="764"/>
      <c r="R1025" s="764"/>
      <c r="S1025" s="764"/>
      <c r="T1025" s="765"/>
      <c r="U1025" s="125"/>
      <c r="V1025" s="126"/>
      <c r="W1025" s="127"/>
      <c r="X1025" s="134"/>
      <c r="Y1025" s="134"/>
      <c r="Z1025" s="134"/>
    </row>
    <row r="1026" spans="1:26" s="121" customFormat="1" ht="17.100000000000001" customHeight="1" x14ac:dyDescent="0.15">
      <c r="A1026" s="122"/>
      <c r="B1026" s="123"/>
      <c r="C1026" s="124"/>
      <c r="D1026" s="437"/>
      <c r="E1026" s="469" t="s">
        <v>347</v>
      </c>
      <c r="F1026" s="758" t="s">
        <v>351</v>
      </c>
      <c r="G1026" s="758"/>
      <c r="H1026" s="758"/>
      <c r="I1026" s="758"/>
      <c r="J1026" s="758"/>
      <c r="K1026" s="758"/>
      <c r="L1026" s="758"/>
      <c r="M1026" s="758"/>
      <c r="N1026" s="758"/>
      <c r="O1026" s="758"/>
      <c r="P1026" s="758"/>
      <c r="Q1026" s="758"/>
      <c r="R1026" s="758"/>
      <c r="S1026" s="758"/>
      <c r="T1026" s="759"/>
      <c r="U1026" s="125"/>
      <c r="V1026" s="126"/>
      <c r="W1026" s="127"/>
      <c r="X1026" s="134"/>
      <c r="Y1026" s="134"/>
      <c r="Z1026" s="134"/>
    </row>
    <row r="1027" spans="1:26" s="121" customFormat="1" ht="17.100000000000001" customHeight="1" x14ac:dyDescent="0.15">
      <c r="A1027" s="122"/>
      <c r="B1027" s="123"/>
      <c r="C1027" s="124"/>
      <c r="D1027" s="437"/>
      <c r="E1027" s="470"/>
      <c r="F1027" s="235" t="s">
        <v>352</v>
      </c>
      <c r="G1027" s="758" t="s">
        <v>353</v>
      </c>
      <c r="H1027" s="758"/>
      <c r="I1027" s="758"/>
      <c r="J1027" s="758"/>
      <c r="K1027" s="758"/>
      <c r="L1027" s="758"/>
      <c r="M1027" s="758"/>
      <c r="N1027" s="758"/>
      <c r="O1027" s="758"/>
      <c r="P1027" s="758"/>
      <c r="Q1027" s="758"/>
      <c r="R1027" s="758"/>
      <c r="S1027" s="758"/>
      <c r="T1027" s="759"/>
      <c r="U1027" s="125"/>
      <c r="V1027" s="126"/>
      <c r="W1027" s="127"/>
      <c r="X1027" s="134"/>
      <c r="Y1027" s="134"/>
      <c r="Z1027" s="134"/>
    </row>
    <row r="1028" spans="1:26" s="121" customFormat="1" ht="17.100000000000001" customHeight="1" x14ac:dyDescent="0.15">
      <c r="A1028" s="128"/>
      <c r="B1028" s="129"/>
      <c r="C1028" s="130"/>
      <c r="D1028" s="437"/>
      <c r="E1028" s="470"/>
      <c r="F1028" s="235"/>
      <c r="G1028" s="758"/>
      <c r="H1028" s="758"/>
      <c r="I1028" s="758"/>
      <c r="J1028" s="758"/>
      <c r="K1028" s="758"/>
      <c r="L1028" s="758"/>
      <c r="M1028" s="758"/>
      <c r="N1028" s="758"/>
      <c r="O1028" s="758"/>
      <c r="P1028" s="758"/>
      <c r="Q1028" s="758"/>
      <c r="R1028" s="758"/>
      <c r="S1028" s="758"/>
      <c r="T1028" s="759"/>
      <c r="U1028" s="131"/>
      <c r="V1028" s="132"/>
      <c r="W1028" s="133"/>
      <c r="X1028" s="134"/>
      <c r="Y1028" s="134"/>
      <c r="Z1028" s="134"/>
    </row>
    <row r="1029" spans="1:26" s="121" customFormat="1" ht="17.100000000000001" customHeight="1" x14ac:dyDescent="0.15">
      <c r="A1029" s="122"/>
      <c r="B1029" s="123"/>
      <c r="C1029" s="124"/>
      <c r="D1029" s="437"/>
      <c r="E1029" s="470"/>
      <c r="F1029" s="497"/>
      <c r="G1029" s="758"/>
      <c r="H1029" s="758"/>
      <c r="I1029" s="758"/>
      <c r="J1029" s="758"/>
      <c r="K1029" s="758"/>
      <c r="L1029" s="758"/>
      <c r="M1029" s="758"/>
      <c r="N1029" s="758"/>
      <c r="O1029" s="758"/>
      <c r="P1029" s="758"/>
      <c r="Q1029" s="758"/>
      <c r="R1029" s="758"/>
      <c r="S1029" s="758"/>
      <c r="T1029" s="759"/>
      <c r="U1029" s="125"/>
      <c r="V1029" s="126"/>
      <c r="W1029" s="127"/>
      <c r="X1029" s="134"/>
      <c r="Y1029" s="134"/>
      <c r="Z1029" s="134"/>
    </row>
    <row r="1030" spans="1:26" s="121" customFormat="1" ht="17.100000000000001" customHeight="1" x14ac:dyDescent="0.15">
      <c r="A1030" s="122"/>
      <c r="B1030" s="123"/>
      <c r="C1030" s="124"/>
      <c r="D1030" s="437"/>
      <c r="E1030" s="470"/>
      <c r="F1030" s="235" t="s">
        <v>354</v>
      </c>
      <c r="G1030" s="758" t="s">
        <v>355</v>
      </c>
      <c r="H1030" s="758"/>
      <c r="I1030" s="758"/>
      <c r="J1030" s="758"/>
      <c r="K1030" s="758"/>
      <c r="L1030" s="758"/>
      <c r="M1030" s="758"/>
      <c r="N1030" s="758"/>
      <c r="O1030" s="758"/>
      <c r="P1030" s="758"/>
      <c r="Q1030" s="758"/>
      <c r="R1030" s="758"/>
      <c r="S1030" s="758"/>
      <c r="T1030" s="759"/>
      <c r="U1030" s="125"/>
      <c r="V1030" s="126"/>
      <c r="W1030" s="127"/>
      <c r="X1030" s="134"/>
      <c r="Y1030" s="134"/>
      <c r="Z1030" s="134"/>
    </row>
    <row r="1031" spans="1:26" s="121" customFormat="1" ht="17.100000000000001" customHeight="1" x14ac:dyDescent="0.15">
      <c r="A1031" s="122"/>
      <c r="B1031" s="123"/>
      <c r="C1031" s="124"/>
      <c r="D1031" s="437"/>
      <c r="E1031" s="471"/>
      <c r="F1031" s="504"/>
      <c r="G1031" s="758"/>
      <c r="H1031" s="758"/>
      <c r="I1031" s="758"/>
      <c r="J1031" s="758"/>
      <c r="K1031" s="758"/>
      <c r="L1031" s="758"/>
      <c r="M1031" s="758"/>
      <c r="N1031" s="758"/>
      <c r="O1031" s="758"/>
      <c r="P1031" s="758"/>
      <c r="Q1031" s="758"/>
      <c r="R1031" s="758"/>
      <c r="S1031" s="758"/>
      <c r="T1031" s="759"/>
      <c r="U1031" s="125"/>
      <c r="V1031" s="126"/>
      <c r="W1031" s="127"/>
      <c r="X1031" s="134"/>
      <c r="Y1031" s="134"/>
      <c r="Z1031" s="134"/>
    </row>
    <row r="1032" spans="1:26" s="121" customFormat="1" ht="17.100000000000001" customHeight="1" x14ac:dyDescent="0.15">
      <c r="A1032" s="122"/>
      <c r="B1032" s="123"/>
      <c r="C1032" s="124"/>
      <c r="D1032" s="22"/>
      <c r="E1032" s="470"/>
      <c r="F1032" s="504"/>
      <c r="G1032" s="758"/>
      <c r="H1032" s="758"/>
      <c r="I1032" s="758"/>
      <c r="J1032" s="758"/>
      <c r="K1032" s="758"/>
      <c r="L1032" s="758"/>
      <c r="M1032" s="758"/>
      <c r="N1032" s="758"/>
      <c r="O1032" s="758"/>
      <c r="P1032" s="758"/>
      <c r="Q1032" s="758"/>
      <c r="R1032" s="758"/>
      <c r="S1032" s="758"/>
      <c r="T1032" s="759"/>
      <c r="U1032" s="125"/>
      <c r="V1032" s="126"/>
      <c r="W1032" s="127"/>
      <c r="X1032" s="134"/>
      <c r="Y1032" s="134"/>
      <c r="Z1032" s="134"/>
    </row>
    <row r="1033" spans="1:26" s="121" customFormat="1" ht="17.100000000000001" customHeight="1" x14ac:dyDescent="0.15">
      <c r="A1033" s="122"/>
      <c r="B1033" s="123"/>
      <c r="C1033" s="124"/>
      <c r="D1033" s="472"/>
      <c r="E1033" s="473" t="s">
        <v>356</v>
      </c>
      <c r="F1033" s="1090" t="s">
        <v>357</v>
      </c>
      <c r="G1033" s="1090"/>
      <c r="H1033" s="1090"/>
      <c r="I1033" s="1090"/>
      <c r="J1033" s="1090"/>
      <c r="K1033" s="1090"/>
      <c r="L1033" s="1090"/>
      <c r="M1033" s="1090"/>
      <c r="N1033" s="1090"/>
      <c r="O1033" s="1090"/>
      <c r="P1033" s="1090"/>
      <c r="Q1033" s="1090"/>
      <c r="R1033" s="1090"/>
      <c r="S1033" s="1090"/>
      <c r="T1033" s="1091"/>
      <c r="U1033" s="125"/>
      <c r="V1033" s="126"/>
      <c r="W1033" s="127"/>
      <c r="X1033" s="135"/>
      <c r="Y1033" s="135"/>
      <c r="Z1033" s="135"/>
    </row>
    <row r="1034" spans="1:26" s="121" customFormat="1" ht="17.100000000000001" customHeight="1" x14ac:dyDescent="0.15">
      <c r="A1034" s="128"/>
      <c r="B1034" s="129"/>
      <c r="C1034" s="130"/>
      <c r="D1034" s="474" t="s">
        <v>358</v>
      </c>
      <c r="E1034" s="12" t="s">
        <v>359</v>
      </c>
      <c r="F1034" s="16"/>
      <c r="G1034" s="16"/>
      <c r="H1034" s="16"/>
      <c r="I1034" s="16"/>
      <c r="J1034" s="16"/>
      <c r="K1034" s="16"/>
      <c r="L1034" s="16"/>
      <c r="M1034" s="16"/>
      <c r="N1034" s="16"/>
      <c r="O1034" s="16"/>
      <c r="P1034" s="16"/>
      <c r="Q1034" s="16"/>
      <c r="R1034" s="16"/>
      <c r="S1034" s="16"/>
      <c r="T1034" s="475"/>
      <c r="U1034" s="131"/>
      <c r="V1034" s="132"/>
      <c r="W1034" s="133"/>
      <c r="X1034" s="134"/>
      <c r="Y1034" s="134"/>
      <c r="Z1034" s="134"/>
    </row>
    <row r="1035" spans="1:26" s="121" customFormat="1" ht="17.100000000000001" customHeight="1" x14ac:dyDescent="0.15">
      <c r="A1035" s="224"/>
      <c r="B1035" s="225"/>
      <c r="C1035" s="226"/>
      <c r="D1035" s="467"/>
      <c r="E1035" s="764" t="s">
        <v>716</v>
      </c>
      <c r="F1035" s="812"/>
      <c r="G1035" s="812"/>
      <c r="H1035" s="812"/>
      <c r="I1035" s="812"/>
      <c r="J1035" s="812"/>
      <c r="K1035" s="812"/>
      <c r="L1035" s="812"/>
      <c r="M1035" s="812"/>
      <c r="N1035" s="812"/>
      <c r="O1035" s="812"/>
      <c r="P1035" s="812"/>
      <c r="Q1035" s="812"/>
      <c r="R1035" s="812"/>
      <c r="S1035" s="812"/>
      <c r="T1035" s="813"/>
      <c r="U1035" s="218"/>
      <c r="V1035" s="219"/>
      <c r="W1035" s="220"/>
      <c r="X1035" s="134"/>
      <c r="Y1035" s="134"/>
      <c r="Z1035" s="134"/>
    </row>
    <row r="1036" spans="1:26" s="121" customFormat="1" ht="17.100000000000001" customHeight="1" x14ac:dyDescent="0.15">
      <c r="A1036" s="224"/>
      <c r="B1036" s="225"/>
      <c r="C1036" s="226"/>
      <c r="D1036" s="467"/>
      <c r="E1036" s="812"/>
      <c r="F1036" s="812"/>
      <c r="G1036" s="812"/>
      <c r="H1036" s="812"/>
      <c r="I1036" s="812"/>
      <c r="J1036" s="812"/>
      <c r="K1036" s="812"/>
      <c r="L1036" s="812"/>
      <c r="M1036" s="812"/>
      <c r="N1036" s="812"/>
      <c r="O1036" s="812"/>
      <c r="P1036" s="812"/>
      <c r="Q1036" s="812"/>
      <c r="R1036" s="812"/>
      <c r="S1036" s="812"/>
      <c r="T1036" s="813"/>
      <c r="U1036" s="218"/>
      <c r="V1036" s="219"/>
      <c r="W1036" s="220"/>
      <c r="X1036" s="134"/>
      <c r="Y1036" s="134"/>
      <c r="Z1036" s="134"/>
    </row>
    <row r="1037" spans="1:26" s="121" customFormat="1" ht="17.100000000000001" customHeight="1" x14ac:dyDescent="0.15">
      <c r="A1037" s="224"/>
      <c r="B1037" s="225"/>
      <c r="C1037" s="226"/>
      <c r="D1037" s="467"/>
      <c r="E1037" s="16"/>
      <c r="F1037" s="16"/>
      <c r="G1037" s="16"/>
      <c r="H1037" s="16"/>
      <c r="I1037" s="16"/>
      <c r="J1037" s="16"/>
      <c r="K1037" s="16"/>
      <c r="L1037" s="16"/>
      <c r="M1037" s="16"/>
      <c r="N1037" s="16"/>
      <c r="O1037" s="16"/>
      <c r="P1037" s="16"/>
      <c r="Q1037" s="16"/>
      <c r="R1037" s="16"/>
      <c r="S1037" s="16"/>
      <c r="T1037" s="475"/>
      <c r="U1037" s="218"/>
      <c r="V1037" s="219"/>
      <c r="W1037" s="220"/>
      <c r="X1037" s="134"/>
      <c r="Y1037" s="134"/>
      <c r="Z1037" s="134"/>
    </row>
    <row r="1038" spans="1:26" s="121" customFormat="1" ht="17.100000000000001" customHeight="1" x14ac:dyDescent="0.15">
      <c r="A1038" s="128"/>
      <c r="B1038" s="129"/>
      <c r="C1038" s="130"/>
      <c r="D1038" s="437"/>
      <c r="E1038" s="941" t="s">
        <v>500</v>
      </c>
      <c r="F1038" s="941"/>
      <c r="G1038" s="941"/>
      <c r="H1038" s="941"/>
      <c r="I1038" s="941"/>
      <c r="J1038" s="941"/>
      <c r="K1038" s="941"/>
      <c r="L1038" s="941"/>
      <c r="M1038" s="941"/>
      <c r="N1038" s="941"/>
      <c r="O1038" s="941"/>
      <c r="P1038" s="941"/>
      <c r="Q1038" s="941"/>
      <c r="R1038" s="941"/>
      <c r="S1038" s="941"/>
      <c r="T1038" s="942"/>
      <c r="U1038" s="131"/>
      <c r="V1038" s="132"/>
      <c r="W1038" s="133"/>
      <c r="X1038" s="134"/>
      <c r="Y1038" s="134"/>
      <c r="Z1038" s="134"/>
    </row>
    <row r="1039" spans="1:26" s="121" customFormat="1" ht="17.100000000000001" customHeight="1" x14ac:dyDescent="0.15">
      <c r="A1039" s="128"/>
      <c r="B1039" s="129"/>
      <c r="C1039" s="130"/>
      <c r="D1039" s="437"/>
      <c r="E1039" s="468" t="s">
        <v>8</v>
      </c>
      <c r="F1039" s="764" t="s">
        <v>360</v>
      </c>
      <c r="G1039" s="764"/>
      <c r="H1039" s="764"/>
      <c r="I1039" s="764"/>
      <c r="J1039" s="764"/>
      <c r="K1039" s="764"/>
      <c r="L1039" s="764"/>
      <c r="M1039" s="764"/>
      <c r="N1039" s="764"/>
      <c r="O1039" s="764"/>
      <c r="P1039" s="764"/>
      <c r="Q1039" s="764"/>
      <c r="R1039" s="764"/>
      <c r="S1039" s="764"/>
      <c r="T1039" s="765"/>
      <c r="U1039" s="131"/>
      <c r="V1039" s="132"/>
      <c r="W1039" s="133"/>
      <c r="X1039" s="134"/>
      <c r="Y1039" s="134"/>
      <c r="Z1039" s="134"/>
    </row>
    <row r="1040" spans="1:26" s="121" customFormat="1" ht="17.100000000000001" customHeight="1" x14ac:dyDescent="0.15">
      <c r="A1040" s="128"/>
      <c r="B1040" s="129"/>
      <c r="C1040" s="130"/>
      <c r="D1040" s="437"/>
      <c r="E1040" s="235"/>
      <c r="F1040" s="764"/>
      <c r="G1040" s="764"/>
      <c r="H1040" s="764"/>
      <c r="I1040" s="764"/>
      <c r="J1040" s="764"/>
      <c r="K1040" s="764"/>
      <c r="L1040" s="764"/>
      <c r="M1040" s="764"/>
      <c r="N1040" s="764"/>
      <c r="O1040" s="764"/>
      <c r="P1040" s="764"/>
      <c r="Q1040" s="764"/>
      <c r="R1040" s="764"/>
      <c r="S1040" s="764"/>
      <c r="T1040" s="765"/>
      <c r="U1040" s="131"/>
      <c r="V1040" s="132"/>
      <c r="W1040" s="133"/>
      <c r="X1040" s="134"/>
      <c r="Y1040" s="134"/>
      <c r="Z1040" s="134"/>
    </row>
    <row r="1041" spans="1:26" s="121" customFormat="1" ht="17.100000000000001" customHeight="1" x14ac:dyDescent="0.15">
      <c r="A1041" s="128"/>
      <c r="B1041" s="129"/>
      <c r="C1041" s="130"/>
      <c r="D1041" s="472"/>
      <c r="E1041" s="473" t="s">
        <v>11</v>
      </c>
      <c r="F1041" s="1090" t="s">
        <v>361</v>
      </c>
      <c r="G1041" s="1090"/>
      <c r="H1041" s="1090"/>
      <c r="I1041" s="1090"/>
      <c r="J1041" s="1090"/>
      <c r="K1041" s="1090"/>
      <c r="L1041" s="1090"/>
      <c r="M1041" s="1090"/>
      <c r="N1041" s="1090"/>
      <c r="O1041" s="1090"/>
      <c r="P1041" s="1090"/>
      <c r="Q1041" s="1090"/>
      <c r="R1041" s="1090"/>
      <c r="S1041" s="1090"/>
      <c r="T1041" s="1091"/>
      <c r="U1041" s="131"/>
      <c r="V1041" s="132"/>
      <c r="W1041" s="133"/>
      <c r="X1041" s="135"/>
      <c r="Y1041" s="135"/>
      <c r="Z1041" s="135"/>
    </row>
    <row r="1042" spans="1:26" s="121" customFormat="1" ht="17.100000000000001" customHeight="1" x14ac:dyDescent="0.15">
      <c r="A1042" s="128"/>
      <c r="B1042" s="129"/>
      <c r="C1042" s="130"/>
      <c r="D1042" s="474" t="s">
        <v>24</v>
      </c>
      <c r="E1042" s="12" t="s">
        <v>362</v>
      </c>
      <c r="F1042" s="12"/>
      <c r="G1042" s="12"/>
      <c r="H1042" s="12"/>
      <c r="I1042" s="12"/>
      <c r="J1042" s="12"/>
      <c r="K1042" s="12"/>
      <c r="L1042" s="12"/>
      <c r="M1042" s="12"/>
      <c r="N1042" s="12"/>
      <c r="O1042" s="12"/>
      <c r="P1042" s="12"/>
      <c r="Q1042" s="12"/>
      <c r="R1042" s="12"/>
      <c r="S1042" s="12"/>
      <c r="T1042" s="13"/>
      <c r="U1042" s="131"/>
      <c r="V1042" s="132"/>
      <c r="W1042" s="133"/>
      <c r="X1042" s="134"/>
      <c r="Y1042" s="134"/>
      <c r="Z1042" s="134"/>
    </row>
    <row r="1043" spans="1:26" s="121" customFormat="1" ht="17.100000000000001" customHeight="1" x14ac:dyDescent="0.15">
      <c r="A1043" s="224"/>
      <c r="B1043" s="225"/>
      <c r="C1043" s="226"/>
      <c r="D1043" s="474"/>
      <c r="E1043" s="764" t="s">
        <v>715</v>
      </c>
      <c r="F1043" s="812"/>
      <c r="G1043" s="812"/>
      <c r="H1043" s="812"/>
      <c r="I1043" s="812"/>
      <c r="J1043" s="812"/>
      <c r="K1043" s="812"/>
      <c r="L1043" s="812"/>
      <c r="M1043" s="812"/>
      <c r="N1043" s="812"/>
      <c r="O1043" s="812"/>
      <c r="P1043" s="812"/>
      <c r="Q1043" s="812"/>
      <c r="R1043" s="812"/>
      <c r="S1043" s="812"/>
      <c r="T1043" s="813"/>
      <c r="U1043" s="218"/>
      <c r="V1043" s="219"/>
      <c r="W1043" s="220"/>
      <c r="X1043" s="134"/>
      <c r="Y1043" s="134"/>
      <c r="Z1043" s="134"/>
    </row>
    <row r="1044" spans="1:26" s="121" customFormat="1" ht="17.100000000000001" customHeight="1" x14ac:dyDescent="0.15">
      <c r="A1044" s="224"/>
      <c r="B1044" s="225"/>
      <c r="C1044" s="226"/>
      <c r="D1044" s="474"/>
      <c r="E1044" s="812"/>
      <c r="F1044" s="812"/>
      <c r="G1044" s="812"/>
      <c r="H1044" s="812"/>
      <c r="I1044" s="812"/>
      <c r="J1044" s="812"/>
      <c r="K1044" s="812"/>
      <c r="L1044" s="812"/>
      <c r="M1044" s="812"/>
      <c r="N1044" s="812"/>
      <c r="O1044" s="812"/>
      <c r="P1044" s="812"/>
      <c r="Q1044" s="812"/>
      <c r="R1044" s="812"/>
      <c r="S1044" s="812"/>
      <c r="T1044" s="813"/>
      <c r="U1044" s="218"/>
      <c r="V1044" s="219"/>
      <c r="W1044" s="220"/>
      <c r="X1044" s="134"/>
      <c r="Y1044" s="134"/>
      <c r="Z1044" s="134"/>
    </row>
    <row r="1045" spans="1:26" s="121" customFormat="1" ht="17.100000000000001" customHeight="1" x14ac:dyDescent="0.15">
      <c r="A1045" s="224"/>
      <c r="B1045" s="225"/>
      <c r="C1045" s="226"/>
      <c r="D1045" s="467"/>
      <c r="E1045" s="16"/>
      <c r="F1045" s="16"/>
      <c r="G1045" s="16"/>
      <c r="H1045" s="16"/>
      <c r="I1045" s="16"/>
      <c r="J1045" s="16"/>
      <c r="K1045" s="16"/>
      <c r="L1045" s="16"/>
      <c r="M1045" s="16"/>
      <c r="N1045" s="16"/>
      <c r="O1045" s="16"/>
      <c r="P1045" s="16"/>
      <c r="Q1045" s="16"/>
      <c r="R1045" s="16"/>
      <c r="S1045" s="16"/>
      <c r="T1045" s="475"/>
      <c r="U1045" s="218"/>
      <c r="V1045" s="219"/>
      <c r="W1045" s="220"/>
      <c r="X1045" s="134"/>
      <c r="Y1045" s="134"/>
      <c r="Z1045" s="134"/>
    </row>
    <row r="1046" spans="1:26" s="121" customFormat="1" ht="17.100000000000001" customHeight="1" x14ac:dyDescent="0.15">
      <c r="A1046" s="128"/>
      <c r="B1046" s="129"/>
      <c r="C1046" s="130"/>
      <c r="D1046" s="503"/>
      <c r="E1046" s="941" t="s">
        <v>500</v>
      </c>
      <c r="F1046" s="941"/>
      <c r="G1046" s="941"/>
      <c r="H1046" s="941"/>
      <c r="I1046" s="941"/>
      <c r="J1046" s="941"/>
      <c r="K1046" s="941"/>
      <c r="L1046" s="941"/>
      <c r="M1046" s="941"/>
      <c r="N1046" s="941"/>
      <c r="O1046" s="941"/>
      <c r="P1046" s="941"/>
      <c r="Q1046" s="941"/>
      <c r="R1046" s="941"/>
      <c r="S1046" s="941"/>
      <c r="T1046" s="942"/>
      <c r="U1046" s="131"/>
      <c r="V1046" s="132"/>
      <c r="W1046" s="133"/>
      <c r="X1046" s="134"/>
      <c r="Y1046" s="134"/>
      <c r="Z1046" s="134"/>
    </row>
    <row r="1047" spans="1:26" s="121" customFormat="1" ht="17.100000000000001" customHeight="1" x14ac:dyDescent="0.15">
      <c r="A1047" s="128"/>
      <c r="B1047" s="129"/>
      <c r="C1047" s="130"/>
      <c r="D1047" s="503"/>
      <c r="E1047" s="468" t="s">
        <v>8</v>
      </c>
      <c r="F1047" s="764" t="s">
        <v>348</v>
      </c>
      <c r="G1047" s="764"/>
      <c r="H1047" s="764"/>
      <c r="I1047" s="764"/>
      <c r="J1047" s="764"/>
      <c r="K1047" s="764"/>
      <c r="L1047" s="764"/>
      <c r="M1047" s="764"/>
      <c r="N1047" s="764"/>
      <c r="O1047" s="764"/>
      <c r="P1047" s="764"/>
      <c r="Q1047" s="764"/>
      <c r="R1047" s="764"/>
      <c r="S1047" s="764"/>
      <c r="T1047" s="765"/>
      <c r="U1047" s="131"/>
      <c r="V1047" s="132"/>
      <c r="W1047" s="133"/>
      <c r="X1047" s="134"/>
      <c r="Y1047" s="134"/>
      <c r="Z1047" s="134"/>
    </row>
    <row r="1048" spans="1:26" s="121" customFormat="1" ht="17.100000000000001" customHeight="1" x14ac:dyDescent="0.15">
      <c r="A1048" s="128"/>
      <c r="B1048" s="129"/>
      <c r="C1048" s="130"/>
      <c r="D1048" s="503"/>
      <c r="E1048" s="235"/>
      <c r="F1048" s="505" t="s">
        <v>363</v>
      </c>
      <c r="G1048" s="764" t="s">
        <v>364</v>
      </c>
      <c r="H1048" s="764"/>
      <c r="I1048" s="764"/>
      <c r="J1048" s="764"/>
      <c r="K1048" s="764"/>
      <c r="L1048" s="764"/>
      <c r="M1048" s="764"/>
      <c r="N1048" s="764"/>
      <c r="O1048" s="764"/>
      <c r="P1048" s="764"/>
      <c r="Q1048" s="764"/>
      <c r="R1048" s="764"/>
      <c r="S1048" s="764"/>
      <c r="T1048" s="765"/>
      <c r="U1048" s="131"/>
      <c r="V1048" s="132"/>
      <c r="W1048" s="133"/>
      <c r="X1048" s="134"/>
      <c r="Y1048" s="134"/>
      <c r="Z1048" s="134"/>
    </row>
    <row r="1049" spans="1:26" s="121" customFormat="1" ht="17.100000000000001" customHeight="1" x14ac:dyDescent="0.15">
      <c r="A1049" s="128"/>
      <c r="B1049" s="129"/>
      <c r="C1049" s="130"/>
      <c r="D1049" s="503"/>
      <c r="E1049" s="235"/>
      <c r="F1049" s="505"/>
      <c r="G1049" s="764"/>
      <c r="H1049" s="764"/>
      <c r="I1049" s="764"/>
      <c r="J1049" s="764"/>
      <c r="K1049" s="764"/>
      <c r="L1049" s="764"/>
      <c r="M1049" s="764"/>
      <c r="N1049" s="764"/>
      <c r="O1049" s="764"/>
      <c r="P1049" s="764"/>
      <c r="Q1049" s="764"/>
      <c r="R1049" s="764"/>
      <c r="S1049" s="764"/>
      <c r="T1049" s="765"/>
      <c r="U1049" s="131"/>
      <c r="V1049" s="132"/>
      <c r="W1049" s="133"/>
      <c r="X1049" s="134"/>
      <c r="Y1049" s="134"/>
      <c r="Z1049" s="134"/>
    </row>
    <row r="1050" spans="1:26" s="121" customFormat="1" ht="17.100000000000001" customHeight="1" x14ac:dyDescent="0.15">
      <c r="A1050" s="128"/>
      <c r="B1050" s="129"/>
      <c r="C1050" s="130"/>
      <c r="D1050" s="503"/>
      <c r="E1050" s="235"/>
      <c r="F1050" s="505"/>
      <c r="G1050" s="764"/>
      <c r="H1050" s="764"/>
      <c r="I1050" s="764"/>
      <c r="J1050" s="764"/>
      <c r="K1050" s="764"/>
      <c r="L1050" s="764"/>
      <c r="M1050" s="764"/>
      <c r="N1050" s="764"/>
      <c r="O1050" s="764"/>
      <c r="P1050" s="764"/>
      <c r="Q1050" s="764"/>
      <c r="R1050" s="764"/>
      <c r="S1050" s="764"/>
      <c r="T1050" s="765"/>
      <c r="U1050" s="131"/>
      <c r="V1050" s="132"/>
      <c r="W1050" s="133"/>
      <c r="X1050" s="134"/>
      <c r="Y1050" s="134"/>
      <c r="Z1050" s="134"/>
    </row>
    <row r="1051" spans="1:26" s="121" customFormat="1" ht="17.100000000000001" customHeight="1" x14ac:dyDescent="0.15">
      <c r="A1051" s="128"/>
      <c r="B1051" s="129"/>
      <c r="C1051" s="130"/>
      <c r="D1051" s="503"/>
      <c r="E1051" s="235"/>
      <c r="F1051" s="505" t="s">
        <v>365</v>
      </c>
      <c r="G1051" s="764" t="s">
        <v>366</v>
      </c>
      <c r="H1051" s="764"/>
      <c r="I1051" s="764"/>
      <c r="J1051" s="764"/>
      <c r="K1051" s="764"/>
      <c r="L1051" s="764"/>
      <c r="M1051" s="764"/>
      <c r="N1051" s="764"/>
      <c r="O1051" s="764"/>
      <c r="P1051" s="764"/>
      <c r="Q1051" s="764"/>
      <c r="R1051" s="764"/>
      <c r="S1051" s="764"/>
      <c r="T1051" s="765"/>
      <c r="U1051" s="131"/>
      <c r="V1051" s="132"/>
      <c r="W1051" s="133"/>
      <c r="X1051" s="134"/>
      <c r="Y1051" s="134"/>
      <c r="Z1051" s="134"/>
    </row>
    <row r="1052" spans="1:26" s="121" customFormat="1" ht="17.100000000000001" customHeight="1" x14ac:dyDescent="0.15">
      <c r="A1052" s="128"/>
      <c r="B1052" s="129"/>
      <c r="C1052" s="130"/>
      <c r="D1052" s="503"/>
      <c r="E1052" s="235"/>
      <c r="F1052" s="505"/>
      <c r="G1052" s="764"/>
      <c r="H1052" s="764"/>
      <c r="I1052" s="764"/>
      <c r="J1052" s="764"/>
      <c r="K1052" s="764"/>
      <c r="L1052" s="764"/>
      <c r="M1052" s="764"/>
      <c r="N1052" s="764"/>
      <c r="O1052" s="764"/>
      <c r="P1052" s="764"/>
      <c r="Q1052" s="764"/>
      <c r="R1052" s="764"/>
      <c r="S1052" s="764"/>
      <c r="T1052" s="765"/>
      <c r="U1052" s="131"/>
      <c r="V1052" s="132"/>
      <c r="W1052" s="133"/>
      <c r="X1052" s="134"/>
      <c r="Y1052" s="134"/>
      <c r="Z1052" s="134"/>
    </row>
    <row r="1053" spans="1:26" s="121" customFormat="1" ht="17.100000000000001" customHeight="1" x14ac:dyDescent="0.15">
      <c r="A1053" s="128"/>
      <c r="B1053" s="129"/>
      <c r="C1053" s="130"/>
      <c r="D1053" s="503"/>
      <c r="E1053" s="235"/>
      <c r="F1053" s="505" t="s">
        <v>367</v>
      </c>
      <c r="G1053" s="764" t="s">
        <v>368</v>
      </c>
      <c r="H1053" s="764"/>
      <c r="I1053" s="764"/>
      <c r="J1053" s="764"/>
      <c r="K1053" s="764"/>
      <c r="L1053" s="764"/>
      <c r="M1053" s="764"/>
      <c r="N1053" s="764"/>
      <c r="O1053" s="764"/>
      <c r="P1053" s="764"/>
      <c r="Q1053" s="764"/>
      <c r="R1053" s="764"/>
      <c r="S1053" s="764"/>
      <c r="T1053" s="765"/>
      <c r="U1053" s="131"/>
      <c r="V1053" s="132"/>
      <c r="W1053" s="133"/>
      <c r="X1053" s="134"/>
      <c r="Y1053" s="134"/>
      <c r="Z1053" s="134"/>
    </row>
    <row r="1054" spans="1:26" s="121" customFormat="1" ht="17.100000000000001" customHeight="1" x14ac:dyDescent="0.15">
      <c r="A1054" s="122"/>
      <c r="B1054" s="123"/>
      <c r="C1054" s="124"/>
      <c r="D1054" s="22"/>
      <c r="E1054" s="64"/>
      <c r="F1054" s="235"/>
      <c r="G1054" s="764"/>
      <c r="H1054" s="764"/>
      <c r="I1054" s="764"/>
      <c r="J1054" s="764"/>
      <c r="K1054" s="764"/>
      <c r="L1054" s="764"/>
      <c r="M1054" s="764"/>
      <c r="N1054" s="764"/>
      <c r="O1054" s="764"/>
      <c r="P1054" s="764"/>
      <c r="Q1054" s="764"/>
      <c r="R1054" s="764"/>
      <c r="S1054" s="764"/>
      <c r="T1054" s="765"/>
      <c r="U1054" s="125"/>
      <c r="V1054" s="126"/>
      <c r="W1054" s="127"/>
      <c r="X1054" s="134"/>
      <c r="Y1054" s="134"/>
      <c r="Z1054" s="134"/>
    </row>
    <row r="1055" spans="1:26" s="121" customFormat="1" ht="17.100000000000001" customHeight="1" x14ac:dyDescent="0.15">
      <c r="A1055" s="122"/>
      <c r="B1055" s="123"/>
      <c r="C1055" s="124"/>
      <c r="D1055" s="22"/>
      <c r="E1055" s="469" t="s">
        <v>11</v>
      </c>
      <c r="F1055" s="812" t="s">
        <v>789</v>
      </c>
      <c r="G1055" s="812"/>
      <c r="H1055" s="812"/>
      <c r="I1055" s="812"/>
      <c r="J1055" s="812"/>
      <c r="K1055" s="812"/>
      <c r="L1055" s="812"/>
      <c r="M1055" s="812"/>
      <c r="N1055" s="812"/>
      <c r="O1055" s="812"/>
      <c r="P1055" s="812"/>
      <c r="Q1055" s="812"/>
      <c r="R1055" s="812"/>
      <c r="S1055" s="812"/>
      <c r="T1055" s="813"/>
      <c r="U1055" s="218"/>
      <c r="V1055" s="219"/>
      <c r="W1055" s="220"/>
      <c r="X1055" s="134"/>
      <c r="Y1055" s="134"/>
      <c r="Z1055" s="134"/>
    </row>
    <row r="1056" spans="1:26" s="121" customFormat="1" ht="17.100000000000001" customHeight="1" x14ac:dyDescent="0.15">
      <c r="A1056" s="224"/>
      <c r="B1056" s="225"/>
      <c r="C1056" s="226"/>
      <c r="D1056" s="476"/>
      <c r="E1056" s="477"/>
      <c r="F1056" s="478"/>
      <c r="G1056" s="478"/>
      <c r="H1056" s="478"/>
      <c r="I1056" s="478"/>
      <c r="J1056" s="478"/>
      <c r="K1056" s="478"/>
      <c r="L1056" s="478"/>
      <c r="M1056" s="478"/>
      <c r="N1056" s="478"/>
      <c r="O1056" s="478"/>
      <c r="P1056" s="478"/>
      <c r="Q1056" s="478"/>
      <c r="R1056" s="478"/>
      <c r="S1056" s="478"/>
      <c r="T1056" s="479"/>
      <c r="U1056" s="228"/>
      <c r="V1056" s="228"/>
      <c r="W1056" s="229"/>
      <c r="X1056" s="246"/>
      <c r="Y1056" s="246"/>
      <c r="Z1056" s="247"/>
    </row>
    <row r="1057" spans="1:27" s="31" customFormat="1" ht="17.100000000000001" customHeight="1" x14ac:dyDescent="0.15">
      <c r="A1057" s="1098" t="s">
        <v>849</v>
      </c>
      <c r="B1057" s="1098"/>
      <c r="C1057" s="1098"/>
      <c r="D1057" s="915" t="s">
        <v>788</v>
      </c>
      <c r="E1057" s="805"/>
      <c r="F1057" s="805"/>
      <c r="G1057" s="805"/>
      <c r="H1057" s="805"/>
      <c r="I1057" s="805"/>
      <c r="J1057" s="805"/>
      <c r="K1057" s="805"/>
      <c r="L1057" s="805"/>
      <c r="M1057" s="805"/>
      <c r="N1057" s="805"/>
      <c r="O1057" s="805"/>
      <c r="P1057" s="805"/>
      <c r="Q1057" s="805"/>
      <c r="R1057" s="805"/>
      <c r="S1057" s="805"/>
      <c r="T1057" s="806"/>
      <c r="U1057" s="773" t="s">
        <v>755</v>
      </c>
      <c r="V1057" s="773"/>
      <c r="W1057" s="774"/>
      <c r="X1057" s="890"/>
      <c r="Y1057" s="794"/>
      <c r="Z1057" s="794"/>
    </row>
    <row r="1058" spans="1:27" s="31" customFormat="1" ht="17.100000000000001" customHeight="1" x14ac:dyDescent="0.15">
      <c r="A1058" s="1098"/>
      <c r="B1058" s="1098"/>
      <c r="C1058" s="1098"/>
      <c r="D1058" s="763"/>
      <c r="E1058" s="764"/>
      <c r="F1058" s="764"/>
      <c r="G1058" s="764"/>
      <c r="H1058" s="764"/>
      <c r="I1058" s="764"/>
      <c r="J1058" s="764"/>
      <c r="K1058" s="764"/>
      <c r="L1058" s="764"/>
      <c r="M1058" s="764"/>
      <c r="N1058" s="764"/>
      <c r="O1058" s="764"/>
      <c r="P1058" s="764"/>
      <c r="Q1058" s="764"/>
      <c r="R1058" s="764"/>
      <c r="S1058" s="764"/>
      <c r="T1058" s="765"/>
      <c r="U1058" s="776"/>
      <c r="V1058" s="776"/>
      <c r="W1058" s="777"/>
      <c r="X1058" s="893"/>
      <c r="Y1058" s="795"/>
      <c r="Z1058" s="795"/>
    </row>
    <row r="1059" spans="1:27" s="31" customFormat="1" ht="17.100000000000001" customHeight="1" x14ac:dyDescent="0.15">
      <c r="A1059" s="1098"/>
      <c r="B1059" s="1098"/>
      <c r="C1059" s="1098"/>
      <c r="D1059" s="763"/>
      <c r="E1059" s="764"/>
      <c r="F1059" s="764"/>
      <c r="G1059" s="764"/>
      <c r="H1059" s="764"/>
      <c r="I1059" s="764"/>
      <c r="J1059" s="764"/>
      <c r="K1059" s="764"/>
      <c r="L1059" s="764"/>
      <c r="M1059" s="764"/>
      <c r="N1059" s="764"/>
      <c r="O1059" s="764"/>
      <c r="P1059" s="764"/>
      <c r="Q1059" s="764"/>
      <c r="R1059" s="764"/>
      <c r="S1059" s="764"/>
      <c r="T1059" s="765"/>
      <c r="U1059" s="776"/>
      <c r="V1059" s="776"/>
      <c r="W1059" s="777"/>
      <c r="X1059" s="893"/>
      <c r="Y1059" s="795"/>
      <c r="Z1059" s="795"/>
    </row>
    <row r="1060" spans="1:27" s="31" customFormat="1" ht="17.100000000000001" customHeight="1" x14ac:dyDescent="0.15">
      <c r="A1060" s="1098"/>
      <c r="B1060" s="1098"/>
      <c r="C1060" s="1098"/>
      <c r="D1060" s="763"/>
      <c r="E1060" s="764"/>
      <c r="F1060" s="764"/>
      <c r="G1060" s="764"/>
      <c r="H1060" s="764"/>
      <c r="I1060" s="764"/>
      <c r="J1060" s="764"/>
      <c r="K1060" s="764"/>
      <c r="L1060" s="764"/>
      <c r="M1060" s="764"/>
      <c r="N1060" s="764"/>
      <c r="O1060" s="764"/>
      <c r="P1060" s="764"/>
      <c r="Q1060" s="764"/>
      <c r="R1060" s="764"/>
      <c r="S1060" s="764"/>
      <c r="T1060" s="765"/>
      <c r="U1060" s="776"/>
      <c r="V1060" s="776"/>
      <c r="W1060" s="777"/>
      <c r="X1060" s="893"/>
      <c r="Y1060" s="795"/>
      <c r="Z1060" s="795"/>
    </row>
    <row r="1061" spans="1:27" s="31" customFormat="1" ht="17.100000000000001" customHeight="1" x14ac:dyDescent="0.15">
      <c r="A1061" s="1098"/>
      <c r="B1061" s="1098"/>
      <c r="C1061" s="1098"/>
      <c r="D1061" s="763"/>
      <c r="E1061" s="764"/>
      <c r="F1061" s="764"/>
      <c r="G1061" s="764"/>
      <c r="H1061" s="764"/>
      <c r="I1061" s="764"/>
      <c r="J1061" s="764"/>
      <c r="K1061" s="764"/>
      <c r="L1061" s="764"/>
      <c r="M1061" s="764"/>
      <c r="N1061" s="764"/>
      <c r="O1061" s="764"/>
      <c r="P1061" s="764"/>
      <c r="Q1061" s="764"/>
      <c r="R1061" s="764"/>
      <c r="S1061" s="764"/>
      <c r="T1061" s="765"/>
      <c r="U1061" s="776"/>
      <c r="V1061" s="776"/>
      <c r="W1061" s="777"/>
      <c r="X1061" s="893"/>
      <c r="Y1061" s="795"/>
      <c r="Z1061" s="795"/>
    </row>
    <row r="1062" spans="1:27" s="31" customFormat="1" ht="17.100000000000001" customHeight="1" x14ac:dyDescent="0.15">
      <c r="A1062" s="1098"/>
      <c r="B1062" s="1098"/>
      <c r="C1062" s="1098"/>
      <c r="D1062" s="763"/>
      <c r="E1062" s="764"/>
      <c r="F1062" s="764"/>
      <c r="G1062" s="764"/>
      <c r="H1062" s="764"/>
      <c r="I1062" s="764"/>
      <c r="J1062" s="764"/>
      <c r="K1062" s="764"/>
      <c r="L1062" s="764"/>
      <c r="M1062" s="764"/>
      <c r="N1062" s="764"/>
      <c r="O1062" s="764"/>
      <c r="P1062" s="764"/>
      <c r="Q1062" s="764"/>
      <c r="R1062" s="764"/>
      <c r="S1062" s="764"/>
      <c r="T1062" s="765"/>
      <c r="U1062" s="776"/>
      <c r="V1062" s="776"/>
      <c r="W1062" s="777"/>
      <c r="X1062" s="893"/>
      <c r="Y1062" s="795"/>
      <c r="Z1062" s="795"/>
    </row>
    <row r="1063" spans="1:27" s="31" customFormat="1" ht="17.100000000000001" customHeight="1" x14ac:dyDescent="0.15">
      <c r="A1063" s="1098"/>
      <c r="B1063" s="1098"/>
      <c r="C1063" s="1098"/>
      <c r="D1063" s="916"/>
      <c r="E1063" s="859"/>
      <c r="F1063" s="859"/>
      <c r="G1063" s="859"/>
      <c r="H1063" s="859"/>
      <c r="I1063" s="859"/>
      <c r="J1063" s="859"/>
      <c r="K1063" s="859"/>
      <c r="L1063" s="859"/>
      <c r="M1063" s="859"/>
      <c r="N1063" s="859"/>
      <c r="O1063" s="859"/>
      <c r="P1063" s="859"/>
      <c r="Q1063" s="859"/>
      <c r="R1063" s="859"/>
      <c r="S1063" s="859"/>
      <c r="T1063" s="860"/>
      <c r="U1063" s="776"/>
      <c r="V1063" s="776"/>
      <c r="W1063" s="777"/>
      <c r="X1063" s="893"/>
      <c r="Y1063" s="795"/>
      <c r="Z1063" s="795"/>
    </row>
    <row r="1064" spans="1:27" s="31" customFormat="1" ht="17.100000000000001" customHeight="1" x14ac:dyDescent="0.15">
      <c r="A1064" s="1098"/>
      <c r="B1064" s="1098"/>
      <c r="C1064" s="1098"/>
      <c r="D1064" s="15" t="s">
        <v>26</v>
      </c>
      <c r="E1064" s="75" t="s">
        <v>717</v>
      </c>
      <c r="F1064" s="75"/>
      <c r="G1064" s="75"/>
      <c r="H1064" s="75"/>
      <c r="I1064" s="75"/>
      <c r="J1064" s="75"/>
      <c r="K1064" s="75"/>
      <c r="L1064" s="75"/>
      <c r="M1064" s="75"/>
      <c r="N1064" s="75"/>
      <c r="O1064" s="75"/>
      <c r="P1064" s="75"/>
      <c r="Q1064" s="75"/>
      <c r="R1064" s="75"/>
      <c r="S1064" s="75"/>
      <c r="T1064" s="371"/>
      <c r="U1064" s="776"/>
      <c r="V1064" s="776"/>
      <c r="W1064" s="777"/>
      <c r="X1064" s="899"/>
      <c r="Y1064" s="1086"/>
      <c r="Z1064" s="899"/>
    </row>
    <row r="1065" spans="1:27" s="31" customFormat="1" ht="17.100000000000001" customHeight="1" x14ac:dyDescent="0.15">
      <c r="A1065" s="1098"/>
      <c r="B1065" s="1098"/>
      <c r="C1065" s="1098"/>
      <c r="D1065" s="17"/>
      <c r="E1065" s="392"/>
      <c r="F1065" s="393"/>
      <c r="G1065" s="393"/>
      <c r="H1065" s="393"/>
      <c r="I1065" s="393"/>
      <c r="J1065" s="393"/>
      <c r="K1065" s="393"/>
      <c r="L1065" s="393"/>
      <c r="M1065" s="393"/>
      <c r="N1065" s="393"/>
      <c r="O1065" s="393"/>
      <c r="P1065" s="393"/>
      <c r="Q1065" s="393"/>
      <c r="R1065" s="393"/>
      <c r="S1065" s="393"/>
      <c r="T1065" s="394" t="s">
        <v>721</v>
      </c>
      <c r="U1065" s="776"/>
      <c r="V1065" s="776"/>
      <c r="W1065" s="777"/>
      <c r="X1065" s="803"/>
      <c r="Y1065" s="1087"/>
      <c r="Z1065" s="803"/>
    </row>
    <row r="1066" spans="1:27" s="31" customFormat="1" ht="17.100000000000001" customHeight="1" x14ac:dyDescent="0.15">
      <c r="A1066" s="1098"/>
      <c r="B1066" s="1098"/>
      <c r="C1066" s="1098"/>
      <c r="D1066" s="249" t="s">
        <v>23</v>
      </c>
      <c r="E1066" s="12" t="s">
        <v>718</v>
      </c>
      <c r="F1066" s="12"/>
      <c r="G1066" s="12"/>
      <c r="H1066" s="12"/>
      <c r="I1066" s="12"/>
      <c r="J1066" s="12"/>
      <c r="K1066" s="12"/>
      <c r="L1066" s="12"/>
      <c r="M1066" s="12"/>
      <c r="N1066" s="12"/>
      <c r="O1066" s="12"/>
      <c r="P1066" s="12"/>
      <c r="Q1066" s="12"/>
      <c r="R1066" s="12"/>
      <c r="S1066" s="12"/>
      <c r="T1066" s="13"/>
      <c r="U1066" s="776"/>
      <c r="V1066" s="776"/>
      <c r="W1066" s="777"/>
      <c r="X1066" s="899"/>
      <c r="Y1066" s="1086"/>
      <c r="Z1066" s="899"/>
    </row>
    <row r="1067" spans="1:27" s="31" customFormat="1" ht="17.100000000000001" customHeight="1" x14ac:dyDescent="0.15">
      <c r="A1067" s="1098"/>
      <c r="B1067" s="1098"/>
      <c r="C1067" s="1098"/>
      <c r="D1067" s="61"/>
      <c r="E1067" s="12"/>
      <c r="F1067" s="12"/>
      <c r="G1067" s="12"/>
      <c r="H1067" s="12"/>
      <c r="I1067" s="12"/>
      <c r="J1067" s="12"/>
      <c r="K1067" s="12"/>
      <c r="L1067" s="12"/>
      <c r="M1067" s="12"/>
      <c r="N1067" s="12"/>
      <c r="O1067" s="12"/>
      <c r="P1067" s="12"/>
      <c r="Q1067" s="12"/>
      <c r="R1067" s="12"/>
      <c r="S1067" s="12"/>
      <c r="T1067" s="250" t="s">
        <v>722</v>
      </c>
      <c r="U1067" s="776"/>
      <c r="V1067" s="776"/>
      <c r="W1067" s="777"/>
      <c r="X1067" s="803"/>
      <c r="Y1067" s="1087"/>
      <c r="Z1067" s="803"/>
    </row>
    <row r="1068" spans="1:27" s="31" customFormat="1" ht="17.100000000000001" customHeight="1" x14ac:dyDescent="0.15">
      <c r="A1068" s="1098"/>
      <c r="B1068" s="1098"/>
      <c r="C1068" s="1098"/>
      <c r="D1068" s="370" t="s">
        <v>24</v>
      </c>
      <c r="E1068" s="75" t="s">
        <v>719</v>
      </c>
      <c r="F1068" s="75"/>
      <c r="G1068" s="75"/>
      <c r="H1068" s="75"/>
      <c r="I1068" s="75"/>
      <c r="J1068" s="75"/>
      <c r="K1068" s="75"/>
      <c r="L1068" s="75"/>
      <c r="M1068" s="75"/>
      <c r="N1068" s="75"/>
      <c r="O1068" s="75"/>
      <c r="P1068" s="75"/>
      <c r="Q1068" s="75"/>
      <c r="R1068" s="75"/>
      <c r="S1068" s="75"/>
      <c r="T1068" s="371"/>
      <c r="U1068" s="776"/>
      <c r="V1068" s="776"/>
      <c r="W1068" s="777"/>
      <c r="X1068" s="887"/>
      <c r="Y1068" s="887"/>
      <c r="Z1068" s="887"/>
      <c r="AA1068" s="16"/>
    </row>
    <row r="1069" spans="1:27" s="31" customFormat="1" ht="17.100000000000001" customHeight="1" x14ac:dyDescent="0.15">
      <c r="A1069" s="1098"/>
      <c r="B1069" s="1098"/>
      <c r="C1069" s="1098"/>
      <c r="D1069" s="18"/>
      <c r="E1069" s="392"/>
      <c r="F1069" s="393"/>
      <c r="G1069" s="393"/>
      <c r="H1069" s="393"/>
      <c r="I1069" s="393"/>
      <c r="J1069" s="393"/>
      <c r="K1069" s="393"/>
      <c r="L1069" s="393"/>
      <c r="M1069" s="393"/>
      <c r="N1069" s="393"/>
      <c r="O1069" s="393"/>
      <c r="P1069" s="393"/>
      <c r="Q1069" s="393"/>
      <c r="R1069" s="393"/>
      <c r="S1069" s="393"/>
      <c r="T1069" s="394" t="s">
        <v>723</v>
      </c>
      <c r="U1069" s="776"/>
      <c r="V1069" s="776"/>
      <c r="W1069" s="777"/>
      <c r="X1069" s="887"/>
      <c r="Y1069" s="887"/>
      <c r="Z1069" s="887"/>
    </row>
    <row r="1070" spans="1:27" s="31" customFormat="1" ht="17.100000000000001" customHeight="1" x14ac:dyDescent="0.15">
      <c r="A1070" s="1098"/>
      <c r="B1070" s="1098"/>
      <c r="C1070" s="1098"/>
      <c r="D1070" s="370" t="s">
        <v>265</v>
      </c>
      <c r="E1070" s="75" t="s">
        <v>720</v>
      </c>
      <c r="F1070" s="75"/>
      <c r="G1070" s="75"/>
      <c r="H1070" s="75"/>
      <c r="I1070" s="75"/>
      <c r="J1070" s="75"/>
      <c r="K1070" s="75"/>
      <c r="L1070" s="75"/>
      <c r="M1070" s="75"/>
      <c r="N1070" s="75"/>
      <c r="O1070" s="75"/>
      <c r="P1070" s="75"/>
      <c r="Q1070" s="75"/>
      <c r="R1070" s="75"/>
      <c r="S1070" s="75"/>
      <c r="T1070" s="371"/>
      <c r="U1070" s="776"/>
      <c r="V1070" s="776"/>
      <c r="W1070" s="777"/>
      <c r="X1070" s="887"/>
      <c r="Y1070" s="1088"/>
      <c r="Z1070" s="804"/>
    </row>
    <row r="1071" spans="1:27" s="31" customFormat="1" ht="17.100000000000001" customHeight="1" x14ac:dyDescent="0.15">
      <c r="A1071" s="1098"/>
      <c r="B1071" s="1098"/>
      <c r="C1071" s="1098"/>
      <c r="D1071" s="403"/>
      <c r="E1071" s="404"/>
      <c r="F1071" s="69"/>
      <c r="G1071" s="69"/>
      <c r="H1071" s="69"/>
      <c r="I1071" s="69"/>
      <c r="J1071" s="69"/>
      <c r="K1071" s="69"/>
      <c r="L1071" s="69"/>
      <c r="M1071" s="69"/>
      <c r="N1071" s="69"/>
      <c r="O1071" s="69"/>
      <c r="P1071" s="69"/>
      <c r="Q1071" s="69"/>
      <c r="R1071" s="69"/>
      <c r="S1071" s="69"/>
      <c r="T1071" s="405" t="s">
        <v>724</v>
      </c>
      <c r="U1071" s="778"/>
      <c r="V1071" s="778"/>
      <c r="W1071" s="779"/>
      <c r="X1071" s="901"/>
      <c r="Y1071" s="1089"/>
      <c r="Z1071" s="797"/>
    </row>
    <row r="1072" spans="1:27" s="31" customFormat="1" ht="17.100000000000001" customHeight="1" x14ac:dyDescent="0.15"/>
    <row r="1073" s="31" customFormat="1" ht="17.100000000000001" customHeight="1" x14ac:dyDescent="0.15"/>
    <row r="1074" s="31" customFormat="1" ht="17.100000000000001" customHeight="1" x14ac:dyDescent="0.15"/>
    <row r="1075" s="31" customFormat="1" ht="17.100000000000001" customHeight="1" x14ac:dyDescent="0.15"/>
    <row r="1076" s="31" customFormat="1" ht="17.100000000000001" customHeight="1" x14ac:dyDescent="0.15"/>
    <row r="1077" s="31" customFormat="1" ht="17.100000000000001" customHeight="1" x14ac:dyDescent="0.15"/>
    <row r="1078" s="31" customFormat="1" ht="17.100000000000001" customHeight="1" x14ac:dyDescent="0.15"/>
    <row r="1079" s="31" customFormat="1" ht="17.100000000000001" customHeight="1" x14ac:dyDescent="0.15"/>
    <row r="1080" s="31" customFormat="1" ht="17.100000000000001" customHeight="1" x14ac:dyDescent="0.15"/>
    <row r="1081" s="31" customFormat="1" ht="17.100000000000001" customHeight="1" x14ac:dyDescent="0.15"/>
    <row r="1082" s="31" customFormat="1" ht="17.100000000000001" customHeight="1" x14ac:dyDescent="0.15"/>
    <row r="1083" s="31" customFormat="1" ht="17.100000000000001" customHeight="1" x14ac:dyDescent="0.15"/>
    <row r="1084" s="31" customFormat="1" ht="17.100000000000001" customHeight="1" x14ac:dyDescent="0.15"/>
    <row r="1085" s="31" customFormat="1" ht="17.100000000000001" customHeight="1" x14ac:dyDescent="0.15"/>
    <row r="1086" s="31" customFormat="1" ht="17.100000000000001" customHeight="1" x14ac:dyDescent="0.15"/>
    <row r="1087" s="31" customFormat="1" ht="17.100000000000001" customHeight="1" x14ac:dyDescent="0.15"/>
    <row r="1088" s="31" customFormat="1" ht="17.100000000000001" customHeight="1" x14ac:dyDescent="0.15"/>
    <row r="1089" s="31" customFormat="1" ht="17.100000000000001" customHeight="1" x14ac:dyDescent="0.15"/>
    <row r="1090" s="31" customFormat="1" ht="17.100000000000001" customHeight="1" x14ac:dyDescent="0.15"/>
    <row r="1091" s="31" customFormat="1" ht="17.100000000000001" customHeight="1" x14ac:dyDescent="0.15"/>
    <row r="1092" s="31" customFormat="1" ht="17.100000000000001" customHeight="1" x14ac:dyDescent="0.15"/>
    <row r="1093" s="31" customFormat="1" ht="17.100000000000001" customHeight="1" x14ac:dyDescent="0.15"/>
    <row r="1094" s="31" customFormat="1" ht="17.100000000000001" customHeight="1" x14ac:dyDescent="0.15"/>
    <row r="1095" s="31" customFormat="1" ht="17.100000000000001" customHeight="1" x14ac:dyDescent="0.15"/>
    <row r="1096" s="31" customFormat="1" ht="17.100000000000001" customHeight="1" x14ac:dyDescent="0.15"/>
    <row r="1097" s="31" customFormat="1" ht="17.100000000000001" customHeight="1" x14ac:dyDescent="0.15"/>
    <row r="1098" s="31" customFormat="1" ht="17.100000000000001" customHeight="1" x14ac:dyDescent="0.15"/>
    <row r="1099" s="31" customFormat="1" ht="17.100000000000001" customHeight="1" x14ac:dyDescent="0.15"/>
    <row r="1100" s="31" customFormat="1" ht="17.100000000000001" customHeight="1" x14ac:dyDescent="0.15"/>
    <row r="1101" s="31" customFormat="1" ht="17.100000000000001" customHeight="1" x14ac:dyDescent="0.15"/>
    <row r="1102" s="31" customFormat="1" ht="17.100000000000001" customHeight="1" x14ac:dyDescent="0.15"/>
    <row r="1103" s="31" customFormat="1" ht="17.100000000000001" customHeight="1" x14ac:dyDescent="0.15"/>
    <row r="1104" s="31" customFormat="1" ht="17.100000000000001" customHeight="1" x14ac:dyDescent="0.15"/>
    <row r="1105" s="31" customFormat="1" ht="17.100000000000001" customHeight="1" x14ac:dyDescent="0.15"/>
    <row r="1106" s="31" customFormat="1" ht="17.100000000000001" customHeight="1" x14ac:dyDescent="0.15"/>
    <row r="1107" s="31" customFormat="1" ht="17.100000000000001" customHeight="1" x14ac:dyDescent="0.15"/>
    <row r="1108" s="31" customFormat="1" ht="17.100000000000001" customHeight="1" x14ac:dyDescent="0.15"/>
    <row r="1109" s="31" customFormat="1" ht="17.100000000000001" customHeight="1" x14ac:dyDescent="0.15"/>
    <row r="1110" s="31" customFormat="1" ht="17.100000000000001" customHeight="1" x14ac:dyDescent="0.15"/>
    <row r="1111" s="31" customFormat="1" ht="17.100000000000001" customHeight="1" x14ac:dyDescent="0.15"/>
    <row r="1112" s="31" customFormat="1" ht="17.100000000000001" customHeight="1" x14ac:dyDescent="0.15"/>
    <row r="1113" s="31" customFormat="1" ht="17.100000000000001" customHeight="1" x14ac:dyDescent="0.15"/>
    <row r="1114" s="31" customFormat="1" ht="17.100000000000001" customHeight="1" x14ac:dyDescent="0.15"/>
    <row r="1115" s="31" customFormat="1" ht="17.100000000000001" customHeight="1" x14ac:dyDescent="0.15"/>
    <row r="1116" s="31" customFormat="1" ht="17.100000000000001" customHeight="1" x14ac:dyDescent="0.15"/>
    <row r="1117" s="31" customFormat="1" ht="17.100000000000001" customHeight="1" x14ac:dyDescent="0.15"/>
    <row r="1118" s="31" customFormat="1" ht="17.100000000000001" customHeight="1" x14ac:dyDescent="0.15"/>
    <row r="1119" s="31" customFormat="1" ht="17.100000000000001" customHeight="1" x14ac:dyDescent="0.15"/>
    <row r="1120" s="31" customFormat="1" ht="17.100000000000001" customHeight="1" x14ac:dyDescent="0.15"/>
    <row r="1121" s="31" customFormat="1" ht="17.100000000000001" customHeight="1" x14ac:dyDescent="0.15"/>
    <row r="1122" s="31" customFormat="1" ht="17.100000000000001" customHeight="1" x14ac:dyDescent="0.15"/>
    <row r="1123" s="31" customFormat="1" ht="17.100000000000001" customHeight="1" x14ac:dyDescent="0.15"/>
    <row r="1124" s="31" customFormat="1" ht="17.100000000000001" customHeight="1" x14ac:dyDescent="0.15"/>
    <row r="1125" s="31" customFormat="1" ht="17.100000000000001" customHeight="1" x14ac:dyDescent="0.15"/>
    <row r="1126" s="31" customFormat="1" ht="17.100000000000001" customHeight="1" x14ac:dyDescent="0.15"/>
    <row r="1127" s="31" customFormat="1" ht="17.100000000000001" customHeight="1" x14ac:dyDescent="0.15"/>
    <row r="1128" s="31" customFormat="1" ht="17.100000000000001" customHeight="1" x14ac:dyDescent="0.15"/>
    <row r="1129" s="31" customFormat="1" ht="17.100000000000001" customHeight="1" x14ac:dyDescent="0.15"/>
    <row r="1130" s="31" customFormat="1" ht="17.100000000000001" customHeight="1" x14ac:dyDescent="0.15"/>
    <row r="1131" s="31" customFormat="1" ht="17.100000000000001" customHeight="1" x14ac:dyDescent="0.15"/>
    <row r="1132" s="31" customFormat="1" ht="17.100000000000001" customHeight="1" x14ac:dyDescent="0.15"/>
    <row r="1133" s="31" customFormat="1" ht="17.100000000000001" customHeight="1" x14ac:dyDescent="0.15"/>
    <row r="1134" s="31" customFormat="1" ht="17.100000000000001" customHeight="1" x14ac:dyDescent="0.15"/>
    <row r="1135" s="31" customFormat="1" ht="17.100000000000001" customHeight="1" x14ac:dyDescent="0.15"/>
    <row r="1136" s="31" customFormat="1" ht="17.100000000000001" customHeight="1" x14ac:dyDescent="0.15"/>
    <row r="1137" s="31" customFormat="1" ht="17.100000000000001" customHeight="1" x14ac:dyDescent="0.15"/>
    <row r="1138" s="31" customFormat="1" ht="17.100000000000001" customHeight="1" x14ac:dyDescent="0.15"/>
    <row r="1139" s="31" customFormat="1" ht="17.100000000000001" customHeight="1" x14ac:dyDescent="0.15"/>
    <row r="1140" s="31" customFormat="1" ht="17.100000000000001" customHeight="1" x14ac:dyDescent="0.15"/>
    <row r="1141" s="31" customFormat="1" ht="17.100000000000001" customHeight="1" x14ac:dyDescent="0.15"/>
    <row r="1142" s="31" customFormat="1" ht="17.100000000000001" customHeight="1" x14ac:dyDescent="0.15"/>
    <row r="1143" s="31" customFormat="1" ht="17.100000000000001" customHeight="1" x14ac:dyDescent="0.15"/>
    <row r="1144" s="31" customFormat="1" ht="17.100000000000001" customHeight="1" x14ac:dyDescent="0.15"/>
    <row r="1145" s="31" customFormat="1" ht="17.100000000000001" customHeight="1" x14ac:dyDescent="0.15"/>
    <row r="1146" s="31" customFormat="1" ht="17.100000000000001" customHeight="1" x14ac:dyDescent="0.15"/>
    <row r="1147" s="31" customFormat="1" ht="17.100000000000001" customHeight="1" x14ac:dyDescent="0.15"/>
    <row r="1148" s="31" customFormat="1" ht="17.100000000000001" customHeight="1" x14ac:dyDescent="0.15"/>
    <row r="1149" s="31" customFormat="1" ht="17.100000000000001" customHeight="1" x14ac:dyDescent="0.15"/>
    <row r="1150" s="31" customFormat="1" ht="17.100000000000001" customHeight="1" x14ac:dyDescent="0.15"/>
    <row r="1151" s="31" customFormat="1" ht="17.100000000000001" customHeight="1" x14ac:dyDescent="0.15"/>
    <row r="1152" s="31" customFormat="1" ht="17.100000000000001" customHeight="1" x14ac:dyDescent="0.15"/>
    <row r="1153" s="31" customFormat="1" ht="17.100000000000001" customHeight="1" x14ac:dyDescent="0.15"/>
    <row r="1154" s="31" customFormat="1" ht="17.100000000000001" customHeight="1" x14ac:dyDescent="0.15"/>
    <row r="1155" s="31" customFormat="1" ht="17.100000000000001" customHeight="1" x14ac:dyDescent="0.15"/>
    <row r="1156" s="31" customFormat="1" ht="17.100000000000001" customHeight="1" x14ac:dyDescent="0.15"/>
    <row r="1157" s="31" customFormat="1" ht="17.100000000000001" customHeight="1" x14ac:dyDescent="0.15"/>
    <row r="1158" s="31" customFormat="1" ht="17.100000000000001" customHeight="1" x14ac:dyDescent="0.15"/>
    <row r="1159" s="31" customFormat="1" ht="17.100000000000001" customHeight="1" x14ac:dyDescent="0.15"/>
    <row r="1160" s="31" customFormat="1" ht="17.100000000000001" customHeight="1" x14ac:dyDescent="0.15"/>
    <row r="1161" s="31" customFormat="1" ht="17.100000000000001" customHeight="1" x14ac:dyDescent="0.15"/>
    <row r="1162" s="31" customFormat="1" ht="17.100000000000001" customHeight="1" x14ac:dyDescent="0.15"/>
    <row r="1163" s="31" customFormat="1" ht="17.100000000000001" customHeight="1" x14ac:dyDescent="0.15"/>
    <row r="1164" s="31" customFormat="1" ht="17.100000000000001" customHeight="1" x14ac:dyDescent="0.15"/>
    <row r="1165" s="31" customFormat="1" ht="17.100000000000001" customHeight="1" x14ac:dyDescent="0.15"/>
    <row r="1166" s="31" customFormat="1" ht="17.100000000000001" customHeight="1" x14ac:dyDescent="0.15"/>
    <row r="1167" s="31" customFormat="1" ht="17.100000000000001" customHeight="1" x14ac:dyDescent="0.15"/>
    <row r="1168" s="31" customFormat="1" ht="17.100000000000001" customHeight="1" x14ac:dyDescent="0.15"/>
    <row r="1169" s="31" customFormat="1" ht="17.100000000000001" customHeight="1" x14ac:dyDescent="0.15"/>
    <row r="1170" s="31" customFormat="1" ht="17.100000000000001" customHeight="1" x14ac:dyDescent="0.15"/>
    <row r="1171" s="31" customFormat="1" ht="17.100000000000001" customHeight="1" x14ac:dyDescent="0.15"/>
    <row r="1172" s="31" customFormat="1" ht="17.100000000000001" customHeight="1" x14ac:dyDescent="0.15"/>
    <row r="1173" s="31" customFormat="1" ht="17.100000000000001" customHeight="1" x14ac:dyDescent="0.15"/>
    <row r="1174" s="31" customFormat="1" ht="17.100000000000001" customHeight="1" x14ac:dyDescent="0.15"/>
    <row r="1175" s="31" customFormat="1" ht="17.100000000000001" customHeight="1" x14ac:dyDescent="0.15"/>
    <row r="1176" s="31" customFormat="1" ht="17.100000000000001" customHeight="1" x14ac:dyDescent="0.15"/>
    <row r="1177" s="31" customFormat="1" ht="17.100000000000001" customHeight="1" x14ac:dyDescent="0.15"/>
    <row r="1178" s="31" customFormat="1" ht="17.100000000000001" customHeight="1" x14ac:dyDescent="0.15"/>
    <row r="1179" s="31" customFormat="1" ht="17.100000000000001" customHeight="1" x14ac:dyDescent="0.15"/>
    <row r="1180" s="31" customFormat="1" ht="17.100000000000001" customHeight="1" x14ac:dyDescent="0.15"/>
    <row r="1181" s="31" customFormat="1" ht="17.100000000000001" customHeight="1" x14ac:dyDescent="0.15"/>
    <row r="1182" s="31" customFormat="1" ht="17.100000000000001" customHeight="1" x14ac:dyDescent="0.15"/>
    <row r="1183" s="31" customFormat="1" ht="17.100000000000001" customHeight="1" x14ac:dyDescent="0.15"/>
    <row r="1184" s="31" customFormat="1" ht="17.100000000000001" customHeight="1" x14ac:dyDescent="0.15"/>
    <row r="1185" s="31" customFormat="1" ht="17.100000000000001" customHeight="1" x14ac:dyDescent="0.15"/>
    <row r="1186" s="31" customFormat="1" ht="17.100000000000001" customHeight="1" x14ac:dyDescent="0.15"/>
    <row r="1187" s="31" customFormat="1" ht="17.100000000000001" customHeight="1" x14ac:dyDescent="0.15"/>
    <row r="1188" s="31" customFormat="1" ht="17.100000000000001" customHeight="1" x14ac:dyDescent="0.15"/>
    <row r="1189" s="31" customFormat="1" ht="17.100000000000001" customHeight="1" x14ac:dyDescent="0.15"/>
    <row r="1190" s="31" customFormat="1" ht="17.100000000000001" customHeight="1" x14ac:dyDescent="0.15"/>
    <row r="1191" s="31" customFormat="1" ht="17.100000000000001" customHeight="1" x14ac:dyDescent="0.15"/>
    <row r="1192" s="31" customFormat="1" ht="17.100000000000001" customHeight="1" x14ac:dyDescent="0.15"/>
    <row r="1193" s="31" customFormat="1" ht="17.100000000000001" customHeight="1" x14ac:dyDescent="0.15"/>
    <row r="1194" s="31" customFormat="1" ht="17.100000000000001" customHeight="1" x14ac:dyDescent="0.15"/>
    <row r="1195" s="31" customFormat="1" ht="17.100000000000001" customHeight="1" x14ac:dyDescent="0.15"/>
    <row r="1196" s="31" customFormat="1" ht="17.100000000000001" customHeight="1" x14ac:dyDescent="0.15"/>
    <row r="1197" s="31" customFormat="1" ht="17.100000000000001" customHeight="1" x14ac:dyDescent="0.15"/>
    <row r="1198" s="31" customFormat="1" ht="17.100000000000001" customHeight="1" x14ac:dyDescent="0.15"/>
    <row r="1199" s="31" customFormat="1" ht="17.100000000000001" customHeight="1" x14ac:dyDescent="0.15"/>
    <row r="1200" s="31" customFormat="1" ht="17.100000000000001" customHeight="1" x14ac:dyDescent="0.15"/>
    <row r="1201" s="31" customFormat="1" ht="17.100000000000001" customHeight="1" x14ac:dyDescent="0.15"/>
    <row r="1202" s="31" customFormat="1" ht="17.100000000000001" customHeight="1" x14ac:dyDescent="0.15"/>
    <row r="1203" s="31" customFormat="1" ht="17.100000000000001" customHeight="1" x14ac:dyDescent="0.15"/>
    <row r="1204" s="31" customFormat="1" ht="17.100000000000001" customHeight="1" x14ac:dyDescent="0.15"/>
    <row r="1205" s="31" customFormat="1" ht="17.100000000000001" customHeight="1" x14ac:dyDescent="0.15"/>
    <row r="1206" s="31" customFormat="1" ht="17.100000000000001" customHeight="1" x14ac:dyDescent="0.15"/>
    <row r="1207" s="31" customFormat="1" ht="17.100000000000001" customHeight="1" x14ac:dyDescent="0.15"/>
    <row r="1208" s="31" customFormat="1" ht="17.100000000000001" customHeight="1" x14ac:dyDescent="0.15"/>
    <row r="1209" s="31" customFormat="1" ht="17.100000000000001" customHeight="1" x14ac:dyDescent="0.15"/>
    <row r="1210" s="31" customFormat="1" ht="17.100000000000001" customHeight="1" x14ac:dyDescent="0.15"/>
    <row r="1211" s="31" customFormat="1" ht="17.100000000000001" customHeight="1" x14ac:dyDescent="0.15"/>
    <row r="1212" s="31" customFormat="1" ht="17.100000000000001" customHeight="1" x14ac:dyDescent="0.15"/>
    <row r="1213" s="31" customFormat="1" ht="17.100000000000001" customHeight="1" x14ac:dyDescent="0.15"/>
    <row r="1214" s="31" customFormat="1" ht="17.100000000000001" customHeight="1" x14ac:dyDescent="0.15"/>
    <row r="1215" s="31" customFormat="1" ht="17.100000000000001" customHeight="1" x14ac:dyDescent="0.15"/>
    <row r="1216" s="31" customFormat="1" ht="17.100000000000001" customHeight="1" x14ac:dyDescent="0.15"/>
    <row r="1217" s="31" customFormat="1" ht="17.100000000000001" customHeight="1" x14ac:dyDescent="0.15"/>
    <row r="1218" s="31" customFormat="1" ht="17.100000000000001" customHeight="1" x14ac:dyDescent="0.15"/>
    <row r="1219" s="31" customFormat="1" ht="17.100000000000001" customHeight="1" x14ac:dyDescent="0.15"/>
    <row r="1220" s="31" customFormat="1" ht="17.100000000000001" customHeight="1" x14ac:dyDescent="0.15"/>
    <row r="1221" s="31" customFormat="1" ht="17.100000000000001" customHeight="1" x14ac:dyDescent="0.15"/>
    <row r="1222" s="31" customFormat="1" ht="17.100000000000001" customHeight="1" x14ac:dyDescent="0.15"/>
    <row r="1223" s="31" customFormat="1" ht="17.100000000000001" customHeight="1" x14ac:dyDescent="0.15"/>
    <row r="1224" s="31" customFormat="1" ht="17.100000000000001" customHeight="1" x14ac:dyDescent="0.15"/>
    <row r="1225" s="31" customFormat="1" ht="17.100000000000001" customHeight="1" x14ac:dyDescent="0.15"/>
    <row r="1226" s="31" customFormat="1" ht="17.100000000000001" customHeight="1" x14ac:dyDescent="0.15"/>
    <row r="1227" s="31" customFormat="1" ht="17.100000000000001" customHeight="1" x14ac:dyDescent="0.15"/>
    <row r="1228" s="31" customFormat="1" ht="17.100000000000001" customHeight="1" x14ac:dyDescent="0.15"/>
    <row r="1229" s="31" customFormat="1" ht="17.100000000000001" customHeight="1" x14ac:dyDescent="0.15"/>
    <row r="1230" s="31" customFormat="1" ht="17.100000000000001" customHeight="1" x14ac:dyDescent="0.15"/>
    <row r="1231" s="31" customFormat="1" ht="17.100000000000001" customHeight="1" x14ac:dyDescent="0.15"/>
    <row r="1232" s="31" customFormat="1" ht="17.100000000000001" customHeight="1" x14ac:dyDescent="0.15"/>
    <row r="1233" s="31" customFormat="1" ht="17.100000000000001" customHeight="1" x14ac:dyDescent="0.15"/>
    <row r="1234" s="31" customFormat="1" ht="17.100000000000001" customHeight="1" x14ac:dyDescent="0.15"/>
    <row r="1235" s="31" customFormat="1" ht="17.100000000000001" customHeight="1" x14ac:dyDescent="0.15"/>
    <row r="1236" s="31" customFormat="1" ht="17.100000000000001" customHeight="1" x14ac:dyDescent="0.15"/>
    <row r="1237" s="31" customFormat="1" ht="17.100000000000001" customHeight="1" x14ac:dyDescent="0.15"/>
    <row r="1238" s="31" customFormat="1" ht="17.100000000000001" customHeight="1" x14ac:dyDescent="0.15"/>
    <row r="1239" s="31" customFormat="1" ht="17.100000000000001" customHeight="1" x14ac:dyDescent="0.15"/>
    <row r="1240" s="31" customFormat="1" ht="17.100000000000001" customHeight="1" x14ac:dyDescent="0.15"/>
    <row r="1241" s="31" customFormat="1" ht="17.100000000000001" customHeight="1" x14ac:dyDescent="0.15"/>
    <row r="1242" s="31" customFormat="1" ht="17.100000000000001" customHeight="1" x14ac:dyDescent="0.15"/>
    <row r="1243" s="31" customFormat="1" ht="17.100000000000001" customHeight="1" x14ac:dyDescent="0.15"/>
    <row r="1244" s="31" customFormat="1" ht="17.100000000000001" customHeight="1" x14ac:dyDescent="0.15"/>
    <row r="1245" s="31" customFormat="1" ht="17.100000000000001" customHeight="1" x14ac:dyDescent="0.15"/>
    <row r="1246" s="31" customFormat="1" ht="17.100000000000001" customHeight="1" x14ac:dyDescent="0.15"/>
    <row r="1247" s="31" customFormat="1" ht="17.100000000000001" customHeight="1" x14ac:dyDescent="0.15"/>
    <row r="1248" s="31" customFormat="1" ht="17.100000000000001" customHeight="1" x14ac:dyDescent="0.15"/>
    <row r="1249" s="31" customFormat="1" ht="17.100000000000001" customHeight="1" x14ac:dyDescent="0.15"/>
    <row r="1250" s="31" customFormat="1" ht="17.100000000000001" customHeight="1" x14ac:dyDescent="0.15"/>
    <row r="1251" s="31" customFormat="1" ht="17.100000000000001" customHeight="1" x14ac:dyDescent="0.15"/>
    <row r="1252" s="31" customFormat="1" ht="17.100000000000001" customHeight="1" x14ac:dyDescent="0.15"/>
    <row r="1253" s="31" customFormat="1" ht="17.100000000000001" customHeight="1" x14ac:dyDescent="0.15"/>
    <row r="1254" s="31" customFormat="1" ht="17.100000000000001" customHeight="1" x14ac:dyDescent="0.15"/>
    <row r="1255" s="31" customFormat="1" ht="17.100000000000001" customHeight="1" x14ac:dyDescent="0.15"/>
    <row r="1256" s="31" customFormat="1" ht="17.100000000000001" customHeight="1" x14ac:dyDescent="0.15"/>
    <row r="1257" s="31" customFormat="1" ht="17.100000000000001" customHeight="1" x14ac:dyDescent="0.15"/>
    <row r="1258" s="31" customFormat="1" ht="17.100000000000001" customHeight="1" x14ac:dyDescent="0.15"/>
    <row r="1259" s="31" customFormat="1" ht="17.100000000000001" customHeight="1" x14ac:dyDescent="0.15"/>
    <row r="1260" s="31" customFormat="1" ht="17.100000000000001" customHeight="1" x14ac:dyDescent="0.15"/>
    <row r="1261" s="31" customFormat="1" ht="17.100000000000001" customHeight="1" x14ac:dyDescent="0.15"/>
    <row r="1262" s="31" customFormat="1" ht="17.100000000000001" customHeight="1" x14ac:dyDescent="0.15"/>
    <row r="1263" s="31" customFormat="1" ht="17.100000000000001" customHeight="1" x14ac:dyDescent="0.15"/>
    <row r="1264" s="31" customFormat="1" ht="17.100000000000001" customHeight="1" x14ac:dyDescent="0.15"/>
    <row r="1265" s="31" customFormat="1" ht="17.100000000000001" customHeight="1" x14ac:dyDescent="0.15"/>
    <row r="1266" s="31" customFormat="1" ht="17.100000000000001" customHeight="1" x14ac:dyDescent="0.15"/>
    <row r="1267" s="31" customFormat="1" ht="17.100000000000001" customHeight="1" x14ac:dyDescent="0.15"/>
    <row r="1268" s="31" customFormat="1" ht="17.100000000000001" customHeight="1" x14ac:dyDescent="0.15"/>
    <row r="1269" s="31" customFormat="1" ht="17.100000000000001" customHeight="1" x14ac:dyDescent="0.15"/>
    <row r="1270" s="31" customFormat="1" ht="17.100000000000001" customHeight="1" x14ac:dyDescent="0.15"/>
    <row r="1271" s="31" customFormat="1" ht="17.100000000000001" customHeight="1" x14ac:dyDescent="0.15"/>
    <row r="1272" s="31" customFormat="1" ht="17.100000000000001" customHeight="1" x14ac:dyDescent="0.15"/>
    <row r="1273" s="31" customFormat="1" ht="17.100000000000001" customHeight="1" x14ac:dyDescent="0.15"/>
    <row r="1274" s="31" customFormat="1" ht="17.100000000000001" customHeight="1" x14ac:dyDescent="0.15"/>
    <row r="1275" s="31" customFormat="1" ht="17.100000000000001" customHeight="1" x14ac:dyDescent="0.15"/>
    <row r="1276" s="31" customFormat="1" ht="17.100000000000001" customHeight="1" x14ac:dyDescent="0.15"/>
    <row r="1277" s="31" customFormat="1" ht="17.100000000000001" customHeight="1" x14ac:dyDescent="0.15"/>
    <row r="1278" s="31" customFormat="1" ht="17.100000000000001" customHeight="1" x14ac:dyDescent="0.15"/>
    <row r="1279" s="31" customFormat="1" ht="17.100000000000001" customHeight="1" x14ac:dyDescent="0.15"/>
    <row r="1280" s="31" customFormat="1" ht="17.100000000000001" customHeight="1" x14ac:dyDescent="0.15"/>
    <row r="1281" s="31" customFormat="1" ht="17.100000000000001" customHeight="1" x14ac:dyDescent="0.15"/>
    <row r="1282" s="31" customFormat="1" ht="17.100000000000001" customHeight="1" x14ac:dyDescent="0.15"/>
    <row r="1283" s="31" customFormat="1" ht="17.100000000000001" customHeight="1" x14ac:dyDescent="0.15"/>
    <row r="1284" s="31" customFormat="1" ht="17.100000000000001" customHeight="1" x14ac:dyDescent="0.15"/>
    <row r="1285" s="31" customFormat="1" ht="17.100000000000001" customHeight="1" x14ac:dyDescent="0.15"/>
    <row r="1286" s="31" customFormat="1" ht="17.100000000000001" customHeight="1" x14ac:dyDescent="0.15"/>
    <row r="1287" s="31" customFormat="1" ht="17.100000000000001" customHeight="1" x14ac:dyDescent="0.15"/>
    <row r="1288" s="31" customFormat="1" ht="17.100000000000001" customHeight="1" x14ac:dyDescent="0.15"/>
    <row r="1289" s="31" customFormat="1" ht="17.100000000000001" customHeight="1" x14ac:dyDescent="0.15"/>
    <row r="1290" s="31" customFormat="1" ht="17.100000000000001" customHeight="1" x14ac:dyDescent="0.15"/>
    <row r="1291" s="31" customFormat="1" ht="17.100000000000001" customHeight="1" x14ac:dyDescent="0.15"/>
    <row r="1292" s="31" customFormat="1" ht="17.100000000000001" customHeight="1" x14ac:dyDescent="0.15"/>
    <row r="1293" s="31" customFormat="1" ht="17.100000000000001" customHeight="1" x14ac:dyDescent="0.15"/>
    <row r="1294" s="31" customFormat="1" ht="17.100000000000001" customHeight="1" x14ac:dyDescent="0.15"/>
    <row r="1295" s="31" customFormat="1" ht="17.100000000000001" customHeight="1" x14ac:dyDescent="0.15"/>
    <row r="1296" s="31" customFormat="1" ht="17.100000000000001" customHeight="1" x14ac:dyDescent="0.15"/>
    <row r="1297" s="31" customFormat="1" ht="17.100000000000001" customHeight="1" x14ac:dyDescent="0.15"/>
    <row r="1298" s="31" customFormat="1" ht="17.100000000000001" customHeight="1" x14ac:dyDescent="0.15"/>
    <row r="1299" s="31" customFormat="1" ht="17.100000000000001" customHeight="1" x14ac:dyDescent="0.15"/>
    <row r="1300" s="31" customFormat="1" ht="17.100000000000001" customHeight="1" x14ac:dyDescent="0.15"/>
    <row r="1301" s="31" customFormat="1" ht="17.100000000000001" customHeight="1" x14ac:dyDescent="0.15"/>
    <row r="1302" s="31" customFormat="1" ht="17.100000000000001" customHeight="1" x14ac:dyDescent="0.15"/>
    <row r="1303" s="31" customFormat="1" ht="17.100000000000001" customHeight="1" x14ac:dyDescent="0.15"/>
  </sheetData>
  <mergeCells count="1027">
    <mergeCell ref="D718:T720"/>
    <mergeCell ref="D721:T721"/>
    <mergeCell ref="D722:T722"/>
    <mergeCell ref="E723:T727"/>
    <mergeCell ref="E728:T730"/>
    <mergeCell ref="E731:T732"/>
    <mergeCell ref="E733:T735"/>
    <mergeCell ref="X872:X888"/>
    <mergeCell ref="U889:W893"/>
    <mergeCell ref="U825:W833"/>
    <mergeCell ref="E862:T862"/>
    <mergeCell ref="E863:T864"/>
    <mergeCell ref="F842:T843"/>
    <mergeCell ref="Y493:Y494"/>
    <mergeCell ref="Z615:Z617"/>
    <mergeCell ref="Y566:Y568"/>
    <mergeCell ref="Y530:Y532"/>
    <mergeCell ref="Z643:Z644"/>
    <mergeCell ref="Y637:Y639"/>
    <mergeCell ref="X810:X814"/>
    <mergeCell ref="Y810:Y814"/>
    <mergeCell ref="Z600:Z604"/>
    <mergeCell ref="Y592:Y593"/>
    <mergeCell ref="Y600:Y604"/>
    <mergeCell ref="Z573:Z580"/>
    <mergeCell ref="Z548:Z551"/>
    <mergeCell ref="X546:X547"/>
    <mergeCell ref="Y546:Y547"/>
    <mergeCell ref="Y504:Y510"/>
    <mergeCell ref="Z526:Z527"/>
    <mergeCell ref="D511:T514"/>
    <mergeCell ref="D533:T534"/>
    <mergeCell ref="E535:T538"/>
    <mergeCell ref="Z622:Z624"/>
    <mergeCell ref="Z637:Z639"/>
    <mergeCell ref="Y598:Y599"/>
    <mergeCell ref="Z552:Z556"/>
    <mergeCell ref="U718:W738"/>
    <mergeCell ref="C19:Z20"/>
    <mergeCell ref="C16:Z17"/>
    <mergeCell ref="E500:T501"/>
    <mergeCell ref="E502:T503"/>
    <mergeCell ref="D804:T804"/>
    <mergeCell ref="D782:T782"/>
    <mergeCell ref="X706:X707"/>
    <mergeCell ref="Y706:Y707"/>
    <mergeCell ref="Z706:Z707"/>
    <mergeCell ref="X781:X802"/>
    <mergeCell ref="Y781:Y802"/>
    <mergeCell ref="Z781:Z802"/>
    <mergeCell ref="E51:S58"/>
    <mergeCell ref="X51:X59"/>
    <mergeCell ref="Y51:Y59"/>
    <mergeCell ref="Z51:Z59"/>
    <mergeCell ref="A152:C169"/>
    <mergeCell ref="A140:C148"/>
    <mergeCell ref="D152:T153"/>
    <mergeCell ref="J162:M162"/>
    <mergeCell ref="U749:W751"/>
    <mergeCell ref="A49:C59"/>
    <mergeCell ref="D49:T50"/>
    <mergeCell ref="Y767:Y770"/>
    <mergeCell ref="Y763:Y766"/>
    <mergeCell ref="Z759:Z762"/>
    <mergeCell ref="Z588:Z591"/>
    <mergeCell ref="Z581:Z587"/>
    <mergeCell ref="U767:W770"/>
    <mergeCell ref="U755:W758"/>
    <mergeCell ref="A718:C738"/>
    <mergeCell ref="D736:T738"/>
    <mergeCell ref="A1057:C1071"/>
    <mergeCell ref="X946:X961"/>
    <mergeCell ref="Y946:Y961"/>
    <mergeCell ref="Z946:Z961"/>
    <mergeCell ref="U946:W961"/>
    <mergeCell ref="X850:X853"/>
    <mergeCell ref="X926:X933"/>
    <mergeCell ref="D759:T762"/>
    <mergeCell ref="Y759:Y762"/>
    <mergeCell ref="E807:T809"/>
    <mergeCell ref="D811:T811"/>
    <mergeCell ref="D816:T816"/>
    <mergeCell ref="E812:T814"/>
    <mergeCell ref="E817:T819"/>
    <mergeCell ref="G916:T919"/>
    <mergeCell ref="E879:T880"/>
    <mergeCell ref="U872:W888"/>
    <mergeCell ref="X763:X766"/>
    <mergeCell ref="Z763:Z766"/>
    <mergeCell ref="Y926:Y933"/>
    <mergeCell ref="Z926:Z933"/>
    <mergeCell ref="Y872:Y888"/>
    <mergeCell ref="Z872:Z888"/>
    <mergeCell ref="F1047:T1047"/>
    <mergeCell ref="F1041:T1041"/>
    <mergeCell ref="E1046:T1046"/>
    <mergeCell ref="Y934:Y945"/>
    <mergeCell ref="Z934:Z945"/>
    <mergeCell ref="Z840:Z844"/>
    <mergeCell ref="X845:X849"/>
    <mergeCell ref="Y845:Y849"/>
    <mergeCell ref="X934:X945"/>
    <mergeCell ref="Y490:Y492"/>
    <mergeCell ref="D1057:T1063"/>
    <mergeCell ref="D136:T138"/>
    <mergeCell ref="Z291:Z295"/>
    <mergeCell ref="Z211:Z213"/>
    <mergeCell ref="Z179:Z180"/>
    <mergeCell ref="Z203:Z207"/>
    <mergeCell ref="Z810:Z814"/>
    <mergeCell ref="X815:X819"/>
    <mergeCell ref="U771:W819"/>
    <mergeCell ref="Y771:Y780"/>
    <mergeCell ref="Z771:Z780"/>
    <mergeCell ref="E810:L810"/>
    <mergeCell ref="E815:L815"/>
    <mergeCell ref="Y815:Y819"/>
    <mergeCell ref="Z815:Z819"/>
    <mergeCell ref="Y854:Y871"/>
    <mergeCell ref="E695:T696"/>
    <mergeCell ref="D477:T478"/>
    <mergeCell ref="E479:T480"/>
    <mergeCell ref="Z379:Z381"/>
    <mergeCell ref="Z366:Z378"/>
    <mergeCell ref="Z358:Z361"/>
    <mergeCell ref="Z354:Z357"/>
    <mergeCell ref="Z343:Z346"/>
    <mergeCell ref="Z321:Z323"/>
    <mergeCell ref="Z820:Z824"/>
    <mergeCell ref="Z437:Z440"/>
    <mergeCell ref="Z441:Z444"/>
    <mergeCell ref="E261:T275"/>
    <mergeCell ref="D276:T279"/>
    <mergeCell ref="Z486:Z487"/>
    <mergeCell ref="Z543:Z545"/>
    <mergeCell ref="A441:C444"/>
    <mergeCell ref="X592:X593"/>
    <mergeCell ref="D187:T190"/>
    <mergeCell ref="D280:T283"/>
    <mergeCell ref="Y291:Y295"/>
    <mergeCell ref="U291:W295"/>
    <mergeCell ref="X231:X236"/>
    <mergeCell ref="X248:X252"/>
    <mergeCell ref="Y248:Y252"/>
    <mergeCell ref="D481:T483"/>
    <mergeCell ref="E484:T485"/>
    <mergeCell ref="E554:T556"/>
    <mergeCell ref="D557:T558"/>
    <mergeCell ref="D284:D287"/>
    <mergeCell ref="D548:T551"/>
    <mergeCell ref="Y548:Y551"/>
    <mergeCell ref="Y358:Y361"/>
    <mergeCell ref="X362:X365"/>
    <mergeCell ref="A311:C316"/>
    <mergeCell ref="A317:C320"/>
    <mergeCell ref="A326:C334"/>
    <mergeCell ref="A347:C349"/>
    <mergeCell ref="A350:C357"/>
    <mergeCell ref="X244:X247"/>
    <mergeCell ref="U495:W503"/>
    <mergeCell ref="Y461:Y463"/>
    <mergeCell ref="A449:C470"/>
    <mergeCell ref="D326:T329"/>
    <mergeCell ref="U211:W215"/>
    <mergeCell ref="D248:T252"/>
    <mergeCell ref="D231:T232"/>
    <mergeCell ref="X211:X213"/>
    <mergeCell ref="X214:X215"/>
    <mergeCell ref="Y259:Y275"/>
    <mergeCell ref="A291:C310"/>
    <mergeCell ref="A216:C230"/>
    <mergeCell ref="A211:C215"/>
    <mergeCell ref="F220:X222"/>
    <mergeCell ref="A231:C254"/>
    <mergeCell ref="A255:C290"/>
    <mergeCell ref="D289:T290"/>
    <mergeCell ref="D181:T181"/>
    <mergeCell ref="D393:T394"/>
    <mergeCell ref="E539:T540"/>
    <mergeCell ref="Y330:Y334"/>
    <mergeCell ref="Z317:Z320"/>
    <mergeCell ref="Z471:Z476"/>
    <mergeCell ref="Y449:Y450"/>
    <mergeCell ref="X467:X470"/>
    <mergeCell ref="D464:T466"/>
    <mergeCell ref="D467:T470"/>
    <mergeCell ref="X431:X434"/>
    <mergeCell ref="D526:T527"/>
    <mergeCell ref="E520:T523"/>
    <mergeCell ref="X495:X498"/>
    <mergeCell ref="D449:T450"/>
    <mergeCell ref="D455:T460"/>
    <mergeCell ref="D451:T454"/>
    <mergeCell ref="D504:T506"/>
    <mergeCell ref="Z499:Z503"/>
    <mergeCell ref="Z488:Z489"/>
    <mergeCell ref="Z455:Z460"/>
    <mergeCell ref="Z481:Z485"/>
    <mergeCell ref="X242:X243"/>
    <mergeCell ref="U255:W290"/>
    <mergeCell ref="X326:X329"/>
    <mergeCell ref="Z326:Z329"/>
    <mergeCell ref="E192:T193"/>
    <mergeCell ref="D179:T180"/>
    <mergeCell ref="D183:T186"/>
    <mergeCell ref="Z255:Z258"/>
    <mergeCell ref="Z289:Z290"/>
    <mergeCell ref="X317:X320"/>
    <mergeCell ref="X324:X325"/>
    <mergeCell ref="A122:C139"/>
    <mergeCell ref="D321:T323"/>
    <mergeCell ref="D140:T144"/>
    <mergeCell ref="E157:T159"/>
    <mergeCell ref="E201:T202"/>
    <mergeCell ref="E166:T169"/>
    <mergeCell ref="X203:X207"/>
    <mergeCell ref="X140:X144"/>
    <mergeCell ref="Y203:Y207"/>
    <mergeCell ref="Y214:Y215"/>
    <mergeCell ref="D291:T295"/>
    <mergeCell ref="E238:T241"/>
    <mergeCell ref="E233:T236"/>
    <mergeCell ref="U231:W254"/>
    <mergeCell ref="Y289:Y290"/>
    <mergeCell ref="Y231:Y236"/>
    <mergeCell ref="E284:T288"/>
    <mergeCell ref="A170:C207"/>
    <mergeCell ref="X179:X180"/>
    <mergeCell ref="D204:T207"/>
    <mergeCell ref="D211:T213"/>
    <mergeCell ref="E173:T175"/>
    <mergeCell ref="F126:T126"/>
    <mergeCell ref="U140:W148"/>
    <mergeCell ref="R102:S105"/>
    <mergeCell ref="D124:T125"/>
    <mergeCell ref="U170:W207"/>
    <mergeCell ref="A150:Z151"/>
    <mergeCell ref="U152:W169"/>
    <mergeCell ref="E194:T195"/>
    <mergeCell ref="E196:T200"/>
    <mergeCell ref="Y237:Y241"/>
    <mergeCell ref="Z244:Z247"/>
    <mergeCell ref="J163:M163"/>
    <mergeCell ref="A209:Z210"/>
    <mergeCell ref="X291:X295"/>
    <mergeCell ref="Y253:Y254"/>
    <mergeCell ref="X289:X290"/>
    <mergeCell ref="D259:T260"/>
    <mergeCell ref="X237:X241"/>
    <mergeCell ref="D253:T254"/>
    <mergeCell ref="Y211:Y213"/>
    <mergeCell ref="Y255:Y258"/>
    <mergeCell ref="X253:X254"/>
    <mergeCell ref="D255:T258"/>
    <mergeCell ref="D244:T247"/>
    <mergeCell ref="D170:T172"/>
    <mergeCell ref="D176:T178"/>
    <mergeCell ref="X170:X175"/>
    <mergeCell ref="F163:I163"/>
    <mergeCell ref="Z248:Z252"/>
    <mergeCell ref="D214:T215"/>
    <mergeCell ref="D242:T243"/>
    <mergeCell ref="Z535:Z538"/>
    <mergeCell ref="Y441:Y444"/>
    <mergeCell ref="X481:X485"/>
    <mergeCell ref="X477:X480"/>
    <mergeCell ref="Z539:Z540"/>
    <mergeCell ref="Z541:Z542"/>
    <mergeCell ref="Z546:Z547"/>
    <mergeCell ref="X528:X529"/>
    <mergeCell ref="Y499:Y503"/>
    <mergeCell ref="Y391:Y392"/>
    <mergeCell ref="X391:X392"/>
    <mergeCell ref="X445:X448"/>
    <mergeCell ref="Y543:Y545"/>
    <mergeCell ref="Y535:Y538"/>
    <mergeCell ref="Z490:Z492"/>
    <mergeCell ref="Y526:Y527"/>
    <mergeCell ref="Y451:Y454"/>
    <mergeCell ref="Y455:Y460"/>
    <mergeCell ref="X461:X463"/>
    <mergeCell ref="Y481:Y485"/>
    <mergeCell ref="Y486:Y487"/>
    <mergeCell ref="Z435:Z436"/>
    <mergeCell ref="Z445:Z448"/>
    <mergeCell ref="Z467:Z470"/>
    <mergeCell ref="X543:X545"/>
    <mergeCell ref="Y539:Y540"/>
    <mergeCell ref="Z449:Z450"/>
    <mergeCell ref="Z451:Z454"/>
    <mergeCell ref="Y477:Y480"/>
    <mergeCell ref="X486:X487"/>
    <mergeCell ref="X488:X489"/>
    <mergeCell ref="X493:X494"/>
    <mergeCell ref="A321:C325"/>
    <mergeCell ref="A338:C346"/>
    <mergeCell ref="Y317:Y320"/>
    <mergeCell ref="Y324:Y325"/>
    <mergeCell ref="Y326:Y329"/>
    <mergeCell ref="A511:C529"/>
    <mergeCell ref="D441:T444"/>
    <mergeCell ref="D362:T365"/>
    <mergeCell ref="D437:T440"/>
    <mergeCell ref="Y488:Y489"/>
    <mergeCell ref="D445:T448"/>
    <mergeCell ref="Y445:Y448"/>
    <mergeCell ref="Y421:Y424"/>
    <mergeCell ref="X412:X415"/>
    <mergeCell ref="X400:X402"/>
    <mergeCell ref="X395:X399"/>
    <mergeCell ref="D379:T381"/>
    <mergeCell ref="E375:T378"/>
    <mergeCell ref="Y471:Y476"/>
    <mergeCell ref="X330:X334"/>
    <mergeCell ref="X335:X337"/>
    <mergeCell ref="D317:T320"/>
    <mergeCell ref="U317:W320"/>
    <mergeCell ref="A335:C337"/>
    <mergeCell ref="U321:W325"/>
    <mergeCell ref="X321:X323"/>
    <mergeCell ref="Y321:Y323"/>
    <mergeCell ref="D330:T334"/>
    <mergeCell ref="U504:W510"/>
    <mergeCell ref="E475:T476"/>
    <mergeCell ref="X341:X342"/>
    <mergeCell ref="Y341:Y342"/>
    <mergeCell ref="X752:X754"/>
    <mergeCell ref="D528:T529"/>
    <mergeCell ref="X539:X540"/>
    <mergeCell ref="A647:C658"/>
    <mergeCell ref="A662:C669"/>
    <mergeCell ref="X598:X599"/>
    <mergeCell ref="D569:T572"/>
    <mergeCell ref="A686:C699"/>
    <mergeCell ref="A659:C661"/>
    <mergeCell ref="A742:C745"/>
    <mergeCell ref="D742:T745"/>
    <mergeCell ref="E421:T424"/>
    <mergeCell ref="E427:T428"/>
    <mergeCell ref="E425:T426"/>
    <mergeCell ref="D429:T430"/>
    <mergeCell ref="D403:T406"/>
    <mergeCell ref="D431:T434"/>
    <mergeCell ref="X435:X436"/>
    <mergeCell ref="U445:W448"/>
    <mergeCell ref="X471:X476"/>
    <mergeCell ref="D471:T472"/>
    <mergeCell ref="D493:T494"/>
    <mergeCell ref="D488:T489"/>
    <mergeCell ref="D461:T463"/>
    <mergeCell ref="A530:C542"/>
    <mergeCell ref="X535:X538"/>
    <mergeCell ref="U559:W565"/>
    <mergeCell ref="X562:X565"/>
    <mergeCell ref="X703:X705"/>
    <mergeCell ref="X746:X748"/>
    <mergeCell ref="X749:X751"/>
    <mergeCell ref="A445:C448"/>
    <mergeCell ref="Y541:Y542"/>
    <mergeCell ref="X625:X626"/>
    <mergeCell ref="Y625:Y626"/>
    <mergeCell ref="Y573:Y580"/>
    <mergeCell ref="X581:X587"/>
    <mergeCell ref="X588:X591"/>
    <mergeCell ref="Y588:Y591"/>
    <mergeCell ref="Y581:Y587"/>
    <mergeCell ref="X566:X568"/>
    <mergeCell ref="Y495:Y498"/>
    <mergeCell ref="U543:W551"/>
    <mergeCell ref="U605:W626"/>
    <mergeCell ref="D613:T614"/>
    <mergeCell ref="D559:T561"/>
    <mergeCell ref="D615:T617"/>
    <mergeCell ref="D618:T621"/>
    <mergeCell ref="D622:T624"/>
    <mergeCell ref="U566:W568"/>
    <mergeCell ref="Y552:Y556"/>
    <mergeCell ref="U552:W558"/>
    <mergeCell ref="U573:W599"/>
    <mergeCell ref="U600:W604"/>
    <mergeCell ref="Y594:Y597"/>
    <mergeCell ref="D543:T545"/>
    <mergeCell ref="D546:T547"/>
    <mergeCell ref="X526:X527"/>
    <mergeCell ref="X594:X597"/>
    <mergeCell ref="X548:X551"/>
    <mergeCell ref="D530:T532"/>
    <mergeCell ref="E576:T580"/>
    <mergeCell ref="D581:T582"/>
    <mergeCell ref="E583:T584"/>
    <mergeCell ref="Z631:Z634"/>
    <mergeCell ref="Z613:Z614"/>
    <mergeCell ref="Y605:Y612"/>
    <mergeCell ref="Z605:Z612"/>
    <mergeCell ref="Y613:Y614"/>
    <mergeCell ref="Z562:Z565"/>
    <mergeCell ref="X605:X612"/>
    <mergeCell ref="X613:X614"/>
    <mergeCell ref="Y631:Y634"/>
    <mergeCell ref="Z657:Z658"/>
    <mergeCell ref="Z703:Z705"/>
    <mergeCell ref="D703:T705"/>
    <mergeCell ref="Y635:Y636"/>
    <mergeCell ref="Y643:Y644"/>
    <mergeCell ref="Y640:Y642"/>
    <mergeCell ref="Z653:Z654"/>
    <mergeCell ref="X659:X661"/>
    <mergeCell ref="Z566:Z568"/>
    <mergeCell ref="U670:W671"/>
    <mergeCell ref="D600:T604"/>
    <mergeCell ref="E699:T699"/>
    <mergeCell ref="Z569:Z572"/>
    <mergeCell ref="Z625:Z626"/>
    <mergeCell ref="Z618:Z621"/>
    <mergeCell ref="Y615:Y617"/>
    <mergeCell ref="Z640:Z642"/>
    <mergeCell ref="X627:X630"/>
    <mergeCell ref="E585:T587"/>
    <mergeCell ref="Y670:Y671"/>
    <mergeCell ref="Z627:Z630"/>
    <mergeCell ref="Z594:Z597"/>
    <mergeCell ref="Y627:Y630"/>
    <mergeCell ref="Y622:Y624"/>
    <mergeCell ref="Y618:Y621"/>
    <mergeCell ref="X622:X624"/>
    <mergeCell ref="D324:T325"/>
    <mergeCell ref="D387:T390"/>
    <mergeCell ref="A435:C440"/>
    <mergeCell ref="X530:X532"/>
    <mergeCell ref="X499:X503"/>
    <mergeCell ref="Z493:Z494"/>
    <mergeCell ref="X407:X411"/>
    <mergeCell ref="Y407:Y411"/>
    <mergeCell ref="Y435:Y436"/>
    <mergeCell ref="Y335:Y337"/>
    <mergeCell ref="Y350:Y353"/>
    <mergeCell ref="Z347:Z349"/>
    <mergeCell ref="Z391:Z392"/>
    <mergeCell ref="X338:X340"/>
    <mergeCell ref="Z324:Z325"/>
    <mergeCell ref="X511:X525"/>
    <mergeCell ref="U395:W434"/>
    <mergeCell ref="Z393:Z394"/>
    <mergeCell ref="Y393:Y394"/>
    <mergeCell ref="Z416:Z418"/>
    <mergeCell ref="Y412:Y415"/>
    <mergeCell ref="Z511:Z525"/>
    <mergeCell ref="Y511:Y525"/>
    <mergeCell ref="Z387:Z390"/>
    <mergeCell ref="Z598:Z599"/>
    <mergeCell ref="U471:W476"/>
    <mergeCell ref="X366:X378"/>
    <mergeCell ref="X427:X428"/>
    <mergeCell ref="Z400:Z402"/>
    <mergeCell ref="Z635:Z636"/>
    <mergeCell ref="U387:W390"/>
    <mergeCell ref="Z350:Z353"/>
    <mergeCell ref="Z362:Z365"/>
    <mergeCell ref="Y343:Y346"/>
    <mergeCell ref="Z530:Z532"/>
    <mergeCell ref="Y464:Y466"/>
    <mergeCell ref="X455:X460"/>
    <mergeCell ref="U441:W444"/>
    <mergeCell ref="X490:X492"/>
    <mergeCell ref="X504:X510"/>
    <mergeCell ref="U449:W470"/>
    <mergeCell ref="Z412:Z415"/>
    <mergeCell ref="Y416:Y418"/>
    <mergeCell ref="Y431:Y434"/>
    <mergeCell ref="X255:X258"/>
    <mergeCell ref="Z461:Z463"/>
    <mergeCell ref="Z464:Z466"/>
    <mergeCell ref="Y467:Y470"/>
    <mergeCell ref="Y437:Y440"/>
    <mergeCell ref="X437:X440"/>
    <mergeCell ref="X464:X466"/>
    <mergeCell ref="X449:X450"/>
    <mergeCell ref="U350:W357"/>
    <mergeCell ref="U347:W349"/>
    <mergeCell ref="X416:X418"/>
    <mergeCell ref="Y338:Y340"/>
    <mergeCell ref="Y395:Y399"/>
    <mergeCell ref="Y400:Y402"/>
    <mergeCell ref="Y362:Y365"/>
    <mergeCell ref="Y379:Y381"/>
    <mergeCell ref="X451:X454"/>
    <mergeCell ref="Z330:Z334"/>
    <mergeCell ref="Y384:Y386"/>
    <mergeCell ref="U391:W394"/>
    <mergeCell ref="U382:W386"/>
    <mergeCell ref="D391:T392"/>
    <mergeCell ref="X343:X346"/>
    <mergeCell ref="Y387:Y390"/>
    <mergeCell ref="Y366:Y378"/>
    <mergeCell ref="X354:X357"/>
    <mergeCell ref="Y354:Y357"/>
    <mergeCell ref="D347:T349"/>
    <mergeCell ref="D400:T402"/>
    <mergeCell ref="X347:X349"/>
    <mergeCell ref="Y347:Y349"/>
    <mergeCell ref="D358:T361"/>
    <mergeCell ref="D366:T367"/>
    <mergeCell ref="E368:T369"/>
    <mergeCell ref="E370:T371"/>
    <mergeCell ref="Z384:Z386"/>
    <mergeCell ref="X382:X383"/>
    <mergeCell ref="Y382:Y383"/>
    <mergeCell ref="X387:X390"/>
    <mergeCell ref="U338:W346"/>
    <mergeCell ref="D341:T342"/>
    <mergeCell ref="D338:T340"/>
    <mergeCell ref="D335:T337"/>
    <mergeCell ref="U358:W381"/>
    <mergeCell ref="Z338:Z340"/>
    <mergeCell ref="Z335:Z337"/>
    <mergeCell ref="Z341:Z342"/>
    <mergeCell ref="G1051:T1052"/>
    <mergeCell ref="E1015:T1015"/>
    <mergeCell ref="E1043:T1044"/>
    <mergeCell ref="F1039:T1040"/>
    <mergeCell ref="U1008:W1014"/>
    <mergeCell ref="X1008:X1014"/>
    <mergeCell ref="F911:T911"/>
    <mergeCell ref="D946:T951"/>
    <mergeCell ref="X662:X669"/>
    <mergeCell ref="X825:X833"/>
    <mergeCell ref="D686:T687"/>
    <mergeCell ref="U926:W933"/>
    <mergeCell ref="U934:W945"/>
    <mergeCell ref="X441:X444"/>
    <mergeCell ref="G988:T988"/>
    <mergeCell ref="E688:T688"/>
    <mergeCell ref="D631:T634"/>
    <mergeCell ref="F994:T997"/>
    <mergeCell ref="F998:T1000"/>
    <mergeCell ref="F1003:T1003"/>
    <mergeCell ref="D592:T593"/>
    <mergeCell ref="D627:T630"/>
    <mergeCell ref="D625:T626"/>
    <mergeCell ref="D605:T612"/>
    <mergeCell ref="X615:X617"/>
    <mergeCell ref="X618:X621"/>
    <mergeCell ref="D799:T799"/>
    <mergeCell ref="E800:T802"/>
    <mergeCell ref="E846:T846"/>
    <mergeCell ref="E851:T851"/>
    <mergeCell ref="D495:T498"/>
    <mergeCell ref="X541:X542"/>
    <mergeCell ref="X854:X871"/>
    <mergeCell ref="D647:T648"/>
    <mergeCell ref="D878:T878"/>
    <mergeCell ref="F901:T903"/>
    <mergeCell ref="F904:T905"/>
    <mergeCell ref="F906:T910"/>
    <mergeCell ref="Z1008:Z1014"/>
    <mergeCell ref="Y1057:Y1063"/>
    <mergeCell ref="E1019:T1019"/>
    <mergeCell ref="F1020:T1022"/>
    <mergeCell ref="F1023:T1025"/>
    <mergeCell ref="G1030:T1032"/>
    <mergeCell ref="Z803:Z809"/>
    <mergeCell ref="D752:T754"/>
    <mergeCell ref="Y657:Y658"/>
    <mergeCell ref="Z767:Z770"/>
    <mergeCell ref="Z825:Z833"/>
    <mergeCell ref="X834:X839"/>
    <mergeCell ref="Y834:Y839"/>
    <mergeCell ref="Z834:Z839"/>
    <mergeCell ref="Y825:Y833"/>
    <mergeCell ref="X771:X780"/>
    <mergeCell ref="Z686:Z699"/>
    <mergeCell ref="Y686:Y699"/>
    <mergeCell ref="G1048:T1050"/>
    <mergeCell ref="X686:X699"/>
    <mergeCell ref="Y703:Y705"/>
    <mergeCell ref="Y755:Y758"/>
    <mergeCell ref="Z659:Z661"/>
    <mergeCell ref="Z670:Z671"/>
    <mergeCell ref="X657:X658"/>
    <mergeCell ref="F677:X678"/>
    <mergeCell ref="X759:X762"/>
    <mergeCell ref="G912:T913"/>
    <mergeCell ref="F1033:T1033"/>
    <mergeCell ref="E895:T895"/>
    <mergeCell ref="E896:T896"/>
    <mergeCell ref="G920:T922"/>
    <mergeCell ref="F1026:T1026"/>
    <mergeCell ref="E1038:T1038"/>
    <mergeCell ref="D960:T960"/>
    <mergeCell ref="D973:T978"/>
    <mergeCell ref="D979:T979"/>
    <mergeCell ref="D1001:T1001"/>
    <mergeCell ref="A889:C924"/>
    <mergeCell ref="F981:T984"/>
    <mergeCell ref="F991:T992"/>
    <mergeCell ref="A946:C960"/>
    <mergeCell ref="A973:C1006"/>
    <mergeCell ref="D952:T952"/>
    <mergeCell ref="A1008:C1014"/>
    <mergeCell ref="A926:C945"/>
    <mergeCell ref="E935:T945"/>
    <mergeCell ref="E927:T933"/>
    <mergeCell ref="A962:C972"/>
    <mergeCell ref="D962:T965"/>
    <mergeCell ref="E924:T924"/>
    <mergeCell ref="G914:T915"/>
    <mergeCell ref="F897:T900"/>
    <mergeCell ref="F1005:T1006"/>
    <mergeCell ref="G1027:T1029"/>
    <mergeCell ref="E966:T968"/>
    <mergeCell ref="E969:T972"/>
    <mergeCell ref="D953:T953"/>
    <mergeCell ref="D954:T956"/>
    <mergeCell ref="X1064:X1065"/>
    <mergeCell ref="Y1064:Y1065"/>
    <mergeCell ref="Z1064:Z1065"/>
    <mergeCell ref="U962:W972"/>
    <mergeCell ref="X962:X972"/>
    <mergeCell ref="Y962:Y972"/>
    <mergeCell ref="U1057:W1071"/>
    <mergeCell ref="X1057:X1063"/>
    <mergeCell ref="X1066:X1067"/>
    <mergeCell ref="Y1066:Y1067"/>
    <mergeCell ref="Z1066:Z1067"/>
    <mergeCell ref="X1068:X1069"/>
    <mergeCell ref="Z1068:Z1069"/>
    <mergeCell ref="X1070:X1071"/>
    <mergeCell ref="Y1070:Y1071"/>
    <mergeCell ref="Z1070:Z1071"/>
    <mergeCell ref="Y1068:Y1069"/>
    <mergeCell ref="Z962:Z972"/>
    <mergeCell ref="Z1057:Z1063"/>
    <mergeCell ref="Y1008:Y1014"/>
    <mergeCell ref="G1053:T1054"/>
    <mergeCell ref="F1055:T1055"/>
    <mergeCell ref="E1016:T1017"/>
    <mergeCell ref="E1035:T1036"/>
    <mergeCell ref="D1008:T1014"/>
    <mergeCell ref="F993:T993"/>
    <mergeCell ref="U973:W1005"/>
    <mergeCell ref="G985:T986"/>
    <mergeCell ref="G987:T987"/>
    <mergeCell ref="G989:T990"/>
    <mergeCell ref="E980:T980"/>
    <mergeCell ref="E1002:T1002"/>
    <mergeCell ref="D861:T861"/>
    <mergeCell ref="E649:T652"/>
    <mergeCell ref="A752:C754"/>
    <mergeCell ref="A631:C646"/>
    <mergeCell ref="E643:T644"/>
    <mergeCell ref="D635:T636"/>
    <mergeCell ref="D637:T639"/>
    <mergeCell ref="E641:T642"/>
    <mergeCell ref="D672:X673"/>
    <mergeCell ref="X653:X654"/>
    <mergeCell ref="F793:T795"/>
    <mergeCell ref="D820:T824"/>
    <mergeCell ref="E712:T717"/>
    <mergeCell ref="X767:X770"/>
    <mergeCell ref="A703:C717"/>
    <mergeCell ref="E693:T693"/>
    <mergeCell ref="A820:C824"/>
    <mergeCell ref="F847:T848"/>
    <mergeCell ref="F852:T852"/>
    <mergeCell ref="D854:T860"/>
    <mergeCell ref="A854:C871"/>
    <mergeCell ref="A834:C853"/>
    <mergeCell ref="X640:X642"/>
    <mergeCell ref="X755:X758"/>
    <mergeCell ref="E655:T656"/>
    <mergeCell ref="U686:W699"/>
    <mergeCell ref="A701:Z702"/>
    <mergeCell ref="Y659:Y661"/>
    <mergeCell ref="Y645:Y646"/>
    <mergeCell ref="D889:T894"/>
    <mergeCell ref="E923:T923"/>
    <mergeCell ref="Z854:Z871"/>
    <mergeCell ref="Z845:Z849"/>
    <mergeCell ref="X840:X844"/>
    <mergeCell ref="Y840:Y844"/>
    <mergeCell ref="Y850:Y853"/>
    <mergeCell ref="Z850:Z853"/>
    <mergeCell ref="U854:W871"/>
    <mergeCell ref="X820:X824"/>
    <mergeCell ref="Y820:Y824"/>
    <mergeCell ref="E709:T711"/>
    <mergeCell ref="D825:T829"/>
    <mergeCell ref="D830:T830"/>
    <mergeCell ref="D755:T758"/>
    <mergeCell ref="D767:T770"/>
    <mergeCell ref="A825:C833"/>
    <mergeCell ref="D831:T833"/>
    <mergeCell ref="U746:W748"/>
    <mergeCell ref="D739:T741"/>
    <mergeCell ref="U739:W745"/>
    <mergeCell ref="A755:C758"/>
    <mergeCell ref="U703:W717"/>
    <mergeCell ref="D763:T766"/>
    <mergeCell ref="Y749:Y751"/>
    <mergeCell ref="A771:C819"/>
    <mergeCell ref="A767:C770"/>
    <mergeCell ref="E868:T871"/>
    <mergeCell ref="D834:T839"/>
    <mergeCell ref="U834:W853"/>
    <mergeCell ref="A749:C751"/>
    <mergeCell ref="A739:C741"/>
    <mergeCell ref="A763:C766"/>
    <mergeCell ref="D746:T748"/>
    <mergeCell ref="Z749:Z751"/>
    <mergeCell ref="D566:T568"/>
    <mergeCell ref="Y662:Y669"/>
    <mergeCell ref="E515:T516"/>
    <mergeCell ref="Y562:Y565"/>
    <mergeCell ref="Y653:Y654"/>
    <mergeCell ref="D659:T661"/>
    <mergeCell ref="D670:T671"/>
    <mergeCell ref="X670:X671"/>
    <mergeCell ref="E645:T646"/>
    <mergeCell ref="U659:W661"/>
    <mergeCell ref="X655:X656"/>
    <mergeCell ref="Z655:Z656"/>
    <mergeCell ref="Y739:Y741"/>
    <mergeCell ref="Z739:Z741"/>
    <mergeCell ref="D588:T591"/>
    <mergeCell ref="Y528:Y529"/>
    <mergeCell ref="Z559:Z561"/>
    <mergeCell ref="Z592:Z593"/>
    <mergeCell ref="Z649:Z652"/>
    <mergeCell ref="Y655:Y656"/>
    <mergeCell ref="X645:X646"/>
    <mergeCell ref="U647:W658"/>
    <mergeCell ref="D662:T669"/>
    <mergeCell ref="U662:W669"/>
    <mergeCell ref="D706:T707"/>
    <mergeCell ref="Z645:Z646"/>
    <mergeCell ref="U631:W646"/>
    <mergeCell ref="X643:X644"/>
    <mergeCell ref="E653:T654"/>
    <mergeCell ref="Y559:Y561"/>
    <mergeCell ref="Y569:Y572"/>
    <mergeCell ref="A3:Z5"/>
    <mergeCell ref="A9:E10"/>
    <mergeCell ref="F9:Z10"/>
    <mergeCell ref="A11:E12"/>
    <mergeCell ref="F11:M12"/>
    <mergeCell ref="N11:Q12"/>
    <mergeCell ref="R11:Z12"/>
    <mergeCell ref="A14:Z15"/>
    <mergeCell ref="C18:Y18"/>
    <mergeCell ref="A21:Z22"/>
    <mergeCell ref="A23:D24"/>
    <mergeCell ref="E23:Z24"/>
    <mergeCell ref="A25:D26"/>
    <mergeCell ref="E25:Z26"/>
    <mergeCell ref="A27:D29"/>
    <mergeCell ref="E27:Z29"/>
    <mergeCell ref="A358:C386"/>
    <mergeCell ref="X154:X169"/>
    <mergeCell ref="Y154:Y169"/>
    <mergeCell ref="Y179:Y180"/>
    <mergeCell ref="Y216:Z229"/>
    <mergeCell ref="X122:X123"/>
    <mergeCell ref="Z176:Z178"/>
    <mergeCell ref="A30:D32"/>
    <mergeCell ref="E30:Z32"/>
    <mergeCell ref="X108:X112"/>
    <mergeCell ref="D119:T121"/>
    <mergeCell ref="D350:T353"/>
    <mergeCell ref="D384:T386"/>
    <mergeCell ref="D343:T346"/>
    <mergeCell ref="D354:T357"/>
    <mergeCell ref="X379:X381"/>
    <mergeCell ref="D872:T876"/>
    <mergeCell ref="D877:T877"/>
    <mergeCell ref="E881:T888"/>
    <mergeCell ref="D93:T97"/>
    <mergeCell ref="A559:C565"/>
    <mergeCell ref="D552:T553"/>
    <mergeCell ref="U627:W630"/>
    <mergeCell ref="D562:T565"/>
    <mergeCell ref="D573:T575"/>
    <mergeCell ref="E541:T542"/>
    <mergeCell ref="U530:W542"/>
    <mergeCell ref="A395:C434"/>
    <mergeCell ref="A387:C390"/>
    <mergeCell ref="A605:C626"/>
    <mergeCell ref="D435:T436"/>
    <mergeCell ref="D395:T399"/>
    <mergeCell ref="D382:T383"/>
    <mergeCell ref="D419:T420"/>
    <mergeCell ref="A746:C748"/>
    <mergeCell ref="D749:T751"/>
    <mergeCell ref="E694:T694"/>
    <mergeCell ref="A477:C487"/>
    <mergeCell ref="E473:T474"/>
    <mergeCell ref="E697:T698"/>
    <mergeCell ref="A684:Z685"/>
    <mergeCell ref="A391:C394"/>
    <mergeCell ref="A504:C510"/>
    <mergeCell ref="U477:W487"/>
    <mergeCell ref="A471:C476"/>
    <mergeCell ref="E507:T510"/>
    <mergeCell ref="D416:T418"/>
    <mergeCell ref="E657:T658"/>
    <mergeCell ref="A33:D35"/>
    <mergeCell ref="E33:Z35"/>
    <mergeCell ref="A36:D37"/>
    <mergeCell ref="E36:Z37"/>
    <mergeCell ref="A38:D41"/>
    <mergeCell ref="E38:Z41"/>
    <mergeCell ref="Z124:Z131"/>
    <mergeCell ref="Z122:Z123"/>
    <mergeCell ref="A44:Z45"/>
    <mergeCell ref="A46:C48"/>
    <mergeCell ref="D46:T48"/>
    <mergeCell ref="U46:W48"/>
    <mergeCell ref="X46:Z46"/>
    <mergeCell ref="X47:X48"/>
    <mergeCell ref="Y47:Y48"/>
    <mergeCell ref="A63:C65"/>
    <mergeCell ref="A61:Z62"/>
    <mergeCell ref="A66:C121"/>
    <mergeCell ref="F127:T127"/>
    <mergeCell ref="I129:T129"/>
    <mergeCell ref="I130:T130"/>
    <mergeCell ref="I131:N131"/>
    <mergeCell ref="D91:T92"/>
    <mergeCell ref="J102:Q105"/>
    <mergeCell ref="X89:X90"/>
    <mergeCell ref="X75:X78"/>
    <mergeCell ref="E116:T118"/>
    <mergeCell ref="D107:T112"/>
    <mergeCell ref="U49:W59"/>
    <mergeCell ref="X49:X50"/>
    <mergeCell ref="Z47:Z48"/>
    <mergeCell ref="Z75:Z78"/>
    <mergeCell ref="A495:C503"/>
    <mergeCell ref="X739:X741"/>
    <mergeCell ref="A488:C494"/>
    <mergeCell ref="X649:X652"/>
    <mergeCell ref="A670:C682"/>
    <mergeCell ref="D594:T597"/>
    <mergeCell ref="A627:C630"/>
    <mergeCell ref="X393:X394"/>
    <mergeCell ref="D486:T487"/>
    <mergeCell ref="X637:X639"/>
    <mergeCell ref="X552:X556"/>
    <mergeCell ref="D407:T409"/>
    <mergeCell ref="E410:T411"/>
    <mergeCell ref="D412:T415"/>
    <mergeCell ref="X419:X420"/>
    <mergeCell ref="X421:X424"/>
    <mergeCell ref="A543:C551"/>
    <mergeCell ref="U511:W529"/>
    <mergeCell ref="E689:T690"/>
    <mergeCell ref="E691:T691"/>
    <mergeCell ref="E692:T692"/>
    <mergeCell ref="U488:W494"/>
    <mergeCell ref="D490:T492"/>
    <mergeCell ref="U435:W440"/>
    <mergeCell ref="A600:C604"/>
    <mergeCell ref="A573:C599"/>
    <mergeCell ref="A552:C558"/>
    <mergeCell ref="A569:C572"/>
    <mergeCell ref="F518:T519"/>
    <mergeCell ref="A566:C568"/>
    <mergeCell ref="X559:X561"/>
    <mergeCell ref="Z66:Z67"/>
    <mergeCell ref="D66:T67"/>
    <mergeCell ref="Z108:Z112"/>
    <mergeCell ref="D154:T155"/>
    <mergeCell ref="Y170:Y175"/>
    <mergeCell ref="Y176:Y178"/>
    <mergeCell ref="Y140:Y144"/>
    <mergeCell ref="Y145:Y148"/>
    <mergeCell ref="X136:X139"/>
    <mergeCell ref="Y136:Y139"/>
    <mergeCell ref="X132:X135"/>
    <mergeCell ref="Y132:Y135"/>
    <mergeCell ref="Z170:Z175"/>
    <mergeCell ref="X176:X178"/>
    <mergeCell ref="X358:X361"/>
    <mergeCell ref="Z237:Z241"/>
    <mergeCell ref="X350:X353"/>
    <mergeCell ref="Y311:Y316"/>
    <mergeCell ref="Z253:Z254"/>
    <mergeCell ref="X311:X316"/>
    <mergeCell ref="Y242:Y243"/>
    <mergeCell ref="U335:W337"/>
    <mergeCell ref="U326:W334"/>
    <mergeCell ref="U122:W139"/>
    <mergeCell ref="E128:T128"/>
    <mergeCell ref="X152:X153"/>
    <mergeCell ref="D311:T312"/>
    <mergeCell ref="E313:T316"/>
    <mergeCell ref="U311:W316"/>
    <mergeCell ref="D122:T123"/>
    <mergeCell ref="D132:T135"/>
    <mergeCell ref="D139:T139"/>
    <mergeCell ref="Z746:Z748"/>
    <mergeCell ref="Y746:Y748"/>
    <mergeCell ref="X191:X202"/>
    <mergeCell ref="Z231:Z236"/>
    <mergeCell ref="Y49:Y50"/>
    <mergeCell ref="Z49:Z50"/>
    <mergeCell ref="Y68:Y72"/>
    <mergeCell ref="X73:X74"/>
    <mergeCell ref="X68:X72"/>
    <mergeCell ref="X91:X92"/>
    <mergeCell ref="Y108:Y112"/>
    <mergeCell ref="Z89:Z90"/>
    <mergeCell ref="X119:X121"/>
    <mergeCell ref="Y152:Y153"/>
    <mergeCell ref="Z73:Z74"/>
    <mergeCell ref="Y91:Y92"/>
    <mergeCell ref="Y73:Y74"/>
    <mergeCell ref="X66:X67"/>
    <mergeCell ref="Y119:Y121"/>
    <mergeCell ref="Y75:Y78"/>
    <mergeCell ref="X181:X190"/>
    <mergeCell ref="Y181:Y190"/>
    <mergeCell ref="Z181:Z190"/>
    <mergeCell ref="Z311:Z316"/>
    <mergeCell ref="X742:X745"/>
    <mergeCell ref="Y742:Y745"/>
    <mergeCell ref="Z742:Z745"/>
    <mergeCell ref="Z429:Z430"/>
    <mergeCell ref="Z395:Z399"/>
    <mergeCell ref="Z403:Z406"/>
    <mergeCell ref="Y429:Y430"/>
    <mergeCell ref="Z431:Z434"/>
    <mergeCell ref="U763:W766"/>
    <mergeCell ref="Z259:Z275"/>
    <mergeCell ref="Y244:Y247"/>
    <mergeCell ref="Z242:Z243"/>
    <mergeCell ref="Z214:Z215"/>
    <mergeCell ref="X63:Z63"/>
    <mergeCell ref="Z64:Z65"/>
    <mergeCell ref="U66:W121"/>
    <mergeCell ref="Z528:Z529"/>
    <mergeCell ref="Y649:Y652"/>
    <mergeCell ref="Z504:Z510"/>
    <mergeCell ref="Z477:Z480"/>
    <mergeCell ref="Z495:Z498"/>
    <mergeCell ref="Z755:Z758"/>
    <mergeCell ref="Z752:Z754"/>
    <mergeCell ref="Y752:Y754"/>
    <mergeCell ref="Z113:Z118"/>
    <mergeCell ref="Z119:Z121"/>
    <mergeCell ref="U63:W65"/>
    <mergeCell ref="X64:X65"/>
    <mergeCell ref="Y64:Y65"/>
    <mergeCell ref="Y113:Y118"/>
    <mergeCell ref="Z419:Z420"/>
    <mergeCell ref="Z382:Z383"/>
    <mergeCell ref="X384:X386"/>
    <mergeCell ref="Z421:Z424"/>
    <mergeCell ref="X429:X430"/>
    <mergeCell ref="Z407:Z411"/>
    <mergeCell ref="X403:X406"/>
    <mergeCell ref="Y403:Y406"/>
    <mergeCell ref="Y191:Y202"/>
    <mergeCell ref="Z191:Z202"/>
    <mergeCell ref="D63:T65"/>
    <mergeCell ref="E79:T83"/>
    <mergeCell ref="Z68:Z72"/>
    <mergeCell ref="D113:T115"/>
    <mergeCell ref="Z154:Z169"/>
    <mergeCell ref="J161:M161"/>
    <mergeCell ref="F162:I162"/>
    <mergeCell ref="F161:I161"/>
    <mergeCell ref="J160:M160"/>
    <mergeCell ref="F160:I160"/>
    <mergeCell ref="Y124:Y131"/>
    <mergeCell ref="Y122:Y123"/>
    <mergeCell ref="R98:S101"/>
    <mergeCell ref="D75:T78"/>
    <mergeCell ref="E84:T88"/>
    <mergeCell ref="E98:I101"/>
    <mergeCell ref="E102:I105"/>
    <mergeCell ref="J98:Q101"/>
    <mergeCell ref="X113:X118"/>
    <mergeCell ref="D68:T72"/>
    <mergeCell ref="D89:T90"/>
    <mergeCell ref="X145:X148"/>
    <mergeCell ref="Y89:Y90"/>
    <mergeCell ref="Z91:Z92"/>
    <mergeCell ref="Z145:Z148"/>
    <mergeCell ref="Z132:Z135"/>
    <mergeCell ref="Z152:Z153"/>
    <mergeCell ref="Z136:Z139"/>
    <mergeCell ref="Z140:Z144"/>
    <mergeCell ref="X124:X131"/>
    <mergeCell ref="D73:T74"/>
    <mergeCell ref="Y66:Y67"/>
    <mergeCell ref="A872:C888"/>
    <mergeCell ref="D957:T959"/>
    <mergeCell ref="D598:T599"/>
    <mergeCell ref="U759:W762"/>
    <mergeCell ref="Y672:Z682"/>
    <mergeCell ref="D145:T148"/>
    <mergeCell ref="F1004:T1004"/>
    <mergeCell ref="D865:T865"/>
    <mergeCell ref="E866:T867"/>
    <mergeCell ref="U752:W754"/>
    <mergeCell ref="X635:X636"/>
    <mergeCell ref="X631:X634"/>
    <mergeCell ref="X573:X580"/>
    <mergeCell ref="X600:X604"/>
    <mergeCell ref="X569:X572"/>
    <mergeCell ref="U569:W572"/>
    <mergeCell ref="Z662:Z669"/>
    <mergeCell ref="F784:T789"/>
    <mergeCell ref="F790:T792"/>
    <mergeCell ref="F796:T798"/>
    <mergeCell ref="E771:T777"/>
    <mergeCell ref="E778:T780"/>
    <mergeCell ref="E841:T841"/>
    <mergeCell ref="X803:X809"/>
    <mergeCell ref="Y803:Y809"/>
    <mergeCell ref="U820:W824"/>
    <mergeCell ref="D806:T806"/>
    <mergeCell ref="E805:T805"/>
    <mergeCell ref="Y427:Y428"/>
    <mergeCell ref="Z427:Z428"/>
    <mergeCell ref="Y419:Y420"/>
    <mergeCell ref="A759:C762"/>
  </mergeCells>
  <phoneticPr fontId="1"/>
  <pageMargins left="0.51181102362204722" right="0.51181102362204722" top="0.55118110236220474" bottom="0.55118110236220474" header="0.31496062992125984" footer="0.31496062992125984"/>
  <pageSetup paperSize="9" scale="96" fitToHeight="0" orientation="portrait" r:id="rId1"/>
  <headerFooter>
    <oddFooter>&amp;L小規模多機能型居宅介護－&amp;P</oddFooter>
  </headerFooter>
  <rowBreaks count="25" manualBreakCount="25">
    <brk id="42" max="25" man="1"/>
    <brk id="92" max="25" man="1"/>
    <brk id="139" max="25" man="1"/>
    <brk id="186" max="25" man="1"/>
    <brk id="236" max="25" man="1"/>
    <brk id="283" max="25" man="1"/>
    <brk id="334" max="25" man="1"/>
    <brk id="381" max="25" man="1"/>
    <brk id="428" max="25" man="1"/>
    <brk id="476" max="25" man="1"/>
    <brk id="510" max="25" man="1"/>
    <brk id="558" max="25" man="1"/>
    <brk id="604" max="25" man="1"/>
    <brk id="646" max="25" man="1"/>
    <brk id="683" max="25" man="1"/>
    <brk id="717" max="25" man="1"/>
    <brk id="754" max="25" man="1"/>
    <brk id="770" max="25" man="1"/>
    <brk id="819" max="25" man="1"/>
    <brk id="853" max="25" man="1"/>
    <brk id="888" max="25" man="1"/>
    <brk id="925" max="25" man="1"/>
    <brk id="961" max="25" man="1"/>
    <brk id="1007" max="25" man="1"/>
    <brk id="1056" max="25" man="1"/>
  </rowBreaks>
  <ignoredErrors>
    <ignoredError sqref="D1064:D1070 D723:D73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94" r:id="rId4" name="Check Box 46">
              <controlPr defaultSize="0" autoFill="0" autoLine="0" autoPict="0">
                <anchor moveWithCells="1">
                  <from>
                    <xdr:col>23</xdr:col>
                    <xdr:colOff>47625</xdr:colOff>
                    <xdr:row>121</xdr:row>
                    <xdr:rowOff>95250</xdr:rowOff>
                  </from>
                  <to>
                    <xdr:col>23</xdr:col>
                    <xdr:colOff>257175</xdr:colOff>
                    <xdr:row>122</xdr:row>
                    <xdr:rowOff>123825</xdr:rowOff>
                  </to>
                </anchor>
              </controlPr>
            </control>
          </mc:Choice>
        </mc:AlternateContent>
        <mc:AlternateContent xmlns:mc="http://schemas.openxmlformats.org/markup-compatibility/2006">
          <mc:Choice Requires="x14">
            <control shapeId="2096" r:id="rId5" name="Check Box 48">
              <controlPr defaultSize="0" autoFill="0" autoLine="0" autoPict="0">
                <anchor moveWithCells="1">
                  <from>
                    <xdr:col>24</xdr:col>
                    <xdr:colOff>47625</xdr:colOff>
                    <xdr:row>121</xdr:row>
                    <xdr:rowOff>95250</xdr:rowOff>
                  </from>
                  <to>
                    <xdr:col>24</xdr:col>
                    <xdr:colOff>257175</xdr:colOff>
                    <xdr:row>122</xdr:row>
                    <xdr:rowOff>123825</xdr:rowOff>
                  </to>
                </anchor>
              </controlPr>
            </control>
          </mc:Choice>
        </mc:AlternateContent>
        <mc:AlternateContent xmlns:mc="http://schemas.openxmlformats.org/markup-compatibility/2006">
          <mc:Choice Requires="x14">
            <control shapeId="2338" r:id="rId6" name="Check Box 290">
              <controlPr defaultSize="0" autoFill="0" autoLine="0" autoPict="0">
                <anchor moveWithCells="1">
                  <from>
                    <xdr:col>23</xdr:col>
                    <xdr:colOff>47625</xdr:colOff>
                    <xdr:row>791</xdr:row>
                    <xdr:rowOff>66675</xdr:rowOff>
                  </from>
                  <to>
                    <xdr:col>23</xdr:col>
                    <xdr:colOff>257175</xdr:colOff>
                    <xdr:row>792</xdr:row>
                    <xdr:rowOff>95250</xdr:rowOff>
                  </to>
                </anchor>
              </controlPr>
            </control>
          </mc:Choice>
        </mc:AlternateContent>
        <mc:AlternateContent xmlns:mc="http://schemas.openxmlformats.org/markup-compatibility/2006">
          <mc:Choice Requires="x14">
            <control shapeId="2595" r:id="rId7" name="Check Box 547">
              <controlPr defaultSize="0" autoFill="0" autoLine="0" autoPict="0">
                <anchor moveWithCells="1">
                  <from>
                    <xdr:col>23</xdr:col>
                    <xdr:colOff>47625</xdr:colOff>
                    <xdr:row>755</xdr:row>
                    <xdr:rowOff>85725</xdr:rowOff>
                  </from>
                  <to>
                    <xdr:col>23</xdr:col>
                    <xdr:colOff>257175</xdr:colOff>
                    <xdr:row>756</xdr:row>
                    <xdr:rowOff>114300</xdr:rowOff>
                  </to>
                </anchor>
              </controlPr>
            </control>
          </mc:Choice>
        </mc:AlternateContent>
        <mc:AlternateContent xmlns:mc="http://schemas.openxmlformats.org/markup-compatibility/2006">
          <mc:Choice Requires="x14">
            <control shapeId="2599" r:id="rId8" name="Check Box 551">
              <controlPr defaultSize="0" autoFill="0" autoLine="0" autoPict="0">
                <anchor moveWithCells="1">
                  <from>
                    <xdr:col>23</xdr:col>
                    <xdr:colOff>47625</xdr:colOff>
                    <xdr:row>763</xdr:row>
                    <xdr:rowOff>95250</xdr:rowOff>
                  </from>
                  <to>
                    <xdr:col>23</xdr:col>
                    <xdr:colOff>257175</xdr:colOff>
                    <xdr:row>764</xdr:row>
                    <xdr:rowOff>123825</xdr:rowOff>
                  </to>
                </anchor>
              </controlPr>
            </control>
          </mc:Choice>
        </mc:AlternateContent>
        <mc:AlternateContent xmlns:mc="http://schemas.openxmlformats.org/markup-compatibility/2006">
          <mc:Choice Requires="x14">
            <control shapeId="2678" r:id="rId9" name="Check Box 630">
              <controlPr defaultSize="0" autoFill="0" autoLine="0" autoPict="0">
                <anchor moveWithCells="1">
                  <from>
                    <xdr:col>23</xdr:col>
                    <xdr:colOff>47625</xdr:colOff>
                    <xdr:row>472</xdr:row>
                    <xdr:rowOff>152400</xdr:rowOff>
                  </from>
                  <to>
                    <xdr:col>23</xdr:col>
                    <xdr:colOff>257175</xdr:colOff>
                    <xdr:row>473</xdr:row>
                    <xdr:rowOff>190500</xdr:rowOff>
                  </to>
                </anchor>
              </controlPr>
            </control>
          </mc:Choice>
        </mc:AlternateContent>
        <mc:AlternateContent xmlns:mc="http://schemas.openxmlformats.org/markup-compatibility/2006">
          <mc:Choice Requires="x14">
            <control shapeId="2680" r:id="rId10" name="Check Box 632">
              <controlPr defaultSize="0" autoFill="0" autoLine="0" autoPict="0">
                <anchor moveWithCells="1">
                  <from>
                    <xdr:col>24</xdr:col>
                    <xdr:colOff>47625</xdr:colOff>
                    <xdr:row>472</xdr:row>
                    <xdr:rowOff>152400</xdr:rowOff>
                  </from>
                  <to>
                    <xdr:col>24</xdr:col>
                    <xdr:colOff>257175</xdr:colOff>
                    <xdr:row>473</xdr:row>
                    <xdr:rowOff>190500</xdr:rowOff>
                  </to>
                </anchor>
              </controlPr>
            </control>
          </mc:Choice>
        </mc:AlternateContent>
        <mc:AlternateContent xmlns:mc="http://schemas.openxmlformats.org/markup-compatibility/2006">
          <mc:Choice Requires="x14">
            <control shapeId="2684" r:id="rId11" name="Check Box 636">
              <controlPr defaultSize="0" autoFill="0" autoLine="0" autoPict="0">
                <anchor moveWithCells="1">
                  <from>
                    <xdr:col>25</xdr:col>
                    <xdr:colOff>47625</xdr:colOff>
                    <xdr:row>472</xdr:row>
                    <xdr:rowOff>152400</xdr:rowOff>
                  </from>
                  <to>
                    <xdr:col>25</xdr:col>
                    <xdr:colOff>257175</xdr:colOff>
                    <xdr:row>473</xdr:row>
                    <xdr:rowOff>190500</xdr:rowOff>
                  </to>
                </anchor>
              </controlPr>
            </control>
          </mc:Choice>
        </mc:AlternateContent>
        <mc:AlternateContent xmlns:mc="http://schemas.openxmlformats.org/markup-compatibility/2006">
          <mc:Choice Requires="x14">
            <control shapeId="2693" r:id="rId12" name="Check Box 645">
              <controlPr defaultSize="0" autoFill="0" autoLine="0" autoPict="0">
                <anchor moveWithCells="1">
                  <from>
                    <xdr:col>23</xdr:col>
                    <xdr:colOff>57150</xdr:colOff>
                    <xdr:row>113</xdr:row>
                    <xdr:rowOff>200025</xdr:rowOff>
                  </from>
                  <to>
                    <xdr:col>23</xdr:col>
                    <xdr:colOff>266700</xdr:colOff>
                    <xdr:row>115</xdr:row>
                    <xdr:rowOff>19050</xdr:rowOff>
                  </to>
                </anchor>
              </controlPr>
            </control>
          </mc:Choice>
        </mc:AlternateContent>
        <mc:AlternateContent xmlns:mc="http://schemas.openxmlformats.org/markup-compatibility/2006">
          <mc:Choice Requires="x14">
            <control shapeId="2730" r:id="rId13" name="Check Box 682">
              <controlPr defaultSize="0" autoFill="0" autoLine="0" autoPict="0">
                <anchor moveWithCells="1">
                  <from>
                    <xdr:col>23</xdr:col>
                    <xdr:colOff>47625</xdr:colOff>
                    <xdr:row>627</xdr:row>
                    <xdr:rowOff>95250</xdr:rowOff>
                  </from>
                  <to>
                    <xdr:col>23</xdr:col>
                    <xdr:colOff>257175</xdr:colOff>
                    <xdr:row>628</xdr:row>
                    <xdr:rowOff>123825</xdr:rowOff>
                  </to>
                </anchor>
              </controlPr>
            </control>
          </mc:Choice>
        </mc:AlternateContent>
        <mc:AlternateContent xmlns:mc="http://schemas.openxmlformats.org/markup-compatibility/2006">
          <mc:Choice Requires="x14">
            <control shapeId="2757" r:id="rId14" name="Check Box 709">
              <controlPr defaultSize="0" autoFill="0" autoLine="0" autoPict="0">
                <anchor moveWithCells="1">
                  <from>
                    <xdr:col>24</xdr:col>
                    <xdr:colOff>47625</xdr:colOff>
                    <xdr:row>763</xdr:row>
                    <xdr:rowOff>95250</xdr:rowOff>
                  </from>
                  <to>
                    <xdr:col>24</xdr:col>
                    <xdr:colOff>257175</xdr:colOff>
                    <xdr:row>764</xdr:row>
                    <xdr:rowOff>123825</xdr:rowOff>
                  </to>
                </anchor>
              </controlPr>
            </control>
          </mc:Choice>
        </mc:AlternateContent>
        <mc:AlternateContent xmlns:mc="http://schemas.openxmlformats.org/markup-compatibility/2006">
          <mc:Choice Requires="x14">
            <control shapeId="2758" r:id="rId15" name="Check Box 710">
              <controlPr defaultSize="0" autoFill="0" autoLine="0" autoPict="0">
                <anchor moveWithCells="1">
                  <from>
                    <xdr:col>25</xdr:col>
                    <xdr:colOff>47625</xdr:colOff>
                    <xdr:row>763</xdr:row>
                    <xdr:rowOff>95250</xdr:rowOff>
                  </from>
                  <to>
                    <xdr:col>25</xdr:col>
                    <xdr:colOff>257175</xdr:colOff>
                    <xdr:row>764</xdr:row>
                    <xdr:rowOff>123825</xdr:rowOff>
                  </to>
                </anchor>
              </controlPr>
            </control>
          </mc:Choice>
        </mc:AlternateContent>
        <mc:AlternateContent xmlns:mc="http://schemas.openxmlformats.org/markup-compatibility/2006">
          <mc:Choice Requires="x14">
            <control shapeId="2761" r:id="rId16" name="Check Box 713">
              <controlPr defaultSize="0" autoFill="0" autoLine="0" autoPict="0">
                <anchor moveWithCells="1">
                  <from>
                    <xdr:col>23</xdr:col>
                    <xdr:colOff>57150</xdr:colOff>
                    <xdr:row>88</xdr:row>
                    <xdr:rowOff>95250</xdr:rowOff>
                  </from>
                  <to>
                    <xdr:col>23</xdr:col>
                    <xdr:colOff>266700</xdr:colOff>
                    <xdr:row>89</xdr:row>
                    <xdr:rowOff>123825</xdr:rowOff>
                  </to>
                </anchor>
              </controlPr>
            </control>
          </mc:Choice>
        </mc:AlternateContent>
        <mc:AlternateContent xmlns:mc="http://schemas.openxmlformats.org/markup-compatibility/2006">
          <mc:Choice Requires="x14">
            <control shapeId="2762" r:id="rId17" name="Check Box 714">
              <controlPr defaultSize="0" autoFill="0" autoLine="0" autoPict="0">
                <anchor moveWithCells="1">
                  <from>
                    <xdr:col>24</xdr:col>
                    <xdr:colOff>47625</xdr:colOff>
                    <xdr:row>88</xdr:row>
                    <xdr:rowOff>95250</xdr:rowOff>
                  </from>
                  <to>
                    <xdr:col>24</xdr:col>
                    <xdr:colOff>257175</xdr:colOff>
                    <xdr:row>89</xdr:row>
                    <xdr:rowOff>123825</xdr:rowOff>
                  </to>
                </anchor>
              </controlPr>
            </control>
          </mc:Choice>
        </mc:AlternateContent>
        <mc:AlternateContent xmlns:mc="http://schemas.openxmlformats.org/markup-compatibility/2006">
          <mc:Choice Requires="x14">
            <control shapeId="2766" r:id="rId18" name="Check Box 718">
              <controlPr defaultSize="0" autoFill="0" autoLine="0" autoPict="0">
                <anchor moveWithCells="1">
                  <from>
                    <xdr:col>23</xdr:col>
                    <xdr:colOff>57150</xdr:colOff>
                    <xdr:row>132</xdr:row>
                    <xdr:rowOff>95250</xdr:rowOff>
                  </from>
                  <to>
                    <xdr:col>23</xdr:col>
                    <xdr:colOff>266700</xdr:colOff>
                    <xdr:row>133</xdr:row>
                    <xdr:rowOff>123825</xdr:rowOff>
                  </to>
                </anchor>
              </controlPr>
            </control>
          </mc:Choice>
        </mc:AlternateContent>
        <mc:AlternateContent xmlns:mc="http://schemas.openxmlformats.org/markup-compatibility/2006">
          <mc:Choice Requires="x14">
            <control shapeId="2767" r:id="rId19" name="Check Box 719">
              <controlPr defaultSize="0" autoFill="0" autoLine="0" autoPict="0">
                <anchor moveWithCells="1">
                  <from>
                    <xdr:col>24</xdr:col>
                    <xdr:colOff>57150</xdr:colOff>
                    <xdr:row>132</xdr:row>
                    <xdr:rowOff>95250</xdr:rowOff>
                  </from>
                  <to>
                    <xdr:col>24</xdr:col>
                    <xdr:colOff>266700</xdr:colOff>
                    <xdr:row>133</xdr:row>
                    <xdr:rowOff>123825</xdr:rowOff>
                  </to>
                </anchor>
              </controlPr>
            </control>
          </mc:Choice>
        </mc:AlternateContent>
        <mc:AlternateContent xmlns:mc="http://schemas.openxmlformats.org/markup-compatibility/2006">
          <mc:Choice Requires="x14">
            <control shapeId="2770" r:id="rId20" name="Check Box 722">
              <controlPr defaultSize="0" autoFill="0" autoLine="0" autoPict="0">
                <anchor moveWithCells="1">
                  <from>
                    <xdr:col>23</xdr:col>
                    <xdr:colOff>57150</xdr:colOff>
                    <xdr:row>140</xdr:row>
                    <xdr:rowOff>200025</xdr:rowOff>
                  </from>
                  <to>
                    <xdr:col>23</xdr:col>
                    <xdr:colOff>266700</xdr:colOff>
                    <xdr:row>142</xdr:row>
                    <xdr:rowOff>19050</xdr:rowOff>
                  </to>
                </anchor>
              </controlPr>
            </control>
          </mc:Choice>
        </mc:AlternateContent>
        <mc:AlternateContent xmlns:mc="http://schemas.openxmlformats.org/markup-compatibility/2006">
          <mc:Choice Requires="x14">
            <control shapeId="2771" r:id="rId21" name="Check Box 723">
              <controlPr defaultSize="0" autoFill="0" autoLine="0" autoPict="0">
                <anchor moveWithCells="1">
                  <from>
                    <xdr:col>24</xdr:col>
                    <xdr:colOff>57150</xdr:colOff>
                    <xdr:row>140</xdr:row>
                    <xdr:rowOff>200025</xdr:rowOff>
                  </from>
                  <to>
                    <xdr:col>24</xdr:col>
                    <xdr:colOff>266700</xdr:colOff>
                    <xdr:row>142</xdr:row>
                    <xdr:rowOff>19050</xdr:rowOff>
                  </to>
                </anchor>
              </controlPr>
            </control>
          </mc:Choice>
        </mc:AlternateContent>
        <mc:AlternateContent xmlns:mc="http://schemas.openxmlformats.org/markup-compatibility/2006">
          <mc:Choice Requires="x14">
            <control shapeId="2781" r:id="rId22" name="Check Box 733">
              <controlPr defaultSize="0" autoFill="0" autoLine="0" autoPict="0">
                <anchor moveWithCells="1">
                  <from>
                    <xdr:col>24</xdr:col>
                    <xdr:colOff>57150</xdr:colOff>
                    <xdr:row>113</xdr:row>
                    <xdr:rowOff>200025</xdr:rowOff>
                  </from>
                  <to>
                    <xdr:col>24</xdr:col>
                    <xdr:colOff>266700</xdr:colOff>
                    <xdr:row>115</xdr:row>
                    <xdr:rowOff>19050</xdr:rowOff>
                  </to>
                </anchor>
              </controlPr>
            </control>
          </mc:Choice>
        </mc:AlternateContent>
        <mc:AlternateContent xmlns:mc="http://schemas.openxmlformats.org/markup-compatibility/2006">
          <mc:Choice Requires="x14">
            <control shapeId="2791" r:id="rId23" name="Check Box 743">
              <controlPr defaultSize="0" autoFill="0" autoLine="0" autoPict="0">
                <anchor moveWithCells="1">
                  <from>
                    <xdr:col>23</xdr:col>
                    <xdr:colOff>57150</xdr:colOff>
                    <xdr:row>334</xdr:row>
                    <xdr:rowOff>200025</xdr:rowOff>
                  </from>
                  <to>
                    <xdr:col>23</xdr:col>
                    <xdr:colOff>266700</xdr:colOff>
                    <xdr:row>336</xdr:row>
                    <xdr:rowOff>0</xdr:rowOff>
                  </to>
                </anchor>
              </controlPr>
            </control>
          </mc:Choice>
        </mc:AlternateContent>
        <mc:AlternateContent xmlns:mc="http://schemas.openxmlformats.org/markup-compatibility/2006">
          <mc:Choice Requires="x14">
            <control shapeId="2792" r:id="rId24" name="Check Box 744">
              <controlPr defaultSize="0" autoFill="0" autoLine="0" autoPict="0">
                <anchor moveWithCells="1">
                  <from>
                    <xdr:col>24</xdr:col>
                    <xdr:colOff>47625</xdr:colOff>
                    <xdr:row>334</xdr:row>
                    <xdr:rowOff>190500</xdr:rowOff>
                  </from>
                  <to>
                    <xdr:col>24</xdr:col>
                    <xdr:colOff>257175</xdr:colOff>
                    <xdr:row>336</xdr:row>
                    <xdr:rowOff>0</xdr:rowOff>
                  </to>
                </anchor>
              </controlPr>
            </control>
          </mc:Choice>
        </mc:AlternateContent>
        <mc:AlternateContent xmlns:mc="http://schemas.openxmlformats.org/markup-compatibility/2006">
          <mc:Choice Requires="x14">
            <control shapeId="2794" r:id="rId25" name="Check Box 746">
              <controlPr defaultSize="0" autoFill="0" autoLine="0" autoPict="0">
                <anchor moveWithCells="1">
                  <from>
                    <xdr:col>23</xdr:col>
                    <xdr:colOff>47625</xdr:colOff>
                    <xdr:row>346</xdr:row>
                    <xdr:rowOff>190500</xdr:rowOff>
                  </from>
                  <to>
                    <xdr:col>23</xdr:col>
                    <xdr:colOff>257175</xdr:colOff>
                    <xdr:row>348</xdr:row>
                    <xdr:rowOff>19050</xdr:rowOff>
                  </to>
                </anchor>
              </controlPr>
            </control>
          </mc:Choice>
        </mc:AlternateContent>
        <mc:AlternateContent xmlns:mc="http://schemas.openxmlformats.org/markup-compatibility/2006">
          <mc:Choice Requires="x14">
            <control shapeId="2795" r:id="rId26" name="Check Box 747">
              <controlPr defaultSize="0" autoFill="0" autoLine="0" autoPict="0">
                <anchor moveWithCells="1">
                  <from>
                    <xdr:col>24</xdr:col>
                    <xdr:colOff>47625</xdr:colOff>
                    <xdr:row>346</xdr:row>
                    <xdr:rowOff>190500</xdr:rowOff>
                  </from>
                  <to>
                    <xdr:col>24</xdr:col>
                    <xdr:colOff>257175</xdr:colOff>
                    <xdr:row>348</xdr:row>
                    <xdr:rowOff>19050</xdr:rowOff>
                  </to>
                </anchor>
              </controlPr>
            </control>
          </mc:Choice>
        </mc:AlternateContent>
        <mc:AlternateContent xmlns:mc="http://schemas.openxmlformats.org/markup-compatibility/2006">
          <mc:Choice Requires="x14">
            <control shapeId="2878" r:id="rId27" name="Check Box 830">
              <controlPr defaultSize="0" autoFill="0" autoLine="0" autoPict="0">
                <anchor moveWithCells="1">
                  <from>
                    <xdr:col>24</xdr:col>
                    <xdr:colOff>47625</xdr:colOff>
                    <xdr:row>627</xdr:row>
                    <xdr:rowOff>95250</xdr:rowOff>
                  </from>
                  <to>
                    <xdr:col>24</xdr:col>
                    <xdr:colOff>257175</xdr:colOff>
                    <xdr:row>628</xdr:row>
                    <xdr:rowOff>123825</xdr:rowOff>
                  </to>
                </anchor>
              </controlPr>
            </control>
          </mc:Choice>
        </mc:AlternateContent>
        <mc:AlternateContent xmlns:mc="http://schemas.openxmlformats.org/markup-compatibility/2006">
          <mc:Choice Requires="x14">
            <control shapeId="2879" r:id="rId28" name="Check Box 831">
              <controlPr defaultSize="0" autoFill="0" autoLine="0" autoPict="0">
                <anchor moveWithCells="1">
                  <from>
                    <xdr:col>25</xdr:col>
                    <xdr:colOff>47625</xdr:colOff>
                    <xdr:row>627</xdr:row>
                    <xdr:rowOff>95250</xdr:rowOff>
                  </from>
                  <to>
                    <xdr:col>25</xdr:col>
                    <xdr:colOff>257175</xdr:colOff>
                    <xdr:row>628</xdr:row>
                    <xdr:rowOff>123825</xdr:rowOff>
                  </to>
                </anchor>
              </controlPr>
            </control>
          </mc:Choice>
        </mc:AlternateContent>
        <mc:AlternateContent xmlns:mc="http://schemas.openxmlformats.org/markup-compatibility/2006">
          <mc:Choice Requires="x14">
            <control shapeId="2894" r:id="rId29" name="Check Box 846">
              <controlPr defaultSize="0" autoFill="0" autoLine="0" autoPict="0">
                <anchor moveWithCells="1">
                  <from>
                    <xdr:col>24</xdr:col>
                    <xdr:colOff>47625</xdr:colOff>
                    <xdr:row>755</xdr:row>
                    <xdr:rowOff>85725</xdr:rowOff>
                  </from>
                  <to>
                    <xdr:col>24</xdr:col>
                    <xdr:colOff>257175</xdr:colOff>
                    <xdr:row>756</xdr:row>
                    <xdr:rowOff>114300</xdr:rowOff>
                  </to>
                </anchor>
              </controlPr>
            </control>
          </mc:Choice>
        </mc:AlternateContent>
        <mc:AlternateContent xmlns:mc="http://schemas.openxmlformats.org/markup-compatibility/2006">
          <mc:Choice Requires="x14">
            <control shapeId="2895" r:id="rId30" name="Check Box 847">
              <controlPr defaultSize="0" autoFill="0" autoLine="0" autoPict="0">
                <anchor moveWithCells="1">
                  <from>
                    <xdr:col>25</xdr:col>
                    <xdr:colOff>47625</xdr:colOff>
                    <xdr:row>755</xdr:row>
                    <xdr:rowOff>85725</xdr:rowOff>
                  </from>
                  <to>
                    <xdr:col>25</xdr:col>
                    <xdr:colOff>257175</xdr:colOff>
                    <xdr:row>756</xdr:row>
                    <xdr:rowOff>114300</xdr:rowOff>
                  </to>
                </anchor>
              </controlPr>
            </control>
          </mc:Choice>
        </mc:AlternateContent>
        <mc:AlternateContent xmlns:mc="http://schemas.openxmlformats.org/markup-compatibility/2006">
          <mc:Choice Requires="x14">
            <control shapeId="2898" r:id="rId31" name="Check Box 850">
              <controlPr defaultSize="0" autoFill="0" autoLine="0" autoPict="0">
                <anchor moveWithCells="1">
                  <from>
                    <xdr:col>24</xdr:col>
                    <xdr:colOff>47625</xdr:colOff>
                    <xdr:row>791</xdr:row>
                    <xdr:rowOff>66675</xdr:rowOff>
                  </from>
                  <to>
                    <xdr:col>24</xdr:col>
                    <xdr:colOff>257175</xdr:colOff>
                    <xdr:row>792</xdr:row>
                    <xdr:rowOff>95250</xdr:rowOff>
                  </to>
                </anchor>
              </controlPr>
            </control>
          </mc:Choice>
        </mc:AlternateContent>
        <mc:AlternateContent xmlns:mc="http://schemas.openxmlformats.org/markup-compatibility/2006">
          <mc:Choice Requires="x14">
            <control shapeId="2899" r:id="rId32" name="Check Box 851">
              <controlPr defaultSize="0" autoFill="0" autoLine="0" autoPict="0">
                <anchor moveWithCells="1">
                  <from>
                    <xdr:col>25</xdr:col>
                    <xdr:colOff>47625</xdr:colOff>
                    <xdr:row>791</xdr:row>
                    <xdr:rowOff>66675</xdr:rowOff>
                  </from>
                  <to>
                    <xdr:col>25</xdr:col>
                    <xdr:colOff>257175</xdr:colOff>
                    <xdr:row>792</xdr:row>
                    <xdr:rowOff>95250</xdr:rowOff>
                  </to>
                </anchor>
              </controlPr>
            </control>
          </mc:Choice>
        </mc:AlternateContent>
        <mc:AlternateContent xmlns:mc="http://schemas.openxmlformats.org/markup-compatibility/2006">
          <mc:Choice Requires="x14">
            <control shapeId="2900" r:id="rId33" name="Check Box 852">
              <controlPr defaultSize="0" autoFill="0" autoLine="0" autoPict="0">
                <anchor moveWithCells="1">
                  <from>
                    <xdr:col>23</xdr:col>
                    <xdr:colOff>47625</xdr:colOff>
                    <xdr:row>804</xdr:row>
                    <xdr:rowOff>123825</xdr:rowOff>
                  </from>
                  <to>
                    <xdr:col>23</xdr:col>
                    <xdr:colOff>257175</xdr:colOff>
                    <xdr:row>805</xdr:row>
                    <xdr:rowOff>161925</xdr:rowOff>
                  </to>
                </anchor>
              </controlPr>
            </control>
          </mc:Choice>
        </mc:AlternateContent>
        <mc:AlternateContent xmlns:mc="http://schemas.openxmlformats.org/markup-compatibility/2006">
          <mc:Choice Requires="x14">
            <control shapeId="2901" r:id="rId34" name="Check Box 853">
              <controlPr defaultSize="0" autoFill="0" autoLine="0" autoPict="0">
                <anchor moveWithCells="1">
                  <from>
                    <xdr:col>24</xdr:col>
                    <xdr:colOff>47625</xdr:colOff>
                    <xdr:row>804</xdr:row>
                    <xdr:rowOff>123825</xdr:rowOff>
                  </from>
                  <to>
                    <xdr:col>24</xdr:col>
                    <xdr:colOff>257175</xdr:colOff>
                    <xdr:row>805</xdr:row>
                    <xdr:rowOff>161925</xdr:rowOff>
                  </to>
                </anchor>
              </controlPr>
            </control>
          </mc:Choice>
        </mc:AlternateContent>
        <mc:AlternateContent xmlns:mc="http://schemas.openxmlformats.org/markup-compatibility/2006">
          <mc:Choice Requires="x14">
            <control shapeId="2902" r:id="rId35" name="Check Box 854">
              <controlPr defaultSize="0" autoFill="0" autoLine="0" autoPict="0">
                <anchor moveWithCells="1">
                  <from>
                    <xdr:col>25</xdr:col>
                    <xdr:colOff>47625</xdr:colOff>
                    <xdr:row>804</xdr:row>
                    <xdr:rowOff>123825</xdr:rowOff>
                  </from>
                  <to>
                    <xdr:col>25</xdr:col>
                    <xdr:colOff>257175</xdr:colOff>
                    <xdr:row>805</xdr:row>
                    <xdr:rowOff>161925</xdr:rowOff>
                  </to>
                </anchor>
              </controlPr>
            </control>
          </mc:Choice>
        </mc:AlternateContent>
        <mc:AlternateContent xmlns:mc="http://schemas.openxmlformats.org/markup-compatibility/2006">
          <mc:Choice Requires="x14">
            <control shapeId="2976" r:id="rId36" name="Check Box 928">
              <controlPr defaultSize="0" autoFill="0" autoLine="0" autoPict="0">
                <anchor moveWithCells="1">
                  <from>
                    <xdr:col>23</xdr:col>
                    <xdr:colOff>57150</xdr:colOff>
                    <xdr:row>151</xdr:row>
                    <xdr:rowOff>85725</xdr:rowOff>
                  </from>
                  <to>
                    <xdr:col>23</xdr:col>
                    <xdr:colOff>266700</xdr:colOff>
                    <xdr:row>152</xdr:row>
                    <xdr:rowOff>114300</xdr:rowOff>
                  </to>
                </anchor>
              </controlPr>
            </control>
          </mc:Choice>
        </mc:AlternateContent>
        <mc:AlternateContent xmlns:mc="http://schemas.openxmlformats.org/markup-compatibility/2006">
          <mc:Choice Requires="x14">
            <control shapeId="2977" r:id="rId37" name="Check Box 929">
              <controlPr defaultSize="0" autoFill="0" autoLine="0" autoPict="0">
                <anchor moveWithCells="1">
                  <from>
                    <xdr:col>24</xdr:col>
                    <xdr:colOff>57150</xdr:colOff>
                    <xdr:row>151</xdr:row>
                    <xdr:rowOff>85725</xdr:rowOff>
                  </from>
                  <to>
                    <xdr:col>24</xdr:col>
                    <xdr:colOff>266700</xdr:colOff>
                    <xdr:row>152</xdr:row>
                    <xdr:rowOff>114300</xdr:rowOff>
                  </to>
                </anchor>
              </controlPr>
            </control>
          </mc:Choice>
        </mc:AlternateContent>
        <mc:AlternateContent xmlns:mc="http://schemas.openxmlformats.org/markup-compatibility/2006">
          <mc:Choice Requires="x14">
            <control shapeId="2979" r:id="rId38" name="Check Box 931">
              <controlPr defaultSize="0" autoFill="0" autoLine="0" autoPict="0">
                <anchor moveWithCells="1">
                  <from>
                    <xdr:col>23</xdr:col>
                    <xdr:colOff>28575</xdr:colOff>
                    <xdr:row>161</xdr:row>
                    <xdr:rowOff>0</xdr:rowOff>
                  </from>
                  <to>
                    <xdr:col>23</xdr:col>
                    <xdr:colOff>238125</xdr:colOff>
                    <xdr:row>162</xdr:row>
                    <xdr:rowOff>28575</xdr:rowOff>
                  </to>
                </anchor>
              </controlPr>
            </control>
          </mc:Choice>
        </mc:AlternateContent>
        <mc:AlternateContent xmlns:mc="http://schemas.openxmlformats.org/markup-compatibility/2006">
          <mc:Choice Requires="x14">
            <control shapeId="2980" r:id="rId39" name="Check Box 932">
              <controlPr defaultSize="0" autoFill="0" autoLine="0" autoPict="0">
                <anchor moveWithCells="1">
                  <from>
                    <xdr:col>24</xdr:col>
                    <xdr:colOff>38100</xdr:colOff>
                    <xdr:row>161</xdr:row>
                    <xdr:rowOff>0</xdr:rowOff>
                  </from>
                  <to>
                    <xdr:col>24</xdr:col>
                    <xdr:colOff>247650</xdr:colOff>
                    <xdr:row>162</xdr:row>
                    <xdr:rowOff>28575</xdr:rowOff>
                  </to>
                </anchor>
              </controlPr>
            </control>
          </mc:Choice>
        </mc:AlternateContent>
        <mc:AlternateContent xmlns:mc="http://schemas.openxmlformats.org/markup-compatibility/2006">
          <mc:Choice Requires="x14">
            <control shapeId="2988" r:id="rId40" name="Check Box 940">
              <controlPr defaultSize="0" autoFill="0" autoLine="0" autoPict="0">
                <anchor moveWithCells="1">
                  <from>
                    <xdr:col>23</xdr:col>
                    <xdr:colOff>47625</xdr:colOff>
                    <xdr:row>136</xdr:row>
                    <xdr:rowOff>104775</xdr:rowOff>
                  </from>
                  <to>
                    <xdr:col>23</xdr:col>
                    <xdr:colOff>257175</xdr:colOff>
                    <xdr:row>137</xdr:row>
                    <xdr:rowOff>133350</xdr:rowOff>
                  </to>
                </anchor>
              </controlPr>
            </control>
          </mc:Choice>
        </mc:AlternateContent>
        <mc:AlternateContent xmlns:mc="http://schemas.openxmlformats.org/markup-compatibility/2006">
          <mc:Choice Requires="x14">
            <control shapeId="2989" r:id="rId41" name="Check Box 941">
              <controlPr defaultSize="0" autoFill="0" autoLine="0" autoPict="0">
                <anchor moveWithCells="1">
                  <from>
                    <xdr:col>24</xdr:col>
                    <xdr:colOff>47625</xdr:colOff>
                    <xdr:row>136</xdr:row>
                    <xdr:rowOff>104775</xdr:rowOff>
                  </from>
                  <to>
                    <xdr:col>24</xdr:col>
                    <xdr:colOff>257175</xdr:colOff>
                    <xdr:row>137</xdr:row>
                    <xdr:rowOff>133350</xdr:rowOff>
                  </to>
                </anchor>
              </controlPr>
            </control>
          </mc:Choice>
        </mc:AlternateContent>
        <mc:AlternateContent xmlns:mc="http://schemas.openxmlformats.org/markup-compatibility/2006">
          <mc:Choice Requires="x14">
            <control shapeId="2990" r:id="rId42" name="Check Box 942">
              <controlPr defaultSize="0" autoFill="0" autoLine="0" autoPict="0">
                <anchor moveWithCells="1">
                  <from>
                    <xdr:col>23</xdr:col>
                    <xdr:colOff>57150</xdr:colOff>
                    <xdr:row>145</xdr:row>
                    <xdr:rowOff>123825</xdr:rowOff>
                  </from>
                  <to>
                    <xdr:col>23</xdr:col>
                    <xdr:colOff>266700</xdr:colOff>
                    <xdr:row>146</xdr:row>
                    <xdr:rowOff>152400</xdr:rowOff>
                  </to>
                </anchor>
              </controlPr>
            </control>
          </mc:Choice>
        </mc:AlternateContent>
        <mc:AlternateContent xmlns:mc="http://schemas.openxmlformats.org/markup-compatibility/2006">
          <mc:Choice Requires="x14">
            <control shapeId="2991" r:id="rId43" name="Check Box 943">
              <controlPr defaultSize="0" autoFill="0" autoLine="0" autoPict="0">
                <anchor moveWithCells="1">
                  <from>
                    <xdr:col>24</xdr:col>
                    <xdr:colOff>57150</xdr:colOff>
                    <xdr:row>145</xdr:row>
                    <xdr:rowOff>123825</xdr:rowOff>
                  </from>
                  <to>
                    <xdr:col>24</xdr:col>
                    <xdr:colOff>266700</xdr:colOff>
                    <xdr:row>146</xdr:row>
                    <xdr:rowOff>152400</xdr:rowOff>
                  </to>
                </anchor>
              </controlPr>
            </control>
          </mc:Choice>
        </mc:AlternateContent>
        <mc:AlternateContent xmlns:mc="http://schemas.openxmlformats.org/markup-compatibility/2006">
          <mc:Choice Requires="x14">
            <control shapeId="3051" r:id="rId44" name="Check Box 1003">
              <controlPr defaultSize="0" autoFill="0" autoLine="0" autoPict="0">
                <anchor moveWithCells="1">
                  <from>
                    <xdr:col>23</xdr:col>
                    <xdr:colOff>47625</xdr:colOff>
                    <xdr:row>445</xdr:row>
                    <xdr:rowOff>85725</xdr:rowOff>
                  </from>
                  <to>
                    <xdr:col>23</xdr:col>
                    <xdr:colOff>257175</xdr:colOff>
                    <xdr:row>446</xdr:row>
                    <xdr:rowOff>123825</xdr:rowOff>
                  </to>
                </anchor>
              </controlPr>
            </control>
          </mc:Choice>
        </mc:AlternateContent>
        <mc:AlternateContent xmlns:mc="http://schemas.openxmlformats.org/markup-compatibility/2006">
          <mc:Choice Requires="x14">
            <control shapeId="3052" r:id="rId45" name="Check Box 1004">
              <controlPr defaultSize="0" autoFill="0" autoLine="0" autoPict="0">
                <anchor moveWithCells="1">
                  <from>
                    <xdr:col>24</xdr:col>
                    <xdr:colOff>47625</xdr:colOff>
                    <xdr:row>445</xdr:row>
                    <xdr:rowOff>85725</xdr:rowOff>
                  </from>
                  <to>
                    <xdr:col>24</xdr:col>
                    <xdr:colOff>257175</xdr:colOff>
                    <xdr:row>446</xdr:row>
                    <xdr:rowOff>123825</xdr:rowOff>
                  </to>
                </anchor>
              </controlPr>
            </control>
          </mc:Choice>
        </mc:AlternateContent>
        <mc:AlternateContent xmlns:mc="http://schemas.openxmlformats.org/markup-compatibility/2006">
          <mc:Choice Requires="x14">
            <control shapeId="3053" r:id="rId46" name="Check Box 1005">
              <controlPr defaultSize="0" autoFill="0" autoLine="0" autoPict="0">
                <anchor moveWithCells="1">
                  <from>
                    <xdr:col>25</xdr:col>
                    <xdr:colOff>47625</xdr:colOff>
                    <xdr:row>445</xdr:row>
                    <xdr:rowOff>85725</xdr:rowOff>
                  </from>
                  <to>
                    <xdr:col>25</xdr:col>
                    <xdr:colOff>257175</xdr:colOff>
                    <xdr:row>446</xdr:row>
                    <xdr:rowOff>123825</xdr:rowOff>
                  </to>
                </anchor>
              </controlPr>
            </control>
          </mc:Choice>
        </mc:AlternateContent>
        <mc:AlternateContent xmlns:mc="http://schemas.openxmlformats.org/markup-compatibility/2006">
          <mc:Choice Requires="x14">
            <control shapeId="4107" r:id="rId47" name="Check Box 1035">
              <controlPr defaultSize="0" autoFill="0" autoLine="0" autoPict="0">
                <anchor moveWithCells="1">
                  <from>
                    <xdr:col>4</xdr:col>
                    <xdr:colOff>28575</xdr:colOff>
                    <xdr:row>672</xdr:row>
                    <xdr:rowOff>200025</xdr:rowOff>
                  </from>
                  <to>
                    <xdr:col>4</xdr:col>
                    <xdr:colOff>238125</xdr:colOff>
                    <xdr:row>674</xdr:row>
                    <xdr:rowOff>19050</xdr:rowOff>
                  </to>
                </anchor>
              </controlPr>
            </control>
          </mc:Choice>
        </mc:AlternateContent>
        <mc:AlternateContent xmlns:mc="http://schemas.openxmlformats.org/markup-compatibility/2006">
          <mc:Choice Requires="x14">
            <control shapeId="4108" r:id="rId48" name="Check Box 1036">
              <controlPr defaultSize="0" autoFill="0" autoLine="0" autoPict="0">
                <anchor moveWithCells="1">
                  <from>
                    <xdr:col>4</xdr:col>
                    <xdr:colOff>28575</xdr:colOff>
                    <xdr:row>674</xdr:row>
                    <xdr:rowOff>200025</xdr:rowOff>
                  </from>
                  <to>
                    <xdr:col>4</xdr:col>
                    <xdr:colOff>238125</xdr:colOff>
                    <xdr:row>676</xdr:row>
                    <xdr:rowOff>19050</xdr:rowOff>
                  </to>
                </anchor>
              </controlPr>
            </control>
          </mc:Choice>
        </mc:AlternateContent>
        <mc:AlternateContent xmlns:mc="http://schemas.openxmlformats.org/markup-compatibility/2006">
          <mc:Choice Requires="x14">
            <control shapeId="4109" r:id="rId49" name="Check Box 1037">
              <controlPr defaultSize="0" autoFill="0" autoLine="0" autoPict="0">
                <anchor moveWithCells="1">
                  <from>
                    <xdr:col>4</xdr:col>
                    <xdr:colOff>28575</xdr:colOff>
                    <xdr:row>675</xdr:row>
                    <xdr:rowOff>200025</xdr:rowOff>
                  </from>
                  <to>
                    <xdr:col>4</xdr:col>
                    <xdr:colOff>238125</xdr:colOff>
                    <xdr:row>677</xdr:row>
                    <xdr:rowOff>19050</xdr:rowOff>
                  </to>
                </anchor>
              </controlPr>
            </control>
          </mc:Choice>
        </mc:AlternateContent>
        <mc:AlternateContent xmlns:mc="http://schemas.openxmlformats.org/markup-compatibility/2006">
          <mc:Choice Requires="x14">
            <control shapeId="4110" r:id="rId50" name="Check Box 1038">
              <controlPr defaultSize="0" autoFill="0" autoLine="0" autoPict="0">
                <anchor moveWithCells="1">
                  <from>
                    <xdr:col>4</xdr:col>
                    <xdr:colOff>28575</xdr:colOff>
                    <xdr:row>678</xdr:row>
                    <xdr:rowOff>200025</xdr:rowOff>
                  </from>
                  <to>
                    <xdr:col>4</xdr:col>
                    <xdr:colOff>238125</xdr:colOff>
                    <xdr:row>680</xdr:row>
                    <xdr:rowOff>19050</xdr:rowOff>
                  </to>
                </anchor>
              </controlPr>
            </control>
          </mc:Choice>
        </mc:AlternateContent>
        <mc:AlternateContent xmlns:mc="http://schemas.openxmlformats.org/markup-compatibility/2006">
          <mc:Choice Requires="x14">
            <control shapeId="4111" r:id="rId51" name="Check Box 1039">
              <controlPr defaultSize="0" autoFill="0" autoLine="0" autoPict="0">
                <anchor moveWithCells="1">
                  <from>
                    <xdr:col>4</xdr:col>
                    <xdr:colOff>28575</xdr:colOff>
                    <xdr:row>679</xdr:row>
                    <xdr:rowOff>200025</xdr:rowOff>
                  </from>
                  <to>
                    <xdr:col>4</xdr:col>
                    <xdr:colOff>238125</xdr:colOff>
                    <xdr:row>681</xdr:row>
                    <xdr:rowOff>19050</xdr:rowOff>
                  </to>
                </anchor>
              </controlPr>
            </control>
          </mc:Choice>
        </mc:AlternateContent>
        <mc:AlternateContent xmlns:mc="http://schemas.openxmlformats.org/markup-compatibility/2006">
          <mc:Choice Requires="x14">
            <control shapeId="4112" r:id="rId52" name="Check Box 1040">
              <controlPr defaultSize="0" autoFill="0" autoLine="0" autoPict="0">
                <anchor moveWithCells="1">
                  <from>
                    <xdr:col>4</xdr:col>
                    <xdr:colOff>28575</xdr:colOff>
                    <xdr:row>680</xdr:row>
                    <xdr:rowOff>200025</xdr:rowOff>
                  </from>
                  <to>
                    <xdr:col>4</xdr:col>
                    <xdr:colOff>238125</xdr:colOff>
                    <xdr:row>682</xdr:row>
                    <xdr:rowOff>19050</xdr:rowOff>
                  </to>
                </anchor>
              </controlPr>
            </control>
          </mc:Choice>
        </mc:AlternateContent>
        <mc:AlternateContent xmlns:mc="http://schemas.openxmlformats.org/markup-compatibility/2006">
          <mc:Choice Requires="x14">
            <control shapeId="4113" r:id="rId53" name="Check Box 1041">
              <controlPr defaultSize="0" autoFill="0" autoLine="0" autoPict="0">
                <anchor moveWithCells="1">
                  <from>
                    <xdr:col>4</xdr:col>
                    <xdr:colOff>28575</xdr:colOff>
                    <xdr:row>673</xdr:row>
                    <xdr:rowOff>200025</xdr:rowOff>
                  </from>
                  <to>
                    <xdr:col>4</xdr:col>
                    <xdr:colOff>238125</xdr:colOff>
                    <xdr:row>675</xdr:row>
                    <xdr:rowOff>19050</xdr:rowOff>
                  </to>
                </anchor>
              </controlPr>
            </control>
          </mc:Choice>
        </mc:AlternateContent>
        <mc:AlternateContent xmlns:mc="http://schemas.openxmlformats.org/markup-compatibility/2006">
          <mc:Choice Requires="x14">
            <control shapeId="4114" r:id="rId54" name="Check Box 1042">
              <controlPr defaultSize="0" autoFill="0" autoLine="0" autoPict="0">
                <anchor moveWithCells="1">
                  <from>
                    <xdr:col>4</xdr:col>
                    <xdr:colOff>28575</xdr:colOff>
                    <xdr:row>677</xdr:row>
                    <xdr:rowOff>200025</xdr:rowOff>
                  </from>
                  <to>
                    <xdr:col>4</xdr:col>
                    <xdr:colOff>238125</xdr:colOff>
                    <xdr:row>679</xdr:row>
                    <xdr:rowOff>19050</xdr:rowOff>
                  </to>
                </anchor>
              </controlPr>
            </control>
          </mc:Choice>
        </mc:AlternateContent>
        <mc:AlternateContent xmlns:mc="http://schemas.openxmlformats.org/markup-compatibility/2006">
          <mc:Choice Requires="x14">
            <control shapeId="4116" r:id="rId55" name="Check Box 1044">
              <controlPr defaultSize="0" autoFill="0" autoLine="0" autoPict="0">
                <anchor moveWithCells="1">
                  <from>
                    <xdr:col>23</xdr:col>
                    <xdr:colOff>47625</xdr:colOff>
                    <xdr:row>702</xdr:row>
                    <xdr:rowOff>200025</xdr:rowOff>
                  </from>
                  <to>
                    <xdr:col>23</xdr:col>
                    <xdr:colOff>257175</xdr:colOff>
                    <xdr:row>704</xdr:row>
                    <xdr:rowOff>19050</xdr:rowOff>
                  </to>
                </anchor>
              </controlPr>
            </control>
          </mc:Choice>
        </mc:AlternateContent>
        <mc:AlternateContent xmlns:mc="http://schemas.openxmlformats.org/markup-compatibility/2006">
          <mc:Choice Requires="x14">
            <control shapeId="4118" r:id="rId56" name="Check Box 1046">
              <controlPr defaultSize="0" autoFill="0" autoLine="0" autoPict="0">
                <anchor moveWithCells="1">
                  <from>
                    <xdr:col>24</xdr:col>
                    <xdr:colOff>47625</xdr:colOff>
                    <xdr:row>702</xdr:row>
                    <xdr:rowOff>200025</xdr:rowOff>
                  </from>
                  <to>
                    <xdr:col>24</xdr:col>
                    <xdr:colOff>257175</xdr:colOff>
                    <xdr:row>704</xdr:row>
                    <xdr:rowOff>28575</xdr:rowOff>
                  </to>
                </anchor>
              </controlPr>
            </control>
          </mc:Choice>
        </mc:AlternateContent>
        <mc:AlternateContent xmlns:mc="http://schemas.openxmlformats.org/markup-compatibility/2006">
          <mc:Choice Requires="x14">
            <control shapeId="4119" r:id="rId57" name="Check Box 1047">
              <controlPr defaultSize="0" autoFill="0" autoLine="0" autoPict="0">
                <anchor moveWithCells="1">
                  <from>
                    <xdr:col>23</xdr:col>
                    <xdr:colOff>47625</xdr:colOff>
                    <xdr:row>767</xdr:row>
                    <xdr:rowOff>85725</xdr:rowOff>
                  </from>
                  <to>
                    <xdr:col>23</xdr:col>
                    <xdr:colOff>257175</xdr:colOff>
                    <xdr:row>768</xdr:row>
                    <xdr:rowOff>114300</xdr:rowOff>
                  </to>
                </anchor>
              </controlPr>
            </control>
          </mc:Choice>
        </mc:AlternateContent>
        <mc:AlternateContent xmlns:mc="http://schemas.openxmlformats.org/markup-compatibility/2006">
          <mc:Choice Requires="x14">
            <control shapeId="4120" r:id="rId58" name="Check Box 1048">
              <controlPr defaultSize="0" autoFill="0" autoLine="0" autoPict="0">
                <anchor moveWithCells="1">
                  <from>
                    <xdr:col>24</xdr:col>
                    <xdr:colOff>47625</xdr:colOff>
                    <xdr:row>767</xdr:row>
                    <xdr:rowOff>85725</xdr:rowOff>
                  </from>
                  <to>
                    <xdr:col>24</xdr:col>
                    <xdr:colOff>257175</xdr:colOff>
                    <xdr:row>768</xdr:row>
                    <xdr:rowOff>114300</xdr:rowOff>
                  </to>
                </anchor>
              </controlPr>
            </control>
          </mc:Choice>
        </mc:AlternateContent>
        <mc:AlternateContent xmlns:mc="http://schemas.openxmlformats.org/markup-compatibility/2006">
          <mc:Choice Requires="x14">
            <control shapeId="4121" r:id="rId59" name="Check Box 1049">
              <controlPr defaultSize="0" autoFill="0" autoLine="0" autoPict="0">
                <anchor moveWithCells="1">
                  <from>
                    <xdr:col>25</xdr:col>
                    <xdr:colOff>47625</xdr:colOff>
                    <xdr:row>767</xdr:row>
                    <xdr:rowOff>85725</xdr:rowOff>
                  </from>
                  <to>
                    <xdr:col>25</xdr:col>
                    <xdr:colOff>257175</xdr:colOff>
                    <xdr:row>768</xdr:row>
                    <xdr:rowOff>114300</xdr:rowOff>
                  </to>
                </anchor>
              </controlPr>
            </control>
          </mc:Choice>
        </mc:AlternateContent>
        <mc:AlternateContent xmlns:mc="http://schemas.openxmlformats.org/markup-compatibility/2006">
          <mc:Choice Requires="x14">
            <control shapeId="2335" r:id="rId60" name="Check Box 287">
              <controlPr defaultSize="0" autoFill="0" autoLine="0" autoPict="0">
                <anchor moveWithCells="1">
                  <from>
                    <xdr:col>23</xdr:col>
                    <xdr:colOff>47625</xdr:colOff>
                    <xdr:row>759</xdr:row>
                    <xdr:rowOff>85725</xdr:rowOff>
                  </from>
                  <to>
                    <xdr:col>23</xdr:col>
                    <xdr:colOff>257175</xdr:colOff>
                    <xdr:row>760</xdr:row>
                    <xdr:rowOff>114300</xdr:rowOff>
                  </to>
                </anchor>
              </controlPr>
            </control>
          </mc:Choice>
        </mc:AlternateContent>
        <mc:AlternateContent xmlns:mc="http://schemas.openxmlformats.org/markup-compatibility/2006">
          <mc:Choice Requires="x14">
            <control shapeId="2896" r:id="rId61" name="Check Box 848">
              <controlPr defaultSize="0" autoFill="0" autoLine="0" autoPict="0">
                <anchor moveWithCells="1">
                  <from>
                    <xdr:col>24</xdr:col>
                    <xdr:colOff>47625</xdr:colOff>
                    <xdr:row>759</xdr:row>
                    <xdr:rowOff>85725</xdr:rowOff>
                  </from>
                  <to>
                    <xdr:col>24</xdr:col>
                    <xdr:colOff>257175</xdr:colOff>
                    <xdr:row>760</xdr:row>
                    <xdr:rowOff>114300</xdr:rowOff>
                  </to>
                </anchor>
              </controlPr>
            </control>
          </mc:Choice>
        </mc:AlternateContent>
        <mc:AlternateContent xmlns:mc="http://schemas.openxmlformats.org/markup-compatibility/2006">
          <mc:Choice Requires="x14">
            <control shapeId="2897" r:id="rId62" name="Check Box 849">
              <controlPr defaultSize="0" autoFill="0" autoLine="0" autoPict="0">
                <anchor moveWithCells="1">
                  <from>
                    <xdr:col>25</xdr:col>
                    <xdr:colOff>47625</xdr:colOff>
                    <xdr:row>759</xdr:row>
                    <xdr:rowOff>85725</xdr:rowOff>
                  </from>
                  <to>
                    <xdr:col>25</xdr:col>
                    <xdr:colOff>257175</xdr:colOff>
                    <xdr:row>760</xdr:row>
                    <xdr:rowOff>114300</xdr:rowOff>
                  </to>
                </anchor>
              </controlPr>
            </control>
          </mc:Choice>
        </mc:AlternateContent>
        <mc:AlternateContent xmlns:mc="http://schemas.openxmlformats.org/markup-compatibility/2006">
          <mc:Choice Requires="x14">
            <control shapeId="4126" r:id="rId63" name="Check Box 1054">
              <controlPr defaultSize="0" autoFill="0" autoLine="0" autoPict="0">
                <anchor moveWithCells="1">
                  <from>
                    <xdr:col>23</xdr:col>
                    <xdr:colOff>57150</xdr:colOff>
                    <xdr:row>861</xdr:row>
                    <xdr:rowOff>142875</xdr:rowOff>
                  </from>
                  <to>
                    <xdr:col>23</xdr:col>
                    <xdr:colOff>266700</xdr:colOff>
                    <xdr:row>862</xdr:row>
                    <xdr:rowOff>161925</xdr:rowOff>
                  </to>
                </anchor>
              </controlPr>
            </control>
          </mc:Choice>
        </mc:AlternateContent>
        <mc:AlternateContent xmlns:mc="http://schemas.openxmlformats.org/markup-compatibility/2006">
          <mc:Choice Requires="x14">
            <control shapeId="4128" r:id="rId64" name="Check Box 1056">
              <controlPr defaultSize="0" autoFill="0" autoLine="0" autoPict="0">
                <anchor moveWithCells="1">
                  <from>
                    <xdr:col>24</xdr:col>
                    <xdr:colOff>57150</xdr:colOff>
                    <xdr:row>861</xdr:row>
                    <xdr:rowOff>142875</xdr:rowOff>
                  </from>
                  <to>
                    <xdr:col>24</xdr:col>
                    <xdr:colOff>266700</xdr:colOff>
                    <xdr:row>862</xdr:row>
                    <xdr:rowOff>161925</xdr:rowOff>
                  </to>
                </anchor>
              </controlPr>
            </control>
          </mc:Choice>
        </mc:AlternateContent>
        <mc:AlternateContent xmlns:mc="http://schemas.openxmlformats.org/markup-compatibility/2006">
          <mc:Choice Requires="x14">
            <control shapeId="4131" r:id="rId65" name="Check Box 1059">
              <controlPr defaultSize="0" autoFill="0" autoLine="0" autoPict="0">
                <anchor moveWithCells="1">
                  <from>
                    <xdr:col>23</xdr:col>
                    <xdr:colOff>47625</xdr:colOff>
                    <xdr:row>876</xdr:row>
                    <xdr:rowOff>0</xdr:rowOff>
                  </from>
                  <to>
                    <xdr:col>23</xdr:col>
                    <xdr:colOff>257175</xdr:colOff>
                    <xdr:row>877</xdr:row>
                    <xdr:rowOff>38100</xdr:rowOff>
                  </to>
                </anchor>
              </controlPr>
            </control>
          </mc:Choice>
        </mc:AlternateContent>
        <mc:AlternateContent xmlns:mc="http://schemas.openxmlformats.org/markup-compatibility/2006">
          <mc:Choice Requires="x14">
            <control shapeId="4132" r:id="rId66" name="Check Box 1060">
              <controlPr defaultSize="0" autoFill="0" autoLine="0" autoPict="0">
                <anchor moveWithCells="1">
                  <from>
                    <xdr:col>24</xdr:col>
                    <xdr:colOff>47625</xdr:colOff>
                    <xdr:row>876</xdr:row>
                    <xdr:rowOff>0</xdr:rowOff>
                  </from>
                  <to>
                    <xdr:col>24</xdr:col>
                    <xdr:colOff>257175</xdr:colOff>
                    <xdr:row>877</xdr:row>
                    <xdr:rowOff>38100</xdr:rowOff>
                  </to>
                </anchor>
              </controlPr>
            </control>
          </mc:Choice>
        </mc:AlternateContent>
        <mc:AlternateContent xmlns:mc="http://schemas.openxmlformats.org/markup-compatibility/2006">
          <mc:Choice Requires="x14">
            <control shapeId="4139" r:id="rId67" name="Check Box 1067">
              <controlPr defaultSize="0" autoFill="0" autoLine="0" autoPict="0">
                <anchor moveWithCells="1">
                  <from>
                    <xdr:col>25</xdr:col>
                    <xdr:colOff>57150</xdr:colOff>
                    <xdr:row>861</xdr:row>
                    <xdr:rowOff>142875</xdr:rowOff>
                  </from>
                  <to>
                    <xdr:col>25</xdr:col>
                    <xdr:colOff>266700</xdr:colOff>
                    <xdr:row>862</xdr:row>
                    <xdr:rowOff>161925</xdr:rowOff>
                  </to>
                </anchor>
              </controlPr>
            </control>
          </mc:Choice>
        </mc:AlternateContent>
        <mc:AlternateContent xmlns:mc="http://schemas.openxmlformats.org/markup-compatibility/2006">
          <mc:Choice Requires="x14">
            <control shapeId="4140" r:id="rId68" name="Check Box 1068">
              <controlPr defaultSize="0" autoFill="0" autoLine="0" autoPict="0">
                <anchor moveWithCells="1">
                  <from>
                    <xdr:col>25</xdr:col>
                    <xdr:colOff>47625</xdr:colOff>
                    <xdr:row>876</xdr:row>
                    <xdr:rowOff>0</xdr:rowOff>
                  </from>
                  <to>
                    <xdr:col>25</xdr:col>
                    <xdr:colOff>257175</xdr:colOff>
                    <xdr:row>877</xdr:row>
                    <xdr:rowOff>38100</xdr:rowOff>
                  </to>
                </anchor>
              </controlPr>
            </control>
          </mc:Choice>
        </mc:AlternateContent>
        <mc:AlternateContent xmlns:mc="http://schemas.openxmlformats.org/markup-compatibility/2006">
          <mc:Choice Requires="x14">
            <control shapeId="4147" r:id="rId69" name="Check Box 1075">
              <controlPr defaultSize="0" autoFill="0" autoLine="0" autoPict="0">
                <anchor moveWithCells="1">
                  <from>
                    <xdr:col>23</xdr:col>
                    <xdr:colOff>57150</xdr:colOff>
                    <xdr:row>938</xdr:row>
                    <xdr:rowOff>95250</xdr:rowOff>
                  </from>
                  <to>
                    <xdr:col>23</xdr:col>
                    <xdr:colOff>266700</xdr:colOff>
                    <xdr:row>939</xdr:row>
                    <xdr:rowOff>123825</xdr:rowOff>
                  </to>
                </anchor>
              </controlPr>
            </control>
          </mc:Choice>
        </mc:AlternateContent>
        <mc:AlternateContent xmlns:mc="http://schemas.openxmlformats.org/markup-compatibility/2006">
          <mc:Choice Requires="x14">
            <control shapeId="4149" r:id="rId70" name="Check Box 1077">
              <controlPr defaultSize="0" autoFill="0" autoLine="0" autoPict="0">
                <anchor moveWithCells="1">
                  <from>
                    <xdr:col>25</xdr:col>
                    <xdr:colOff>57150</xdr:colOff>
                    <xdr:row>938</xdr:row>
                    <xdr:rowOff>95250</xdr:rowOff>
                  </from>
                  <to>
                    <xdr:col>25</xdr:col>
                    <xdr:colOff>266700</xdr:colOff>
                    <xdr:row>939</xdr:row>
                    <xdr:rowOff>123825</xdr:rowOff>
                  </to>
                </anchor>
              </controlPr>
            </control>
          </mc:Choice>
        </mc:AlternateContent>
        <mc:AlternateContent xmlns:mc="http://schemas.openxmlformats.org/markup-compatibility/2006">
          <mc:Choice Requires="x14">
            <control shapeId="4154" r:id="rId71" name="Check Box 1082">
              <controlPr defaultSize="0" autoFill="0" autoLine="0" autoPict="0">
                <anchor moveWithCells="1">
                  <from>
                    <xdr:col>24</xdr:col>
                    <xdr:colOff>57150</xdr:colOff>
                    <xdr:row>938</xdr:row>
                    <xdr:rowOff>95250</xdr:rowOff>
                  </from>
                  <to>
                    <xdr:col>24</xdr:col>
                    <xdr:colOff>266700</xdr:colOff>
                    <xdr:row>939</xdr:row>
                    <xdr:rowOff>123825</xdr:rowOff>
                  </to>
                </anchor>
              </controlPr>
            </control>
          </mc:Choice>
        </mc:AlternateContent>
        <mc:AlternateContent xmlns:mc="http://schemas.openxmlformats.org/markup-compatibility/2006">
          <mc:Choice Requires="x14">
            <control shapeId="4188" r:id="rId72" name="Check Box 1116">
              <controlPr defaultSize="0" autoFill="0" autoLine="0" autoPict="0">
                <anchor moveWithCells="1">
                  <from>
                    <xdr:col>23</xdr:col>
                    <xdr:colOff>57150</xdr:colOff>
                    <xdr:row>65</xdr:row>
                    <xdr:rowOff>95250</xdr:rowOff>
                  </from>
                  <to>
                    <xdr:col>23</xdr:col>
                    <xdr:colOff>266700</xdr:colOff>
                    <xdr:row>66</xdr:row>
                    <xdr:rowOff>123825</xdr:rowOff>
                  </to>
                </anchor>
              </controlPr>
            </control>
          </mc:Choice>
        </mc:AlternateContent>
        <mc:AlternateContent xmlns:mc="http://schemas.openxmlformats.org/markup-compatibility/2006">
          <mc:Choice Requires="x14">
            <control shapeId="4189" r:id="rId73" name="Check Box 1117">
              <controlPr defaultSize="0" autoFill="0" autoLine="0" autoPict="0">
                <anchor moveWithCells="1">
                  <from>
                    <xdr:col>24</xdr:col>
                    <xdr:colOff>47625</xdr:colOff>
                    <xdr:row>65</xdr:row>
                    <xdr:rowOff>95250</xdr:rowOff>
                  </from>
                  <to>
                    <xdr:col>24</xdr:col>
                    <xdr:colOff>257175</xdr:colOff>
                    <xdr:row>66</xdr:row>
                    <xdr:rowOff>123825</xdr:rowOff>
                  </to>
                </anchor>
              </controlPr>
            </control>
          </mc:Choice>
        </mc:AlternateContent>
        <mc:AlternateContent xmlns:mc="http://schemas.openxmlformats.org/markup-compatibility/2006">
          <mc:Choice Requires="x14">
            <control shapeId="4190" r:id="rId74" name="Check Box 1118">
              <controlPr defaultSize="0" autoFill="0" autoLine="0" autoPict="0">
                <anchor moveWithCells="1">
                  <from>
                    <xdr:col>23</xdr:col>
                    <xdr:colOff>47625</xdr:colOff>
                    <xdr:row>68</xdr:row>
                    <xdr:rowOff>38100</xdr:rowOff>
                  </from>
                  <to>
                    <xdr:col>23</xdr:col>
                    <xdr:colOff>257175</xdr:colOff>
                    <xdr:row>69</xdr:row>
                    <xdr:rowOff>66675</xdr:rowOff>
                  </to>
                </anchor>
              </controlPr>
            </control>
          </mc:Choice>
        </mc:AlternateContent>
        <mc:AlternateContent xmlns:mc="http://schemas.openxmlformats.org/markup-compatibility/2006">
          <mc:Choice Requires="x14">
            <control shapeId="4191" r:id="rId75" name="Check Box 1119">
              <controlPr defaultSize="0" autoFill="0" autoLine="0" autoPict="0">
                <anchor moveWithCells="1">
                  <from>
                    <xdr:col>24</xdr:col>
                    <xdr:colOff>47625</xdr:colOff>
                    <xdr:row>68</xdr:row>
                    <xdr:rowOff>38100</xdr:rowOff>
                  </from>
                  <to>
                    <xdr:col>24</xdr:col>
                    <xdr:colOff>257175</xdr:colOff>
                    <xdr:row>69</xdr:row>
                    <xdr:rowOff>66675</xdr:rowOff>
                  </to>
                </anchor>
              </controlPr>
            </control>
          </mc:Choice>
        </mc:AlternateContent>
        <mc:AlternateContent xmlns:mc="http://schemas.openxmlformats.org/markup-compatibility/2006">
          <mc:Choice Requires="x14">
            <control shapeId="4192" r:id="rId76" name="Check Box 1120">
              <controlPr defaultSize="0" autoFill="0" autoLine="0" autoPict="0">
                <anchor moveWithCells="1">
                  <from>
                    <xdr:col>23</xdr:col>
                    <xdr:colOff>57150</xdr:colOff>
                    <xdr:row>72</xdr:row>
                    <xdr:rowOff>95250</xdr:rowOff>
                  </from>
                  <to>
                    <xdr:col>23</xdr:col>
                    <xdr:colOff>266700</xdr:colOff>
                    <xdr:row>73</xdr:row>
                    <xdr:rowOff>123825</xdr:rowOff>
                  </to>
                </anchor>
              </controlPr>
            </control>
          </mc:Choice>
        </mc:AlternateContent>
        <mc:AlternateContent xmlns:mc="http://schemas.openxmlformats.org/markup-compatibility/2006">
          <mc:Choice Requires="x14">
            <control shapeId="4193" r:id="rId77" name="Check Box 1121">
              <controlPr defaultSize="0" autoFill="0" autoLine="0" autoPict="0">
                <anchor moveWithCells="1">
                  <from>
                    <xdr:col>24</xdr:col>
                    <xdr:colOff>47625</xdr:colOff>
                    <xdr:row>72</xdr:row>
                    <xdr:rowOff>95250</xdr:rowOff>
                  </from>
                  <to>
                    <xdr:col>24</xdr:col>
                    <xdr:colOff>257175</xdr:colOff>
                    <xdr:row>73</xdr:row>
                    <xdr:rowOff>123825</xdr:rowOff>
                  </to>
                </anchor>
              </controlPr>
            </control>
          </mc:Choice>
        </mc:AlternateContent>
        <mc:AlternateContent xmlns:mc="http://schemas.openxmlformats.org/markup-compatibility/2006">
          <mc:Choice Requires="x14">
            <control shapeId="4194" r:id="rId78" name="Check Box 1122">
              <controlPr defaultSize="0" autoFill="0" autoLine="0" autoPict="0">
                <anchor moveWithCells="1">
                  <from>
                    <xdr:col>23</xdr:col>
                    <xdr:colOff>57150</xdr:colOff>
                    <xdr:row>90</xdr:row>
                    <xdr:rowOff>95250</xdr:rowOff>
                  </from>
                  <to>
                    <xdr:col>23</xdr:col>
                    <xdr:colOff>266700</xdr:colOff>
                    <xdr:row>91</xdr:row>
                    <xdr:rowOff>123825</xdr:rowOff>
                  </to>
                </anchor>
              </controlPr>
            </control>
          </mc:Choice>
        </mc:AlternateContent>
        <mc:AlternateContent xmlns:mc="http://schemas.openxmlformats.org/markup-compatibility/2006">
          <mc:Choice Requires="x14">
            <control shapeId="4195" r:id="rId79" name="Check Box 1123">
              <controlPr defaultSize="0" autoFill="0" autoLine="0" autoPict="0">
                <anchor moveWithCells="1">
                  <from>
                    <xdr:col>24</xdr:col>
                    <xdr:colOff>47625</xdr:colOff>
                    <xdr:row>90</xdr:row>
                    <xdr:rowOff>95250</xdr:rowOff>
                  </from>
                  <to>
                    <xdr:col>24</xdr:col>
                    <xdr:colOff>257175</xdr:colOff>
                    <xdr:row>91</xdr:row>
                    <xdr:rowOff>123825</xdr:rowOff>
                  </to>
                </anchor>
              </controlPr>
            </control>
          </mc:Choice>
        </mc:AlternateContent>
        <mc:AlternateContent xmlns:mc="http://schemas.openxmlformats.org/markup-compatibility/2006">
          <mc:Choice Requires="x14">
            <control shapeId="4196" r:id="rId80" name="Check Box 1124">
              <controlPr defaultSize="0" autoFill="0" autoLine="0" autoPict="0">
                <anchor moveWithCells="1">
                  <from>
                    <xdr:col>23</xdr:col>
                    <xdr:colOff>47625</xdr:colOff>
                    <xdr:row>118</xdr:row>
                    <xdr:rowOff>200025</xdr:rowOff>
                  </from>
                  <to>
                    <xdr:col>23</xdr:col>
                    <xdr:colOff>257175</xdr:colOff>
                    <xdr:row>120</xdr:row>
                    <xdr:rowOff>19050</xdr:rowOff>
                  </to>
                </anchor>
              </controlPr>
            </control>
          </mc:Choice>
        </mc:AlternateContent>
        <mc:AlternateContent xmlns:mc="http://schemas.openxmlformats.org/markup-compatibility/2006">
          <mc:Choice Requires="x14">
            <control shapeId="4197" r:id="rId81" name="Check Box 1125">
              <controlPr defaultSize="0" autoFill="0" autoLine="0" autoPict="0">
                <anchor moveWithCells="1">
                  <from>
                    <xdr:col>24</xdr:col>
                    <xdr:colOff>47625</xdr:colOff>
                    <xdr:row>118</xdr:row>
                    <xdr:rowOff>200025</xdr:rowOff>
                  </from>
                  <to>
                    <xdr:col>24</xdr:col>
                    <xdr:colOff>257175</xdr:colOff>
                    <xdr:row>120</xdr:row>
                    <xdr:rowOff>19050</xdr:rowOff>
                  </to>
                </anchor>
              </controlPr>
            </control>
          </mc:Choice>
        </mc:AlternateContent>
        <mc:AlternateContent xmlns:mc="http://schemas.openxmlformats.org/markup-compatibility/2006">
          <mc:Choice Requires="x14">
            <control shapeId="4200" r:id="rId82" name="Check Box 1128">
              <controlPr defaultSize="0" autoFill="0" autoLine="0" autoPict="0">
                <anchor moveWithCells="1">
                  <from>
                    <xdr:col>23</xdr:col>
                    <xdr:colOff>47625</xdr:colOff>
                    <xdr:row>210</xdr:row>
                    <xdr:rowOff>190500</xdr:rowOff>
                  </from>
                  <to>
                    <xdr:col>23</xdr:col>
                    <xdr:colOff>257175</xdr:colOff>
                    <xdr:row>212</xdr:row>
                    <xdr:rowOff>19050</xdr:rowOff>
                  </to>
                </anchor>
              </controlPr>
            </control>
          </mc:Choice>
        </mc:AlternateContent>
        <mc:AlternateContent xmlns:mc="http://schemas.openxmlformats.org/markup-compatibility/2006">
          <mc:Choice Requires="x14">
            <control shapeId="4201" r:id="rId83" name="Check Box 1129">
              <controlPr defaultSize="0" autoFill="0" autoLine="0" autoPict="0">
                <anchor moveWithCells="1">
                  <from>
                    <xdr:col>24</xdr:col>
                    <xdr:colOff>47625</xdr:colOff>
                    <xdr:row>210</xdr:row>
                    <xdr:rowOff>190500</xdr:rowOff>
                  </from>
                  <to>
                    <xdr:col>24</xdr:col>
                    <xdr:colOff>257175</xdr:colOff>
                    <xdr:row>212</xdr:row>
                    <xdr:rowOff>19050</xdr:rowOff>
                  </to>
                </anchor>
              </controlPr>
            </control>
          </mc:Choice>
        </mc:AlternateContent>
        <mc:AlternateContent xmlns:mc="http://schemas.openxmlformats.org/markup-compatibility/2006">
          <mc:Choice Requires="x14">
            <control shapeId="4202" r:id="rId84" name="Check Box 1130">
              <controlPr defaultSize="0" autoFill="0" autoLine="0" autoPict="0">
                <anchor moveWithCells="1">
                  <from>
                    <xdr:col>25</xdr:col>
                    <xdr:colOff>47625</xdr:colOff>
                    <xdr:row>210</xdr:row>
                    <xdr:rowOff>190500</xdr:rowOff>
                  </from>
                  <to>
                    <xdr:col>25</xdr:col>
                    <xdr:colOff>257175</xdr:colOff>
                    <xdr:row>212</xdr:row>
                    <xdr:rowOff>19050</xdr:rowOff>
                  </to>
                </anchor>
              </controlPr>
            </control>
          </mc:Choice>
        </mc:AlternateContent>
        <mc:AlternateContent xmlns:mc="http://schemas.openxmlformats.org/markup-compatibility/2006">
          <mc:Choice Requires="x14">
            <control shapeId="4203" r:id="rId85" name="Check Box 1131">
              <controlPr defaultSize="0" autoFill="0" autoLine="0" autoPict="0">
                <anchor moveWithCells="1">
                  <from>
                    <xdr:col>25</xdr:col>
                    <xdr:colOff>47625</xdr:colOff>
                    <xdr:row>213</xdr:row>
                    <xdr:rowOff>95250</xdr:rowOff>
                  </from>
                  <to>
                    <xdr:col>25</xdr:col>
                    <xdr:colOff>257175</xdr:colOff>
                    <xdr:row>214</xdr:row>
                    <xdr:rowOff>123825</xdr:rowOff>
                  </to>
                </anchor>
              </controlPr>
            </control>
          </mc:Choice>
        </mc:AlternateContent>
        <mc:AlternateContent xmlns:mc="http://schemas.openxmlformats.org/markup-compatibility/2006">
          <mc:Choice Requires="x14">
            <control shapeId="4204" r:id="rId86" name="Check Box 1132">
              <controlPr defaultSize="0" autoFill="0" autoLine="0" autoPict="0">
                <anchor moveWithCells="1">
                  <from>
                    <xdr:col>23</xdr:col>
                    <xdr:colOff>47625</xdr:colOff>
                    <xdr:row>213</xdr:row>
                    <xdr:rowOff>95250</xdr:rowOff>
                  </from>
                  <to>
                    <xdr:col>23</xdr:col>
                    <xdr:colOff>257175</xdr:colOff>
                    <xdr:row>214</xdr:row>
                    <xdr:rowOff>123825</xdr:rowOff>
                  </to>
                </anchor>
              </controlPr>
            </control>
          </mc:Choice>
        </mc:AlternateContent>
        <mc:AlternateContent xmlns:mc="http://schemas.openxmlformats.org/markup-compatibility/2006">
          <mc:Choice Requires="x14">
            <control shapeId="4205" r:id="rId87" name="Check Box 1133">
              <controlPr defaultSize="0" autoFill="0" autoLine="0" autoPict="0">
                <anchor moveWithCells="1">
                  <from>
                    <xdr:col>24</xdr:col>
                    <xdr:colOff>47625</xdr:colOff>
                    <xdr:row>213</xdr:row>
                    <xdr:rowOff>95250</xdr:rowOff>
                  </from>
                  <to>
                    <xdr:col>24</xdr:col>
                    <xdr:colOff>257175</xdr:colOff>
                    <xdr:row>214</xdr:row>
                    <xdr:rowOff>123825</xdr:rowOff>
                  </to>
                </anchor>
              </controlPr>
            </control>
          </mc:Choice>
        </mc:AlternateContent>
        <mc:AlternateContent xmlns:mc="http://schemas.openxmlformats.org/markup-compatibility/2006">
          <mc:Choice Requires="x14">
            <control shapeId="4206" r:id="rId88" name="Check Box 1134">
              <controlPr defaultSize="0" autoFill="0" autoLine="0" autoPict="0">
                <anchor moveWithCells="1">
                  <from>
                    <xdr:col>4</xdr:col>
                    <xdr:colOff>19050</xdr:colOff>
                    <xdr:row>217</xdr:row>
                    <xdr:rowOff>0</xdr:rowOff>
                  </from>
                  <to>
                    <xdr:col>5</xdr:col>
                    <xdr:colOff>0</xdr:colOff>
                    <xdr:row>218</xdr:row>
                    <xdr:rowOff>0</xdr:rowOff>
                  </to>
                </anchor>
              </controlPr>
            </control>
          </mc:Choice>
        </mc:AlternateContent>
        <mc:AlternateContent xmlns:mc="http://schemas.openxmlformats.org/markup-compatibility/2006">
          <mc:Choice Requires="x14">
            <control shapeId="4207" r:id="rId89" name="Check Box 1135">
              <controlPr defaultSize="0" autoFill="0" autoLine="0" autoPict="0">
                <anchor moveWithCells="1">
                  <from>
                    <xdr:col>14</xdr:col>
                    <xdr:colOff>19050</xdr:colOff>
                    <xdr:row>217</xdr:row>
                    <xdr:rowOff>0</xdr:rowOff>
                  </from>
                  <to>
                    <xdr:col>15</xdr:col>
                    <xdr:colOff>0</xdr:colOff>
                    <xdr:row>218</xdr:row>
                    <xdr:rowOff>0</xdr:rowOff>
                  </to>
                </anchor>
              </controlPr>
            </control>
          </mc:Choice>
        </mc:AlternateContent>
        <mc:AlternateContent xmlns:mc="http://schemas.openxmlformats.org/markup-compatibility/2006">
          <mc:Choice Requires="x14">
            <control shapeId="4208" r:id="rId90" name="Check Box 1136">
              <controlPr defaultSize="0" autoFill="0" autoLine="0" autoPict="0">
                <anchor moveWithCells="1">
                  <from>
                    <xdr:col>9</xdr:col>
                    <xdr:colOff>19050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4209" r:id="rId91" name="Check Box 1137">
              <controlPr defaultSize="0" autoFill="0" autoLine="0" autoPict="0">
                <anchor moveWithCells="1">
                  <from>
                    <xdr:col>4</xdr:col>
                    <xdr:colOff>19050</xdr:colOff>
                    <xdr:row>217</xdr:row>
                    <xdr:rowOff>0</xdr:rowOff>
                  </from>
                  <to>
                    <xdr:col>5</xdr:col>
                    <xdr:colOff>0</xdr:colOff>
                    <xdr:row>218</xdr:row>
                    <xdr:rowOff>0</xdr:rowOff>
                  </to>
                </anchor>
              </controlPr>
            </control>
          </mc:Choice>
        </mc:AlternateContent>
        <mc:AlternateContent xmlns:mc="http://schemas.openxmlformats.org/markup-compatibility/2006">
          <mc:Choice Requires="x14">
            <control shapeId="4210" r:id="rId92" name="Check Box 1138">
              <controlPr defaultSize="0" autoFill="0" autoLine="0" autoPict="0">
                <anchor moveWithCells="1">
                  <from>
                    <xdr:col>4</xdr:col>
                    <xdr:colOff>19050</xdr:colOff>
                    <xdr:row>218</xdr:row>
                    <xdr:rowOff>0</xdr:rowOff>
                  </from>
                  <to>
                    <xdr:col>5</xdr:col>
                    <xdr:colOff>0</xdr:colOff>
                    <xdr:row>219</xdr:row>
                    <xdr:rowOff>0</xdr:rowOff>
                  </to>
                </anchor>
              </controlPr>
            </control>
          </mc:Choice>
        </mc:AlternateContent>
        <mc:AlternateContent xmlns:mc="http://schemas.openxmlformats.org/markup-compatibility/2006">
          <mc:Choice Requires="x14">
            <control shapeId="4211" r:id="rId93" name="Check Box 1139">
              <controlPr defaultSize="0" autoFill="0" autoLine="0" autoPict="0">
                <anchor moveWithCells="1">
                  <from>
                    <xdr:col>4</xdr:col>
                    <xdr:colOff>19050</xdr:colOff>
                    <xdr:row>218</xdr:row>
                    <xdr:rowOff>0</xdr:rowOff>
                  </from>
                  <to>
                    <xdr:col>5</xdr:col>
                    <xdr:colOff>0</xdr:colOff>
                    <xdr:row>219</xdr:row>
                    <xdr:rowOff>0</xdr:rowOff>
                  </to>
                </anchor>
              </controlPr>
            </control>
          </mc:Choice>
        </mc:AlternateContent>
        <mc:AlternateContent xmlns:mc="http://schemas.openxmlformats.org/markup-compatibility/2006">
          <mc:Choice Requires="x14">
            <control shapeId="4213" r:id="rId94" name="Check Box 1141">
              <controlPr defaultSize="0" autoFill="0" autoLine="0" autoPict="0">
                <anchor moveWithCells="1">
                  <from>
                    <xdr:col>4</xdr:col>
                    <xdr:colOff>19050</xdr:colOff>
                    <xdr:row>222</xdr:row>
                    <xdr:rowOff>0</xdr:rowOff>
                  </from>
                  <to>
                    <xdr:col>5</xdr:col>
                    <xdr:colOff>0</xdr:colOff>
                    <xdr:row>223</xdr:row>
                    <xdr:rowOff>0</xdr:rowOff>
                  </to>
                </anchor>
              </controlPr>
            </control>
          </mc:Choice>
        </mc:AlternateContent>
        <mc:AlternateContent xmlns:mc="http://schemas.openxmlformats.org/markup-compatibility/2006">
          <mc:Choice Requires="x14">
            <control shapeId="4214" r:id="rId95" name="Check Box 1142">
              <controlPr defaultSize="0" autoFill="0" autoLine="0" autoPict="0">
                <anchor moveWithCells="1">
                  <from>
                    <xdr:col>4</xdr:col>
                    <xdr:colOff>19050</xdr:colOff>
                    <xdr:row>223</xdr:row>
                    <xdr:rowOff>0</xdr:rowOff>
                  </from>
                  <to>
                    <xdr:col>5</xdr:col>
                    <xdr:colOff>0</xdr:colOff>
                    <xdr:row>224</xdr:row>
                    <xdr:rowOff>0</xdr:rowOff>
                  </to>
                </anchor>
              </controlPr>
            </control>
          </mc:Choice>
        </mc:AlternateContent>
        <mc:AlternateContent xmlns:mc="http://schemas.openxmlformats.org/markup-compatibility/2006">
          <mc:Choice Requires="x14">
            <control shapeId="4215" r:id="rId96" name="Check Box 1143">
              <controlPr defaultSize="0" autoFill="0" autoLine="0" autoPict="0">
                <anchor moveWithCells="1">
                  <from>
                    <xdr:col>4</xdr:col>
                    <xdr:colOff>19050</xdr:colOff>
                    <xdr:row>224</xdr:row>
                    <xdr:rowOff>0</xdr:rowOff>
                  </from>
                  <to>
                    <xdr:col>5</xdr:col>
                    <xdr:colOff>0</xdr:colOff>
                    <xdr:row>225</xdr:row>
                    <xdr:rowOff>0</xdr:rowOff>
                  </to>
                </anchor>
              </controlPr>
            </control>
          </mc:Choice>
        </mc:AlternateContent>
        <mc:AlternateContent xmlns:mc="http://schemas.openxmlformats.org/markup-compatibility/2006">
          <mc:Choice Requires="x14">
            <control shapeId="4216" r:id="rId97" name="Check Box 1144">
              <controlPr defaultSize="0" autoFill="0" autoLine="0" autoPict="0">
                <anchor moveWithCells="1">
                  <from>
                    <xdr:col>4</xdr:col>
                    <xdr:colOff>19050</xdr:colOff>
                    <xdr:row>224</xdr:row>
                    <xdr:rowOff>0</xdr:rowOff>
                  </from>
                  <to>
                    <xdr:col>5</xdr:col>
                    <xdr:colOff>0</xdr:colOff>
                    <xdr:row>225</xdr:row>
                    <xdr:rowOff>0</xdr:rowOff>
                  </to>
                </anchor>
              </controlPr>
            </control>
          </mc:Choice>
        </mc:AlternateContent>
        <mc:AlternateContent xmlns:mc="http://schemas.openxmlformats.org/markup-compatibility/2006">
          <mc:Choice Requires="x14">
            <control shapeId="4217" r:id="rId98" name="Check Box 1145">
              <controlPr defaultSize="0" autoFill="0" autoLine="0" autoPict="0">
                <anchor moveWithCells="1">
                  <from>
                    <xdr:col>4</xdr:col>
                    <xdr:colOff>19050</xdr:colOff>
                    <xdr:row>224</xdr:row>
                    <xdr:rowOff>0</xdr:rowOff>
                  </from>
                  <to>
                    <xdr:col>5</xdr:col>
                    <xdr:colOff>0</xdr:colOff>
                    <xdr:row>225</xdr:row>
                    <xdr:rowOff>0</xdr:rowOff>
                  </to>
                </anchor>
              </controlPr>
            </control>
          </mc:Choice>
        </mc:AlternateContent>
        <mc:AlternateContent xmlns:mc="http://schemas.openxmlformats.org/markup-compatibility/2006">
          <mc:Choice Requires="x14">
            <control shapeId="4218" r:id="rId99" name="Check Box 1146">
              <controlPr defaultSize="0" autoFill="0" autoLine="0" autoPict="0">
                <anchor moveWithCells="1">
                  <from>
                    <xdr:col>8</xdr:col>
                    <xdr:colOff>19050</xdr:colOff>
                    <xdr:row>224</xdr:row>
                    <xdr:rowOff>0</xdr:rowOff>
                  </from>
                  <to>
                    <xdr:col>9</xdr:col>
                    <xdr:colOff>0</xdr:colOff>
                    <xdr:row>225</xdr:row>
                    <xdr:rowOff>0</xdr:rowOff>
                  </to>
                </anchor>
              </controlPr>
            </control>
          </mc:Choice>
        </mc:AlternateContent>
        <mc:AlternateContent xmlns:mc="http://schemas.openxmlformats.org/markup-compatibility/2006">
          <mc:Choice Requires="x14">
            <control shapeId="4219" r:id="rId100" name="Check Box 1147">
              <controlPr defaultSize="0" autoFill="0" autoLine="0" autoPict="0">
                <anchor moveWithCells="1">
                  <from>
                    <xdr:col>4</xdr:col>
                    <xdr:colOff>19050</xdr:colOff>
                    <xdr:row>225</xdr:row>
                    <xdr:rowOff>0</xdr:rowOff>
                  </from>
                  <to>
                    <xdr:col>5</xdr:col>
                    <xdr:colOff>0</xdr:colOff>
                    <xdr:row>226</xdr:row>
                    <xdr:rowOff>0</xdr:rowOff>
                  </to>
                </anchor>
              </controlPr>
            </control>
          </mc:Choice>
        </mc:AlternateContent>
        <mc:AlternateContent xmlns:mc="http://schemas.openxmlformats.org/markup-compatibility/2006">
          <mc:Choice Requires="x14">
            <control shapeId="4220" r:id="rId101" name="Check Box 1148">
              <controlPr defaultSize="0" autoFill="0" autoLine="0" autoPict="0">
                <anchor moveWithCells="1">
                  <from>
                    <xdr:col>4</xdr:col>
                    <xdr:colOff>19050</xdr:colOff>
                    <xdr:row>225</xdr:row>
                    <xdr:rowOff>0</xdr:rowOff>
                  </from>
                  <to>
                    <xdr:col>5</xdr:col>
                    <xdr:colOff>0</xdr:colOff>
                    <xdr:row>226</xdr:row>
                    <xdr:rowOff>0</xdr:rowOff>
                  </to>
                </anchor>
              </controlPr>
            </control>
          </mc:Choice>
        </mc:AlternateContent>
        <mc:AlternateContent xmlns:mc="http://schemas.openxmlformats.org/markup-compatibility/2006">
          <mc:Choice Requires="x14">
            <control shapeId="4221" r:id="rId102" name="Check Box 1149">
              <controlPr defaultSize="0" autoFill="0" autoLine="0" autoPict="0">
                <anchor moveWithCells="1">
                  <from>
                    <xdr:col>14</xdr:col>
                    <xdr:colOff>19050</xdr:colOff>
                    <xdr:row>224</xdr:row>
                    <xdr:rowOff>0</xdr:rowOff>
                  </from>
                  <to>
                    <xdr:col>15</xdr:col>
                    <xdr:colOff>0</xdr:colOff>
                    <xdr:row>225</xdr:row>
                    <xdr:rowOff>0</xdr:rowOff>
                  </to>
                </anchor>
              </controlPr>
            </control>
          </mc:Choice>
        </mc:AlternateContent>
        <mc:AlternateContent xmlns:mc="http://schemas.openxmlformats.org/markup-compatibility/2006">
          <mc:Choice Requires="x14">
            <control shapeId="4222" r:id="rId103" name="Check Box 1150">
              <controlPr defaultSize="0" autoFill="0" autoLine="0" autoPict="0">
                <anchor moveWithCells="1">
                  <from>
                    <xdr:col>14</xdr:col>
                    <xdr:colOff>19050</xdr:colOff>
                    <xdr:row>224</xdr:row>
                    <xdr:rowOff>0</xdr:rowOff>
                  </from>
                  <to>
                    <xdr:col>15</xdr:col>
                    <xdr:colOff>0</xdr:colOff>
                    <xdr:row>225</xdr:row>
                    <xdr:rowOff>0</xdr:rowOff>
                  </to>
                </anchor>
              </controlPr>
            </control>
          </mc:Choice>
        </mc:AlternateContent>
        <mc:AlternateContent xmlns:mc="http://schemas.openxmlformats.org/markup-compatibility/2006">
          <mc:Choice Requires="x14">
            <control shapeId="4223" r:id="rId104" name="Check Box 1151">
              <controlPr defaultSize="0" autoFill="0" autoLine="0" autoPict="0">
                <anchor moveWithCells="1">
                  <from>
                    <xdr:col>14</xdr:col>
                    <xdr:colOff>19050</xdr:colOff>
                    <xdr:row>224</xdr:row>
                    <xdr:rowOff>0</xdr:rowOff>
                  </from>
                  <to>
                    <xdr:col>15</xdr:col>
                    <xdr:colOff>0</xdr:colOff>
                    <xdr:row>225</xdr:row>
                    <xdr:rowOff>0</xdr:rowOff>
                  </to>
                </anchor>
              </controlPr>
            </control>
          </mc:Choice>
        </mc:AlternateContent>
        <mc:AlternateContent xmlns:mc="http://schemas.openxmlformats.org/markup-compatibility/2006">
          <mc:Choice Requires="x14">
            <control shapeId="4224" r:id="rId105" name="Check Box 1152">
              <controlPr defaultSize="0" autoFill="0" autoLine="0" autoPict="0">
                <anchor moveWithCells="1">
                  <from>
                    <xdr:col>4</xdr:col>
                    <xdr:colOff>19050</xdr:colOff>
                    <xdr:row>227</xdr:row>
                    <xdr:rowOff>0</xdr:rowOff>
                  </from>
                  <to>
                    <xdr:col>5</xdr:col>
                    <xdr:colOff>0</xdr:colOff>
                    <xdr:row>228</xdr:row>
                    <xdr:rowOff>0</xdr:rowOff>
                  </to>
                </anchor>
              </controlPr>
            </control>
          </mc:Choice>
        </mc:AlternateContent>
        <mc:AlternateContent xmlns:mc="http://schemas.openxmlformats.org/markup-compatibility/2006">
          <mc:Choice Requires="x14">
            <control shapeId="4225" r:id="rId106" name="Check Box 1153">
              <controlPr defaultSize="0" autoFill="0" autoLine="0" autoPict="0">
                <anchor moveWithCells="1">
                  <from>
                    <xdr:col>4</xdr:col>
                    <xdr:colOff>19050</xdr:colOff>
                    <xdr:row>227</xdr:row>
                    <xdr:rowOff>0</xdr:rowOff>
                  </from>
                  <to>
                    <xdr:col>5</xdr:col>
                    <xdr:colOff>0</xdr:colOff>
                    <xdr:row>228</xdr:row>
                    <xdr:rowOff>0</xdr:rowOff>
                  </to>
                </anchor>
              </controlPr>
            </control>
          </mc:Choice>
        </mc:AlternateContent>
        <mc:AlternateContent xmlns:mc="http://schemas.openxmlformats.org/markup-compatibility/2006">
          <mc:Choice Requires="x14">
            <control shapeId="4226" r:id="rId107" name="Check Box 1154">
              <controlPr defaultSize="0" autoFill="0" autoLine="0" autoPict="0">
                <anchor moveWithCells="1">
                  <from>
                    <xdr:col>4</xdr:col>
                    <xdr:colOff>19050</xdr:colOff>
                    <xdr:row>228</xdr:row>
                    <xdr:rowOff>0</xdr:rowOff>
                  </from>
                  <to>
                    <xdr:col>5</xdr:col>
                    <xdr:colOff>0</xdr:colOff>
                    <xdr:row>229</xdr:row>
                    <xdr:rowOff>0</xdr:rowOff>
                  </to>
                </anchor>
              </controlPr>
            </control>
          </mc:Choice>
        </mc:AlternateContent>
        <mc:AlternateContent xmlns:mc="http://schemas.openxmlformats.org/markup-compatibility/2006">
          <mc:Choice Requires="x14">
            <control shapeId="4227" r:id="rId108" name="Check Box 1155">
              <controlPr defaultSize="0" autoFill="0" autoLine="0" autoPict="0">
                <anchor moveWithCells="1">
                  <from>
                    <xdr:col>4</xdr:col>
                    <xdr:colOff>19050</xdr:colOff>
                    <xdr:row>228</xdr:row>
                    <xdr:rowOff>0</xdr:rowOff>
                  </from>
                  <to>
                    <xdr:col>5</xdr:col>
                    <xdr:colOff>0</xdr:colOff>
                    <xdr:row>229</xdr:row>
                    <xdr:rowOff>0</xdr:rowOff>
                  </to>
                </anchor>
              </controlPr>
            </control>
          </mc:Choice>
        </mc:AlternateContent>
        <mc:AlternateContent xmlns:mc="http://schemas.openxmlformats.org/markup-compatibility/2006">
          <mc:Choice Requires="x14">
            <control shapeId="4228" r:id="rId109" name="Check Box 1156">
              <controlPr defaultSize="0" autoFill="0" autoLine="0" autoPict="0">
                <anchor moveWithCells="1">
                  <from>
                    <xdr:col>4</xdr:col>
                    <xdr:colOff>19050</xdr:colOff>
                    <xdr:row>228</xdr:row>
                    <xdr:rowOff>0</xdr:rowOff>
                  </from>
                  <to>
                    <xdr:col>5</xdr:col>
                    <xdr:colOff>0</xdr:colOff>
                    <xdr:row>229</xdr:row>
                    <xdr:rowOff>0</xdr:rowOff>
                  </to>
                </anchor>
              </controlPr>
            </control>
          </mc:Choice>
        </mc:AlternateContent>
        <mc:AlternateContent xmlns:mc="http://schemas.openxmlformats.org/markup-compatibility/2006">
          <mc:Choice Requires="x14">
            <control shapeId="4229" r:id="rId110" name="Check Box 1157">
              <controlPr defaultSize="0" autoFill="0" autoLine="0" autoPict="0">
                <anchor moveWithCells="1">
                  <from>
                    <xdr:col>12</xdr:col>
                    <xdr:colOff>19050</xdr:colOff>
                    <xdr:row>227</xdr:row>
                    <xdr:rowOff>0</xdr:rowOff>
                  </from>
                  <to>
                    <xdr:col>13</xdr:col>
                    <xdr:colOff>0</xdr:colOff>
                    <xdr:row>228</xdr:row>
                    <xdr:rowOff>0</xdr:rowOff>
                  </to>
                </anchor>
              </controlPr>
            </control>
          </mc:Choice>
        </mc:AlternateContent>
        <mc:AlternateContent xmlns:mc="http://schemas.openxmlformats.org/markup-compatibility/2006">
          <mc:Choice Requires="x14">
            <control shapeId="4230" r:id="rId111" name="Check Box 1158">
              <controlPr defaultSize="0" autoFill="0" autoLine="0" autoPict="0">
                <anchor moveWithCells="1">
                  <from>
                    <xdr:col>12</xdr:col>
                    <xdr:colOff>19050</xdr:colOff>
                    <xdr:row>227</xdr:row>
                    <xdr:rowOff>0</xdr:rowOff>
                  </from>
                  <to>
                    <xdr:col>13</xdr:col>
                    <xdr:colOff>0</xdr:colOff>
                    <xdr:row>228</xdr:row>
                    <xdr:rowOff>0</xdr:rowOff>
                  </to>
                </anchor>
              </controlPr>
            </control>
          </mc:Choice>
        </mc:AlternateContent>
        <mc:AlternateContent xmlns:mc="http://schemas.openxmlformats.org/markup-compatibility/2006">
          <mc:Choice Requires="x14">
            <control shapeId="4231" r:id="rId112" name="Check Box 1159">
              <controlPr defaultSize="0" autoFill="0" autoLine="0" autoPict="0">
                <anchor moveWithCells="1">
                  <from>
                    <xdr:col>23</xdr:col>
                    <xdr:colOff>47625</xdr:colOff>
                    <xdr:row>291</xdr:row>
                    <xdr:rowOff>190500</xdr:rowOff>
                  </from>
                  <to>
                    <xdr:col>23</xdr:col>
                    <xdr:colOff>257175</xdr:colOff>
                    <xdr:row>293</xdr:row>
                    <xdr:rowOff>19050</xdr:rowOff>
                  </to>
                </anchor>
              </controlPr>
            </control>
          </mc:Choice>
        </mc:AlternateContent>
        <mc:AlternateContent xmlns:mc="http://schemas.openxmlformats.org/markup-compatibility/2006">
          <mc:Choice Requires="x14">
            <control shapeId="4232" r:id="rId113" name="Check Box 1160">
              <controlPr defaultSize="0" autoFill="0" autoLine="0" autoPict="0">
                <anchor moveWithCells="1">
                  <from>
                    <xdr:col>24</xdr:col>
                    <xdr:colOff>47625</xdr:colOff>
                    <xdr:row>291</xdr:row>
                    <xdr:rowOff>190500</xdr:rowOff>
                  </from>
                  <to>
                    <xdr:col>24</xdr:col>
                    <xdr:colOff>257175</xdr:colOff>
                    <xdr:row>293</xdr:row>
                    <xdr:rowOff>19050</xdr:rowOff>
                  </to>
                </anchor>
              </controlPr>
            </control>
          </mc:Choice>
        </mc:AlternateContent>
        <mc:AlternateContent xmlns:mc="http://schemas.openxmlformats.org/markup-compatibility/2006">
          <mc:Choice Requires="x14">
            <control shapeId="4233" r:id="rId114" name="Check Box 1161">
              <controlPr defaultSize="0" autoFill="0" autoLine="0" autoPict="0">
                <anchor moveWithCells="1">
                  <from>
                    <xdr:col>25</xdr:col>
                    <xdr:colOff>47625</xdr:colOff>
                    <xdr:row>291</xdr:row>
                    <xdr:rowOff>190500</xdr:rowOff>
                  </from>
                  <to>
                    <xdr:col>25</xdr:col>
                    <xdr:colOff>257175</xdr:colOff>
                    <xdr:row>293</xdr:row>
                    <xdr:rowOff>19050</xdr:rowOff>
                  </to>
                </anchor>
              </controlPr>
            </control>
          </mc:Choice>
        </mc:AlternateContent>
        <mc:AlternateContent xmlns:mc="http://schemas.openxmlformats.org/markup-compatibility/2006">
          <mc:Choice Requires="x14">
            <control shapeId="4249" r:id="rId115" name="Check Box 1177">
              <controlPr defaultSize="0" autoFill="0" autoLine="0" autoPict="0">
                <anchor moveWithCells="1">
                  <from>
                    <xdr:col>4</xdr:col>
                    <xdr:colOff>19050</xdr:colOff>
                    <xdr:row>297</xdr:row>
                    <xdr:rowOff>0</xdr:rowOff>
                  </from>
                  <to>
                    <xdr:col>5</xdr:col>
                    <xdr:colOff>0</xdr:colOff>
                    <xdr:row>298</xdr:row>
                    <xdr:rowOff>0</xdr:rowOff>
                  </to>
                </anchor>
              </controlPr>
            </control>
          </mc:Choice>
        </mc:AlternateContent>
        <mc:AlternateContent xmlns:mc="http://schemas.openxmlformats.org/markup-compatibility/2006">
          <mc:Choice Requires="x14">
            <control shapeId="4252" r:id="rId116" name="Check Box 1180">
              <controlPr defaultSize="0" autoFill="0" autoLine="0" autoPict="0">
                <anchor moveWithCells="1">
                  <from>
                    <xdr:col>9</xdr:col>
                    <xdr:colOff>19050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4253" r:id="rId117" name="Check Box 1181">
              <controlPr defaultSize="0" autoFill="0" autoLine="0" autoPict="0">
                <anchor moveWithCells="1">
                  <from>
                    <xdr:col>13</xdr:col>
                    <xdr:colOff>19050</xdr:colOff>
                    <xdr:row>297</xdr:row>
                    <xdr:rowOff>0</xdr:rowOff>
                  </from>
                  <to>
                    <xdr:col>14</xdr:col>
                    <xdr:colOff>0</xdr:colOff>
                    <xdr:row>298</xdr:row>
                    <xdr:rowOff>0</xdr:rowOff>
                  </to>
                </anchor>
              </controlPr>
            </control>
          </mc:Choice>
        </mc:AlternateContent>
        <mc:AlternateContent xmlns:mc="http://schemas.openxmlformats.org/markup-compatibility/2006">
          <mc:Choice Requires="x14">
            <control shapeId="4259" r:id="rId118" name="Check Box 1187">
              <controlPr defaultSize="0" autoFill="0" autoLine="0" autoPict="0">
                <anchor moveWithCells="1">
                  <from>
                    <xdr:col>4</xdr:col>
                    <xdr:colOff>19050</xdr:colOff>
                    <xdr:row>305</xdr:row>
                    <xdr:rowOff>0</xdr:rowOff>
                  </from>
                  <to>
                    <xdr:col>5</xdr:col>
                    <xdr:colOff>0</xdr:colOff>
                    <xdr:row>306</xdr:row>
                    <xdr:rowOff>0</xdr:rowOff>
                  </to>
                </anchor>
              </controlPr>
            </control>
          </mc:Choice>
        </mc:AlternateContent>
        <mc:AlternateContent xmlns:mc="http://schemas.openxmlformats.org/markup-compatibility/2006">
          <mc:Choice Requires="x14">
            <control shapeId="4260" r:id="rId119" name="Check Box 1188">
              <controlPr defaultSize="0" autoFill="0" autoLine="0" autoPict="0">
                <anchor moveWithCells="1">
                  <from>
                    <xdr:col>12</xdr:col>
                    <xdr:colOff>19050</xdr:colOff>
                    <xdr:row>305</xdr:row>
                    <xdr:rowOff>0</xdr:rowOff>
                  </from>
                  <to>
                    <xdr:col>13</xdr:col>
                    <xdr:colOff>0</xdr:colOff>
                    <xdr:row>306</xdr:row>
                    <xdr:rowOff>0</xdr:rowOff>
                  </to>
                </anchor>
              </controlPr>
            </control>
          </mc:Choice>
        </mc:AlternateContent>
        <mc:AlternateContent xmlns:mc="http://schemas.openxmlformats.org/markup-compatibility/2006">
          <mc:Choice Requires="x14">
            <control shapeId="4261" r:id="rId120" name="Check Box 1189">
              <controlPr defaultSize="0" autoFill="0" autoLine="0" autoPict="0">
                <anchor moveWithCells="1">
                  <from>
                    <xdr:col>4</xdr:col>
                    <xdr:colOff>19050</xdr:colOff>
                    <xdr:row>306</xdr:row>
                    <xdr:rowOff>0</xdr:rowOff>
                  </from>
                  <to>
                    <xdr:col>5</xdr:col>
                    <xdr:colOff>0</xdr:colOff>
                    <xdr:row>307</xdr:row>
                    <xdr:rowOff>0</xdr:rowOff>
                  </to>
                </anchor>
              </controlPr>
            </control>
          </mc:Choice>
        </mc:AlternateContent>
        <mc:AlternateContent xmlns:mc="http://schemas.openxmlformats.org/markup-compatibility/2006">
          <mc:Choice Requires="x14">
            <control shapeId="4262" r:id="rId121" name="Check Box 1190">
              <controlPr defaultSize="0" autoFill="0" autoLine="0" autoPict="0">
                <anchor moveWithCells="1">
                  <from>
                    <xdr:col>4</xdr:col>
                    <xdr:colOff>19050</xdr:colOff>
                    <xdr:row>307</xdr:row>
                    <xdr:rowOff>0</xdr:rowOff>
                  </from>
                  <to>
                    <xdr:col>5</xdr:col>
                    <xdr:colOff>0</xdr:colOff>
                    <xdr:row>308</xdr:row>
                    <xdr:rowOff>0</xdr:rowOff>
                  </to>
                </anchor>
              </controlPr>
            </control>
          </mc:Choice>
        </mc:AlternateContent>
        <mc:AlternateContent xmlns:mc="http://schemas.openxmlformats.org/markup-compatibility/2006">
          <mc:Choice Requires="x14">
            <control shapeId="4263" r:id="rId122" name="Check Box 1191">
              <controlPr defaultSize="0" autoFill="0" autoLine="0" autoPict="0">
                <anchor moveWithCells="1">
                  <from>
                    <xdr:col>4</xdr:col>
                    <xdr:colOff>19050</xdr:colOff>
                    <xdr:row>308</xdr:row>
                    <xdr:rowOff>0</xdr:rowOff>
                  </from>
                  <to>
                    <xdr:col>5</xdr:col>
                    <xdr:colOff>0</xdr:colOff>
                    <xdr:row>309</xdr:row>
                    <xdr:rowOff>0</xdr:rowOff>
                  </to>
                </anchor>
              </controlPr>
            </control>
          </mc:Choice>
        </mc:AlternateContent>
        <mc:AlternateContent xmlns:mc="http://schemas.openxmlformats.org/markup-compatibility/2006">
          <mc:Choice Requires="x14">
            <control shapeId="4264" r:id="rId123" name="Check Box 1192">
              <controlPr defaultSize="0" autoFill="0" autoLine="0" autoPict="0">
                <anchor moveWithCells="1">
                  <from>
                    <xdr:col>4</xdr:col>
                    <xdr:colOff>19050</xdr:colOff>
                    <xdr:row>298</xdr:row>
                    <xdr:rowOff>0</xdr:rowOff>
                  </from>
                  <to>
                    <xdr:col>5</xdr:col>
                    <xdr:colOff>0</xdr:colOff>
                    <xdr:row>299</xdr:row>
                    <xdr:rowOff>0</xdr:rowOff>
                  </to>
                </anchor>
              </controlPr>
            </control>
          </mc:Choice>
        </mc:AlternateContent>
        <mc:AlternateContent xmlns:mc="http://schemas.openxmlformats.org/markup-compatibility/2006">
          <mc:Choice Requires="x14">
            <control shapeId="4265" r:id="rId124" name="Check Box 1193">
              <controlPr defaultSize="0" autoFill="0" autoLine="0" autoPict="0">
                <anchor moveWithCells="1">
                  <from>
                    <xdr:col>4</xdr:col>
                    <xdr:colOff>19050</xdr:colOff>
                    <xdr:row>298</xdr:row>
                    <xdr:rowOff>0</xdr:rowOff>
                  </from>
                  <to>
                    <xdr:col>5</xdr:col>
                    <xdr:colOff>0</xdr:colOff>
                    <xdr:row>299</xdr:row>
                    <xdr:rowOff>0</xdr:rowOff>
                  </to>
                </anchor>
              </controlPr>
            </control>
          </mc:Choice>
        </mc:AlternateContent>
        <mc:AlternateContent xmlns:mc="http://schemas.openxmlformats.org/markup-compatibility/2006">
          <mc:Choice Requires="x14">
            <control shapeId="4266" r:id="rId125" name="Check Box 1194">
              <controlPr defaultSize="0" autoFill="0" autoLine="0" autoPict="0">
                <anchor moveWithCells="1">
                  <from>
                    <xdr:col>11</xdr:col>
                    <xdr:colOff>19050</xdr:colOff>
                    <xdr:row>298</xdr:row>
                    <xdr:rowOff>0</xdr:rowOff>
                  </from>
                  <to>
                    <xdr:col>12</xdr:col>
                    <xdr:colOff>0</xdr:colOff>
                    <xdr:row>299</xdr:row>
                    <xdr:rowOff>0</xdr:rowOff>
                  </to>
                </anchor>
              </controlPr>
            </control>
          </mc:Choice>
        </mc:AlternateContent>
        <mc:AlternateContent xmlns:mc="http://schemas.openxmlformats.org/markup-compatibility/2006">
          <mc:Choice Requires="x14">
            <control shapeId="4267" r:id="rId126" name="Check Box 1195">
              <controlPr defaultSize="0" autoFill="0" autoLine="0" autoPict="0">
                <anchor moveWithCells="1">
                  <from>
                    <xdr:col>4</xdr:col>
                    <xdr:colOff>19050</xdr:colOff>
                    <xdr:row>299</xdr:row>
                    <xdr:rowOff>0</xdr:rowOff>
                  </from>
                  <to>
                    <xdr:col>5</xdr:col>
                    <xdr:colOff>0</xdr:colOff>
                    <xdr:row>300</xdr:row>
                    <xdr:rowOff>0</xdr:rowOff>
                  </to>
                </anchor>
              </controlPr>
            </control>
          </mc:Choice>
        </mc:AlternateContent>
        <mc:AlternateContent xmlns:mc="http://schemas.openxmlformats.org/markup-compatibility/2006">
          <mc:Choice Requires="x14">
            <control shapeId="4268" r:id="rId127" name="Check Box 1196">
              <controlPr defaultSize="0" autoFill="0" autoLine="0" autoPict="0">
                <anchor moveWithCells="1">
                  <from>
                    <xdr:col>4</xdr:col>
                    <xdr:colOff>19050</xdr:colOff>
                    <xdr:row>300</xdr:row>
                    <xdr:rowOff>0</xdr:rowOff>
                  </from>
                  <to>
                    <xdr:col>5</xdr:col>
                    <xdr:colOff>0</xdr:colOff>
                    <xdr:row>301</xdr:row>
                    <xdr:rowOff>0</xdr:rowOff>
                  </to>
                </anchor>
              </controlPr>
            </control>
          </mc:Choice>
        </mc:AlternateContent>
        <mc:AlternateContent xmlns:mc="http://schemas.openxmlformats.org/markup-compatibility/2006">
          <mc:Choice Requires="x14">
            <control shapeId="4269" r:id="rId128" name="Check Box 1197">
              <controlPr defaultSize="0" autoFill="0" autoLine="0" autoPict="0">
                <anchor moveWithCells="1">
                  <from>
                    <xdr:col>4</xdr:col>
                    <xdr:colOff>19050</xdr:colOff>
                    <xdr:row>300</xdr:row>
                    <xdr:rowOff>0</xdr:rowOff>
                  </from>
                  <to>
                    <xdr:col>5</xdr:col>
                    <xdr:colOff>0</xdr:colOff>
                    <xdr:row>301</xdr:row>
                    <xdr:rowOff>0</xdr:rowOff>
                  </to>
                </anchor>
              </controlPr>
            </control>
          </mc:Choice>
        </mc:AlternateContent>
        <mc:AlternateContent xmlns:mc="http://schemas.openxmlformats.org/markup-compatibility/2006">
          <mc:Choice Requires="x14">
            <control shapeId="4270" r:id="rId129" name="Check Box 1198">
              <controlPr defaultSize="0" autoFill="0" autoLine="0" autoPict="0">
                <anchor moveWithCells="1">
                  <from>
                    <xdr:col>4</xdr:col>
                    <xdr:colOff>19050</xdr:colOff>
                    <xdr:row>300</xdr:row>
                    <xdr:rowOff>0</xdr:rowOff>
                  </from>
                  <to>
                    <xdr:col>5</xdr:col>
                    <xdr:colOff>0</xdr:colOff>
                    <xdr:row>301</xdr:row>
                    <xdr:rowOff>0</xdr:rowOff>
                  </to>
                </anchor>
              </controlPr>
            </control>
          </mc:Choice>
        </mc:AlternateContent>
        <mc:AlternateContent xmlns:mc="http://schemas.openxmlformats.org/markup-compatibility/2006">
          <mc:Choice Requires="x14">
            <control shapeId="4271" r:id="rId130" name="Check Box 1199">
              <controlPr defaultSize="0" autoFill="0" autoLine="0" autoPict="0">
                <anchor moveWithCells="1">
                  <from>
                    <xdr:col>8</xdr:col>
                    <xdr:colOff>19050</xdr:colOff>
                    <xdr:row>300</xdr:row>
                    <xdr:rowOff>0</xdr:rowOff>
                  </from>
                  <to>
                    <xdr:col>9</xdr:col>
                    <xdr:colOff>0</xdr:colOff>
                    <xdr:row>301</xdr:row>
                    <xdr:rowOff>0</xdr:rowOff>
                  </to>
                </anchor>
              </controlPr>
            </control>
          </mc:Choice>
        </mc:AlternateContent>
        <mc:AlternateContent xmlns:mc="http://schemas.openxmlformats.org/markup-compatibility/2006">
          <mc:Choice Requires="x14">
            <control shapeId="4272" r:id="rId131" name="Check Box 1200">
              <controlPr defaultSize="0" autoFill="0" autoLine="0" autoPict="0">
                <anchor moveWithCells="1">
                  <from>
                    <xdr:col>14</xdr:col>
                    <xdr:colOff>19050</xdr:colOff>
                    <xdr:row>300</xdr:row>
                    <xdr:rowOff>0</xdr:rowOff>
                  </from>
                  <to>
                    <xdr:col>15</xdr:col>
                    <xdr:colOff>0</xdr:colOff>
                    <xdr:row>301</xdr:row>
                    <xdr:rowOff>0</xdr:rowOff>
                  </to>
                </anchor>
              </controlPr>
            </control>
          </mc:Choice>
        </mc:AlternateContent>
        <mc:AlternateContent xmlns:mc="http://schemas.openxmlformats.org/markup-compatibility/2006">
          <mc:Choice Requires="x14">
            <control shapeId="4273" r:id="rId132" name="Check Box 1201">
              <controlPr defaultSize="0" autoFill="0" autoLine="0" autoPict="0">
                <anchor moveWithCells="1">
                  <from>
                    <xdr:col>14</xdr:col>
                    <xdr:colOff>19050</xdr:colOff>
                    <xdr:row>300</xdr:row>
                    <xdr:rowOff>0</xdr:rowOff>
                  </from>
                  <to>
                    <xdr:col>15</xdr:col>
                    <xdr:colOff>0</xdr:colOff>
                    <xdr:row>301</xdr:row>
                    <xdr:rowOff>0</xdr:rowOff>
                  </to>
                </anchor>
              </controlPr>
            </control>
          </mc:Choice>
        </mc:AlternateContent>
        <mc:AlternateContent xmlns:mc="http://schemas.openxmlformats.org/markup-compatibility/2006">
          <mc:Choice Requires="x14">
            <control shapeId="4274" r:id="rId133" name="Check Box 1202">
              <controlPr defaultSize="0" autoFill="0" autoLine="0" autoPict="0">
                <anchor moveWithCells="1">
                  <from>
                    <xdr:col>14</xdr:col>
                    <xdr:colOff>19050</xdr:colOff>
                    <xdr:row>300</xdr:row>
                    <xdr:rowOff>0</xdr:rowOff>
                  </from>
                  <to>
                    <xdr:col>15</xdr:col>
                    <xdr:colOff>0</xdr:colOff>
                    <xdr:row>301</xdr:row>
                    <xdr:rowOff>0</xdr:rowOff>
                  </to>
                </anchor>
              </controlPr>
            </control>
          </mc:Choice>
        </mc:AlternateContent>
        <mc:AlternateContent xmlns:mc="http://schemas.openxmlformats.org/markup-compatibility/2006">
          <mc:Choice Requires="x14">
            <control shapeId="4275" r:id="rId134" name="Check Box 1203">
              <controlPr defaultSize="0" autoFill="0" autoLine="0" autoPict="0">
                <anchor moveWithCells="1">
                  <from>
                    <xdr:col>4</xdr:col>
                    <xdr:colOff>19050</xdr:colOff>
                    <xdr:row>301</xdr:row>
                    <xdr:rowOff>0</xdr:rowOff>
                  </from>
                  <to>
                    <xdr:col>5</xdr:col>
                    <xdr:colOff>0</xdr:colOff>
                    <xdr:row>302</xdr:row>
                    <xdr:rowOff>0</xdr:rowOff>
                  </to>
                </anchor>
              </controlPr>
            </control>
          </mc:Choice>
        </mc:AlternateContent>
        <mc:AlternateContent xmlns:mc="http://schemas.openxmlformats.org/markup-compatibility/2006">
          <mc:Choice Requires="x14">
            <control shapeId="4276" r:id="rId135" name="Check Box 1204">
              <controlPr defaultSize="0" autoFill="0" autoLine="0" autoPict="0">
                <anchor moveWithCells="1">
                  <from>
                    <xdr:col>4</xdr:col>
                    <xdr:colOff>19050</xdr:colOff>
                    <xdr:row>301</xdr:row>
                    <xdr:rowOff>0</xdr:rowOff>
                  </from>
                  <to>
                    <xdr:col>5</xdr:col>
                    <xdr:colOff>0</xdr:colOff>
                    <xdr:row>302</xdr:row>
                    <xdr:rowOff>0</xdr:rowOff>
                  </to>
                </anchor>
              </controlPr>
            </control>
          </mc:Choice>
        </mc:AlternateContent>
        <mc:AlternateContent xmlns:mc="http://schemas.openxmlformats.org/markup-compatibility/2006">
          <mc:Choice Requires="x14">
            <control shapeId="4277" r:id="rId136" name="Check Box 1205">
              <controlPr defaultSize="0" autoFill="0" autoLine="0" autoPict="0">
                <anchor moveWithCells="1">
                  <from>
                    <xdr:col>4</xdr:col>
                    <xdr:colOff>19050</xdr:colOff>
                    <xdr:row>302</xdr:row>
                    <xdr:rowOff>0</xdr:rowOff>
                  </from>
                  <to>
                    <xdr:col>5</xdr:col>
                    <xdr:colOff>0</xdr:colOff>
                    <xdr:row>303</xdr:row>
                    <xdr:rowOff>0</xdr:rowOff>
                  </to>
                </anchor>
              </controlPr>
            </control>
          </mc:Choice>
        </mc:AlternateContent>
        <mc:AlternateContent xmlns:mc="http://schemas.openxmlformats.org/markup-compatibility/2006">
          <mc:Choice Requires="x14">
            <control shapeId="4278" r:id="rId137" name="Check Box 1206">
              <controlPr defaultSize="0" autoFill="0" autoLine="0" autoPict="0">
                <anchor moveWithCells="1">
                  <from>
                    <xdr:col>4</xdr:col>
                    <xdr:colOff>19050</xdr:colOff>
                    <xdr:row>302</xdr:row>
                    <xdr:rowOff>0</xdr:rowOff>
                  </from>
                  <to>
                    <xdr:col>5</xdr:col>
                    <xdr:colOff>0</xdr:colOff>
                    <xdr:row>303</xdr:row>
                    <xdr:rowOff>0</xdr:rowOff>
                  </to>
                </anchor>
              </controlPr>
            </control>
          </mc:Choice>
        </mc:AlternateContent>
        <mc:AlternateContent xmlns:mc="http://schemas.openxmlformats.org/markup-compatibility/2006">
          <mc:Choice Requires="x14">
            <control shapeId="4279" r:id="rId138" name="Check Box 1207">
              <controlPr defaultSize="0" autoFill="0" autoLine="0" autoPict="0">
                <anchor moveWithCells="1">
                  <from>
                    <xdr:col>12</xdr:col>
                    <xdr:colOff>19050</xdr:colOff>
                    <xdr:row>302</xdr:row>
                    <xdr:rowOff>0</xdr:rowOff>
                  </from>
                  <to>
                    <xdr:col>13</xdr:col>
                    <xdr:colOff>0</xdr:colOff>
                    <xdr:row>303</xdr:row>
                    <xdr:rowOff>0</xdr:rowOff>
                  </to>
                </anchor>
              </controlPr>
            </control>
          </mc:Choice>
        </mc:AlternateContent>
        <mc:AlternateContent xmlns:mc="http://schemas.openxmlformats.org/markup-compatibility/2006">
          <mc:Choice Requires="x14">
            <control shapeId="4280" r:id="rId139" name="Check Box 1208">
              <controlPr defaultSize="0" autoFill="0" autoLine="0" autoPict="0">
                <anchor moveWithCells="1">
                  <from>
                    <xdr:col>12</xdr:col>
                    <xdr:colOff>19050</xdr:colOff>
                    <xdr:row>302</xdr:row>
                    <xdr:rowOff>0</xdr:rowOff>
                  </from>
                  <to>
                    <xdr:col>13</xdr:col>
                    <xdr:colOff>0</xdr:colOff>
                    <xdr:row>303</xdr:row>
                    <xdr:rowOff>0</xdr:rowOff>
                  </to>
                </anchor>
              </controlPr>
            </control>
          </mc:Choice>
        </mc:AlternateContent>
        <mc:AlternateContent xmlns:mc="http://schemas.openxmlformats.org/markup-compatibility/2006">
          <mc:Choice Requires="x14">
            <control shapeId="4281" r:id="rId140" name="Check Box 1209">
              <controlPr defaultSize="0" autoFill="0" autoLine="0" autoPict="0">
                <anchor moveWithCells="1">
                  <from>
                    <xdr:col>13</xdr:col>
                    <xdr:colOff>19050</xdr:colOff>
                    <xdr:row>303</xdr:row>
                    <xdr:rowOff>0</xdr:rowOff>
                  </from>
                  <to>
                    <xdr:col>14</xdr:col>
                    <xdr:colOff>0</xdr:colOff>
                    <xdr:row>304</xdr:row>
                    <xdr:rowOff>0</xdr:rowOff>
                  </to>
                </anchor>
              </controlPr>
            </control>
          </mc:Choice>
        </mc:AlternateContent>
        <mc:AlternateContent xmlns:mc="http://schemas.openxmlformats.org/markup-compatibility/2006">
          <mc:Choice Requires="x14">
            <control shapeId="4282" r:id="rId141" name="Check Box 1210">
              <controlPr defaultSize="0" autoFill="0" autoLine="0" autoPict="0">
                <anchor moveWithCells="1">
                  <from>
                    <xdr:col>13</xdr:col>
                    <xdr:colOff>19050</xdr:colOff>
                    <xdr:row>303</xdr:row>
                    <xdr:rowOff>0</xdr:rowOff>
                  </from>
                  <to>
                    <xdr:col>14</xdr:col>
                    <xdr:colOff>0</xdr:colOff>
                    <xdr:row>304</xdr:row>
                    <xdr:rowOff>0</xdr:rowOff>
                  </to>
                </anchor>
              </controlPr>
            </control>
          </mc:Choice>
        </mc:AlternateContent>
        <mc:AlternateContent xmlns:mc="http://schemas.openxmlformats.org/markup-compatibility/2006">
          <mc:Choice Requires="x14">
            <control shapeId="4283" r:id="rId142" name="Check Box 1211">
              <controlPr defaultSize="0" autoFill="0" autoLine="0" autoPict="0">
                <anchor moveWithCells="1">
                  <from>
                    <xdr:col>13</xdr:col>
                    <xdr:colOff>19050</xdr:colOff>
                    <xdr:row>303</xdr:row>
                    <xdr:rowOff>0</xdr:rowOff>
                  </from>
                  <to>
                    <xdr:col>14</xdr:col>
                    <xdr:colOff>0</xdr:colOff>
                    <xdr:row>304</xdr:row>
                    <xdr:rowOff>0</xdr:rowOff>
                  </to>
                </anchor>
              </controlPr>
            </control>
          </mc:Choice>
        </mc:AlternateContent>
        <mc:AlternateContent xmlns:mc="http://schemas.openxmlformats.org/markup-compatibility/2006">
          <mc:Choice Requires="x14">
            <control shapeId="4297" r:id="rId143" name="Check Box 1225">
              <controlPr defaultSize="0" autoFill="0" autoLine="0" autoPict="0">
                <anchor moveWithCells="1">
                  <from>
                    <xdr:col>23</xdr:col>
                    <xdr:colOff>47625</xdr:colOff>
                    <xdr:row>312</xdr:row>
                    <xdr:rowOff>95250</xdr:rowOff>
                  </from>
                  <to>
                    <xdr:col>23</xdr:col>
                    <xdr:colOff>257175</xdr:colOff>
                    <xdr:row>313</xdr:row>
                    <xdr:rowOff>123825</xdr:rowOff>
                  </to>
                </anchor>
              </controlPr>
            </control>
          </mc:Choice>
        </mc:AlternateContent>
        <mc:AlternateContent xmlns:mc="http://schemas.openxmlformats.org/markup-compatibility/2006">
          <mc:Choice Requires="x14">
            <control shapeId="4298" r:id="rId144" name="Check Box 1226">
              <controlPr defaultSize="0" autoFill="0" autoLine="0" autoPict="0">
                <anchor moveWithCells="1">
                  <from>
                    <xdr:col>24</xdr:col>
                    <xdr:colOff>47625</xdr:colOff>
                    <xdr:row>312</xdr:row>
                    <xdr:rowOff>95250</xdr:rowOff>
                  </from>
                  <to>
                    <xdr:col>24</xdr:col>
                    <xdr:colOff>257175</xdr:colOff>
                    <xdr:row>313</xdr:row>
                    <xdr:rowOff>123825</xdr:rowOff>
                  </to>
                </anchor>
              </controlPr>
            </control>
          </mc:Choice>
        </mc:AlternateContent>
        <mc:AlternateContent xmlns:mc="http://schemas.openxmlformats.org/markup-compatibility/2006">
          <mc:Choice Requires="x14">
            <control shapeId="4299" r:id="rId145" name="Check Box 1227">
              <controlPr defaultSize="0" autoFill="0" autoLine="0" autoPict="0">
                <anchor moveWithCells="1">
                  <from>
                    <xdr:col>25</xdr:col>
                    <xdr:colOff>47625</xdr:colOff>
                    <xdr:row>312</xdr:row>
                    <xdr:rowOff>95250</xdr:rowOff>
                  </from>
                  <to>
                    <xdr:col>25</xdr:col>
                    <xdr:colOff>257175</xdr:colOff>
                    <xdr:row>313</xdr:row>
                    <xdr:rowOff>123825</xdr:rowOff>
                  </to>
                </anchor>
              </controlPr>
            </control>
          </mc:Choice>
        </mc:AlternateContent>
        <mc:AlternateContent xmlns:mc="http://schemas.openxmlformats.org/markup-compatibility/2006">
          <mc:Choice Requires="x14">
            <control shapeId="4300" r:id="rId146" name="Check Box 1228">
              <controlPr defaultSize="0" autoFill="0" autoLine="0" autoPict="0">
                <anchor moveWithCells="1">
                  <from>
                    <xdr:col>23</xdr:col>
                    <xdr:colOff>47625</xdr:colOff>
                    <xdr:row>320</xdr:row>
                    <xdr:rowOff>190500</xdr:rowOff>
                  </from>
                  <to>
                    <xdr:col>23</xdr:col>
                    <xdr:colOff>257175</xdr:colOff>
                    <xdr:row>322</xdr:row>
                    <xdr:rowOff>19050</xdr:rowOff>
                  </to>
                </anchor>
              </controlPr>
            </control>
          </mc:Choice>
        </mc:AlternateContent>
        <mc:AlternateContent xmlns:mc="http://schemas.openxmlformats.org/markup-compatibility/2006">
          <mc:Choice Requires="x14">
            <control shapeId="4301" r:id="rId147" name="Check Box 1229">
              <controlPr defaultSize="0" autoFill="0" autoLine="0" autoPict="0">
                <anchor moveWithCells="1">
                  <from>
                    <xdr:col>24</xdr:col>
                    <xdr:colOff>47625</xdr:colOff>
                    <xdr:row>320</xdr:row>
                    <xdr:rowOff>190500</xdr:rowOff>
                  </from>
                  <to>
                    <xdr:col>24</xdr:col>
                    <xdr:colOff>257175</xdr:colOff>
                    <xdr:row>322</xdr:row>
                    <xdr:rowOff>19050</xdr:rowOff>
                  </to>
                </anchor>
              </controlPr>
            </control>
          </mc:Choice>
        </mc:AlternateContent>
        <mc:AlternateContent xmlns:mc="http://schemas.openxmlformats.org/markup-compatibility/2006">
          <mc:Choice Requires="x14">
            <control shapeId="4302" r:id="rId148" name="Check Box 1230">
              <controlPr defaultSize="0" autoFill="0" autoLine="0" autoPict="0">
                <anchor moveWithCells="1">
                  <from>
                    <xdr:col>25</xdr:col>
                    <xdr:colOff>47625</xdr:colOff>
                    <xdr:row>320</xdr:row>
                    <xdr:rowOff>190500</xdr:rowOff>
                  </from>
                  <to>
                    <xdr:col>25</xdr:col>
                    <xdr:colOff>257175</xdr:colOff>
                    <xdr:row>322</xdr:row>
                    <xdr:rowOff>19050</xdr:rowOff>
                  </to>
                </anchor>
              </controlPr>
            </control>
          </mc:Choice>
        </mc:AlternateContent>
        <mc:AlternateContent xmlns:mc="http://schemas.openxmlformats.org/markup-compatibility/2006">
          <mc:Choice Requires="x14">
            <control shapeId="4303" r:id="rId149" name="Check Box 1231">
              <controlPr defaultSize="0" autoFill="0" autoLine="0" autoPict="0">
                <anchor moveWithCells="1">
                  <from>
                    <xdr:col>23</xdr:col>
                    <xdr:colOff>47625</xdr:colOff>
                    <xdr:row>323</xdr:row>
                    <xdr:rowOff>85725</xdr:rowOff>
                  </from>
                  <to>
                    <xdr:col>23</xdr:col>
                    <xdr:colOff>257175</xdr:colOff>
                    <xdr:row>324</xdr:row>
                    <xdr:rowOff>123825</xdr:rowOff>
                  </to>
                </anchor>
              </controlPr>
            </control>
          </mc:Choice>
        </mc:AlternateContent>
        <mc:AlternateContent xmlns:mc="http://schemas.openxmlformats.org/markup-compatibility/2006">
          <mc:Choice Requires="x14">
            <control shapeId="4304" r:id="rId150" name="Check Box 1232">
              <controlPr defaultSize="0" autoFill="0" autoLine="0" autoPict="0">
                <anchor moveWithCells="1">
                  <from>
                    <xdr:col>24</xdr:col>
                    <xdr:colOff>47625</xdr:colOff>
                    <xdr:row>323</xdr:row>
                    <xdr:rowOff>85725</xdr:rowOff>
                  </from>
                  <to>
                    <xdr:col>24</xdr:col>
                    <xdr:colOff>257175</xdr:colOff>
                    <xdr:row>324</xdr:row>
                    <xdr:rowOff>123825</xdr:rowOff>
                  </to>
                </anchor>
              </controlPr>
            </control>
          </mc:Choice>
        </mc:AlternateContent>
        <mc:AlternateContent xmlns:mc="http://schemas.openxmlformats.org/markup-compatibility/2006">
          <mc:Choice Requires="x14">
            <control shapeId="4305" r:id="rId151" name="Check Box 1233">
              <controlPr defaultSize="0" autoFill="0" autoLine="0" autoPict="0">
                <anchor moveWithCells="1">
                  <from>
                    <xdr:col>25</xdr:col>
                    <xdr:colOff>47625</xdr:colOff>
                    <xdr:row>323</xdr:row>
                    <xdr:rowOff>85725</xdr:rowOff>
                  </from>
                  <to>
                    <xdr:col>25</xdr:col>
                    <xdr:colOff>257175</xdr:colOff>
                    <xdr:row>324</xdr:row>
                    <xdr:rowOff>123825</xdr:rowOff>
                  </to>
                </anchor>
              </controlPr>
            </control>
          </mc:Choice>
        </mc:AlternateContent>
        <mc:AlternateContent xmlns:mc="http://schemas.openxmlformats.org/markup-compatibility/2006">
          <mc:Choice Requires="x14">
            <control shapeId="4306" r:id="rId152" name="Check Box 1234">
              <controlPr defaultSize="0" autoFill="0" autoLine="0" autoPict="0">
                <anchor moveWithCells="1">
                  <from>
                    <xdr:col>23</xdr:col>
                    <xdr:colOff>47625</xdr:colOff>
                    <xdr:row>326</xdr:row>
                    <xdr:rowOff>85725</xdr:rowOff>
                  </from>
                  <to>
                    <xdr:col>23</xdr:col>
                    <xdr:colOff>257175</xdr:colOff>
                    <xdr:row>327</xdr:row>
                    <xdr:rowOff>114300</xdr:rowOff>
                  </to>
                </anchor>
              </controlPr>
            </control>
          </mc:Choice>
        </mc:AlternateContent>
        <mc:AlternateContent xmlns:mc="http://schemas.openxmlformats.org/markup-compatibility/2006">
          <mc:Choice Requires="x14">
            <control shapeId="4307" r:id="rId153" name="Check Box 1235">
              <controlPr defaultSize="0" autoFill="0" autoLine="0" autoPict="0">
                <anchor moveWithCells="1">
                  <from>
                    <xdr:col>24</xdr:col>
                    <xdr:colOff>47625</xdr:colOff>
                    <xdr:row>326</xdr:row>
                    <xdr:rowOff>76200</xdr:rowOff>
                  </from>
                  <to>
                    <xdr:col>24</xdr:col>
                    <xdr:colOff>257175</xdr:colOff>
                    <xdr:row>327</xdr:row>
                    <xdr:rowOff>104775</xdr:rowOff>
                  </to>
                </anchor>
              </controlPr>
            </control>
          </mc:Choice>
        </mc:AlternateContent>
        <mc:AlternateContent xmlns:mc="http://schemas.openxmlformats.org/markup-compatibility/2006">
          <mc:Choice Requires="x14">
            <control shapeId="4308" r:id="rId154" name="Check Box 1236">
              <controlPr defaultSize="0" autoFill="0" autoLine="0" autoPict="0">
                <anchor moveWithCells="1">
                  <from>
                    <xdr:col>25</xdr:col>
                    <xdr:colOff>47625</xdr:colOff>
                    <xdr:row>326</xdr:row>
                    <xdr:rowOff>66675</xdr:rowOff>
                  </from>
                  <to>
                    <xdr:col>25</xdr:col>
                    <xdr:colOff>257175</xdr:colOff>
                    <xdr:row>327</xdr:row>
                    <xdr:rowOff>95250</xdr:rowOff>
                  </to>
                </anchor>
              </controlPr>
            </control>
          </mc:Choice>
        </mc:AlternateContent>
        <mc:AlternateContent xmlns:mc="http://schemas.openxmlformats.org/markup-compatibility/2006">
          <mc:Choice Requires="x14">
            <control shapeId="4309" r:id="rId155" name="Check Box 1237">
              <controlPr defaultSize="0" autoFill="0" autoLine="0" autoPict="0">
                <anchor moveWithCells="1">
                  <from>
                    <xdr:col>23</xdr:col>
                    <xdr:colOff>47625</xdr:colOff>
                    <xdr:row>330</xdr:row>
                    <xdr:rowOff>190500</xdr:rowOff>
                  </from>
                  <to>
                    <xdr:col>23</xdr:col>
                    <xdr:colOff>257175</xdr:colOff>
                    <xdr:row>332</xdr:row>
                    <xdr:rowOff>19050</xdr:rowOff>
                  </to>
                </anchor>
              </controlPr>
            </control>
          </mc:Choice>
        </mc:AlternateContent>
        <mc:AlternateContent xmlns:mc="http://schemas.openxmlformats.org/markup-compatibility/2006">
          <mc:Choice Requires="x14">
            <control shapeId="4310" r:id="rId156" name="Check Box 1238">
              <controlPr defaultSize="0" autoFill="0" autoLine="0" autoPict="0">
                <anchor moveWithCells="1">
                  <from>
                    <xdr:col>24</xdr:col>
                    <xdr:colOff>47625</xdr:colOff>
                    <xdr:row>330</xdr:row>
                    <xdr:rowOff>190500</xdr:rowOff>
                  </from>
                  <to>
                    <xdr:col>24</xdr:col>
                    <xdr:colOff>257175</xdr:colOff>
                    <xdr:row>332</xdr:row>
                    <xdr:rowOff>19050</xdr:rowOff>
                  </to>
                </anchor>
              </controlPr>
            </control>
          </mc:Choice>
        </mc:AlternateContent>
        <mc:AlternateContent xmlns:mc="http://schemas.openxmlformats.org/markup-compatibility/2006">
          <mc:Choice Requires="x14">
            <control shapeId="4311" r:id="rId157" name="Check Box 1239">
              <controlPr defaultSize="0" autoFill="0" autoLine="0" autoPict="0">
                <anchor moveWithCells="1">
                  <from>
                    <xdr:col>25</xdr:col>
                    <xdr:colOff>47625</xdr:colOff>
                    <xdr:row>330</xdr:row>
                    <xdr:rowOff>190500</xdr:rowOff>
                  </from>
                  <to>
                    <xdr:col>25</xdr:col>
                    <xdr:colOff>257175</xdr:colOff>
                    <xdr:row>332</xdr:row>
                    <xdr:rowOff>19050</xdr:rowOff>
                  </to>
                </anchor>
              </controlPr>
            </control>
          </mc:Choice>
        </mc:AlternateContent>
        <mc:AlternateContent xmlns:mc="http://schemas.openxmlformats.org/markup-compatibility/2006">
          <mc:Choice Requires="x14">
            <control shapeId="4312" r:id="rId158" name="Check Box 1240">
              <controlPr defaultSize="0" autoFill="0" autoLine="0" autoPict="0">
                <anchor moveWithCells="1">
                  <from>
                    <xdr:col>23</xdr:col>
                    <xdr:colOff>47625</xdr:colOff>
                    <xdr:row>387</xdr:row>
                    <xdr:rowOff>95250</xdr:rowOff>
                  </from>
                  <to>
                    <xdr:col>23</xdr:col>
                    <xdr:colOff>257175</xdr:colOff>
                    <xdr:row>388</xdr:row>
                    <xdr:rowOff>133350</xdr:rowOff>
                  </to>
                </anchor>
              </controlPr>
            </control>
          </mc:Choice>
        </mc:AlternateContent>
        <mc:AlternateContent xmlns:mc="http://schemas.openxmlformats.org/markup-compatibility/2006">
          <mc:Choice Requires="x14">
            <control shapeId="4313" r:id="rId159" name="Check Box 1241">
              <controlPr defaultSize="0" autoFill="0" autoLine="0" autoPict="0">
                <anchor moveWithCells="1">
                  <from>
                    <xdr:col>24</xdr:col>
                    <xdr:colOff>47625</xdr:colOff>
                    <xdr:row>387</xdr:row>
                    <xdr:rowOff>95250</xdr:rowOff>
                  </from>
                  <to>
                    <xdr:col>24</xdr:col>
                    <xdr:colOff>257175</xdr:colOff>
                    <xdr:row>388</xdr:row>
                    <xdr:rowOff>133350</xdr:rowOff>
                  </to>
                </anchor>
              </controlPr>
            </control>
          </mc:Choice>
        </mc:AlternateContent>
        <mc:AlternateContent xmlns:mc="http://schemas.openxmlformats.org/markup-compatibility/2006">
          <mc:Choice Requires="x14">
            <control shapeId="4314" r:id="rId160" name="Check Box 1242">
              <controlPr defaultSize="0" autoFill="0" autoLine="0" autoPict="0">
                <anchor moveWithCells="1">
                  <from>
                    <xdr:col>25</xdr:col>
                    <xdr:colOff>47625</xdr:colOff>
                    <xdr:row>387</xdr:row>
                    <xdr:rowOff>95250</xdr:rowOff>
                  </from>
                  <to>
                    <xdr:col>25</xdr:col>
                    <xdr:colOff>257175</xdr:colOff>
                    <xdr:row>388</xdr:row>
                    <xdr:rowOff>133350</xdr:rowOff>
                  </to>
                </anchor>
              </controlPr>
            </control>
          </mc:Choice>
        </mc:AlternateContent>
        <mc:AlternateContent xmlns:mc="http://schemas.openxmlformats.org/markup-compatibility/2006">
          <mc:Choice Requires="x14">
            <control shapeId="4316" r:id="rId161" name="Check Box 1244">
              <controlPr defaultSize="0" autoFill="0" autoLine="0" autoPict="0">
                <anchor moveWithCells="1">
                  <from>
                    <xdr:col>24</xdr:col>
                    <xdr:colOff>57150</xdr:colOff>
                    <xdr:row>551</xdr:row>
                    <xdr:rowOff>66675</xdr:rowOff>
                  </from>
                  <to>
                    <xdr:col>24</xdr:col>
                    <xdr:colOff>266700</xdr:colOff>
                    <xdr:row>552</xdr:row>
                    <xdr:rowOff>104775</xdr:rowOff>
                  </to>
                </anchor>
              </controlPr>
            </control>
          </mc:Choice>
        </mc:AlternateContent>
        <mc:AlternateContent xmlns:mc="http://schemas.openxmlformats.org/markup-compatibility/2006">
          <mc:Choice Requires="x14">
            <control shapeId="4322" r:id="rId162" name="Check Box 1250">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323" r:id="rId163" name="Check Box 1251">
              <controlPr defaultSize="0" autoFill="0" autoLine="0" autoPict="0">
                <anchor moveWithCells="1">
                  <from>
                    <xdr:col>23</xdr:col>
                    <xdr:colOff>47625</xdr:colOff>
                    <xdr:row>529</xdr:row>
                    <xdr:rowOff>200025</xdr:rowOff>
                  </from>
                  <to>
                    <xdr:col>23</xdr:col>
                    <xdr:colOff>257175</xdr:colOff>
                    <xdr:row>531</xdr:row>
                    <xdr:rowOff>28575</xdr:rowOff>
                  </to>
                </anchor>
              </controlPr>
            </control>
          </mc:Choice>
        </mc:AlternateContent>
        <mc:AlternateContent xmlns:mc="http://schemas.openxmlformats.org/markup-compatibility/2006">
          <mc:Choice Requires="x14">
            <control shapeId="4324" r:id="rId164" name="Check Box 1252">
              <controlPr defaultSize="0" autoFill="0" autoLine="0" autoPict="0">
                <anchor moveWithCells="1">
                  <from>
                    <xdr:col>24</xdr:col>
                    <xdr:colOff>47625</xdr:colOff>
                    <xdr:row>529</xdr:row>
                    <xdr:rowOff>200025</xdr:rowOff>
                  </from>
                  <to>
                    <xdr:col>24</xdr:col>
                    <xdr:colOff>257175</xdr:colOff>
                    <xdr:row>531</xdr:row>
                    <xdr:rowOff>28575</xdr:rowOff>
                  </to>
                </anchor>
              </controlPr>
            </control>
          </mc:Choice>
        </mc:AlternateContent>
        <mc:AlternateContent xmlns:mc="http://schemas.openxmlformats.org/markup-compatibility/2006">
          <mc:Choice Requires="x14">
            <control shapeId="4325" r:id="rId165" name="Check Box 1253">
              <controlPr defaultSize="0" autoFill="0" autoLine="0" autoPict="0">
                <anchor moveWithCells="1">
                  <from>
                    <xdr:col>25</xdr:col>
                    <xdr:colOff>47625</xdr:colOff>
                    <xdr:row>529</xdr:row>
                    <xdr:rowOff>200025</xdr:rowOff>
                  </from>
                  <to>
                    <xdr:col>25</xdr:col>
                    <xdr:colOff>257175</xdr:colOff>
                    <xdr:row>531</xdr:row>
                    <xdr:rowOff>28575</xdr:rowOff>
                  </to>
                </anchor>
              </controlPr>
            </control>
          </mc:Choice>
        </mc:AlternateContent>
        <mc:AlternateContent xmlns:mc="http://schemas.openxmlformats.org/markup-compatibility/2006">
          <mc:Choice Requires="x14">
            <control shapeId="4326" r:id="rId166" name="Check Box 1254">
              <controlPr defaultSize="0" autoFill="0" autoLine="0" autoPict="0">
                <anchor moveWithCells="1">
                  <from>
                    <xdr:col>25</xdr:col>
                    <xdr:colOff>38100</xdr:colOff>
                    <xdr:row>551</xdr:row>
                    <xdr:rowOff>76200</xdr:rowOff>
                  </from>
                  <to>
                    <xdr:col>25</xdr:col>
                    <xdr:colOff>247650</xdr:colOff>
                    <xdr:row>552</xdr:row>
                    <xdr:rowOff>104775</xdr:rowOff>
                  </to>
                </anchor>
              </controlPr>
            </control>
          </mc:Choice>
        </mc:AlternateContent>
        <mc:AlternateContent xmlns:mc="http://schemas.openxmlformats.org/markup-compatibility/2006">
          <mc:Choice Requires="x14">
            <control shapeId="4333" r:id="rId167" name="Check Box 1261">
              <controlPr defaultSize="0" autoFill="0" autoLine="0" autoPict="0">
                <anchor moveWithCells="1">
                  <from>
                    <xdr:col>23</xdr:col>
                    <xdr:colOff>47625</xdr:colOff>
                    <xdr:row>558</xdr:row>
                    <xdr:rowOff>133350</xdr:rowOff>
                  </from>
                  <to>
                    <xdr:col>23</xdr:col>
                    <xdr:colOff>257175</xdr:colOff>
                    <xdr:row>559</xdr:row>
                    <xdr:rowOff>171450</xdr:rowOff>
                  </to>
                </anchor>
              </controlPr>
            </control>
          </mc:Choice>
        </mc:AlternateContent>
        <mc:AlternateContent xmlns:mc="http://schemas.openxmlformats.org/markup-compatibility/2006">
          <mc:Choice Requires="x14">
            <control shapeId="4334" r:id="rId168" name="Check Box 1262">
              <controlPr defaultSize="0" autoFill="0" autoLine="0" autoPict="0">
                <anchor moveWithCells="1">
                  <from>
                    <xdr:col>24</xdr:col>
                    <xdr:colOff>47625</xdr:colOff>
                    <xdr:row>558</xdr:row>
                    <xdr:rowOff>133350</xdr:rowOff>
                  </from>
                  <to>
                    <xdr:col>24</xdr:col>
                    <xdr:colOff>257175</xdr:colOff>
                    <xdr:row>559</xdr:row>
                    <xdr:rowOff>171450</xdr:rowOff>
                  </to>
                </anchor>
              </controlPr>
            </control>
          </mc:Choice>
        </mc:AlternateContent>
        <mc:AlternateContent xmlns:mc="http://schemas.openxmlformats.org/markup-compatibility/2006">
          <mc:Choice Requires="x14">
            <control shapeId="4335" r:id="rId169" name="Check Box 1263">
              <controlPr defaultSize="0" autoFill="0" autoLine="0" autoPict="0">
                <anchor moveWithCells="1">
                  <from>
                    <xdr:col>23</xdr:col>
                    <xdr:colOff>47625</xdr:colOff>
                    <xdr:row>562</xdr:row>
                    <xdr:rowOff>76200</xdr:rowOff>
                  </from>
                  <to>
                    <xdr:col>23</xdr:col>
                    <xdr:colOff>257175</xdr:colOff>
                    <xdr:row>563</xdr:row>
                    <xdr:rowOff>104775</xdr:rowOff>
                  </to>
                </anchor>
              </controlPr>
            </control>
          </mc:Choice>
        </mc:AlternateContent>
        <mc:AlternateContent xmlns:mc="http://schemas.openxmlformats.org/markup-compatibility/2006">
          <mc:Choice Requires="x14">
            <control shapeId="4336" r:id="rId170" name="Check Box 1264">
              <controlPr defaultSize="0" autoFill="0" autoLine="0" autoPict="0">
                <anchor moveWithCells="1">
                  <from>
                    <xdr:col>24</xdr:col>
                    <xdr:colOff>47625</xdr:colOff>
                    <xdr:row>562</xdr:row>
                    <xdr:rowOff>76200</xdr:rowOff>
                  </from>
                  <to>
                    <xdr:col>24</xdr:col>
                    <xdr:colOff>257175</xdr:colOff>
                    <xdr:row>563</xdr:row>
                    <xdr:rowOff>104775</xdr:rowOff>
                  </to>
                </anchor>
              </controlPr>
            </control>
          </mc:Choice>
        </mc:AlternateContent>
        <mc:AlternateContent xmlns:mc="http://schemas.openxmlformats.org/markup-compatibility/2006">
          <mc:Choice Requires="x14">
            <control shapeId="4337" r:id="rId171" name="Check Box 1265">
              <controlPr defaultSize="0" autoFill="0" autoLine="0" autoPict="0">
                <anchor moveWithCells="1">
                  <from>
                    <xdr:col>25</xdr:col>
                    <xdr:colOff>47625</xdr:colOff>
                    <xdr:row>558</xdr:row>
                    <xdr:rowOff>133350</xdr:rowOff>
                  </from>
                  <to>
                    <xdr:col>25</xdr:col>
                    <xdr:colOff>257175</xdr:colOff>
                    <xdr:row>559</xdr:row>
                    <xdr:rowOff>171450</xdr:rowOff>
                  </to>
                </anchor>
              </controlPr>
            </control>
          </mc:Choice>
        </mc:AlternateContent>
        <mc:AlternateContent xmlns:mc="http://schemas.openxmlformats.org/markup-compatibility/2006">
          <mc:Choice Requires="x14">
            <control shapeId="4338" r:id="rId172" name="Check Box 1266">
              <controlPr defaultSize="0" autoFill="0" autoLine="0" autoPict="0">
                <anchor moveWithCells="1">
                  <from>
                    <xdr:col>25</xdr:col>
                    <xdr:colOff>47625</xdr:colOff>
                    <xdr:row>562</xdr:row>
                    <xdr:rowOff>76200</xdr:rowOff>
                  </from>
                  <to>
                    <xdr:col>25</xdr:col>
                    <xdr:colOff>257175</xdr:colOff>
                    <xdr:row>563</xdr:row>
                    <xdr:rowOff>104775</xdr:rowOff>
                  </to>
                </anchor>
              </controlPr>
            </control>
          </mc:Choice>
        </mc:AlternateContent>
        <mc:AlternateContent xmlns:mc="http://schemas.openxmlformats.org/markup-compatibility/2006">
          <mc:Choice Requires="x14">
            <control shapeId="4339" r:id="rId173" name="Check Box 1267">
              <controlPr defaultSize="0" autoFill="0" autoLine="0" autoPict="0">
                <anchor moveWithCells="1">
                  <from>
                    <xdr:col>23</xdr:col>
                    <xdr:colOff>47625</xdr:colOff>
                    <xdr:row>565</xdr:row>
                    <xdr:rowOff>95250</xdr:rowOff>
                  </from>
                  <to>
                    <xdr:col>23</xdr:col>
                    <xdr:colOff>257175</xdr:colOff>
                    <xdr:row>566</xdr:row>
                    <xdr:rowOff>123825</xdr:rowOff>
                  </to>
                </anchor>
              </controlPr>
            </control>
          </mc:Choice>
        </mc:AlternateContent>
        <mc:AlternateContent xmlns:mc="http://schemas.openxmlformats.org/markup-compatibility/2006">
          <mc:Choice Requires="x14">
            <control shapeId="4340" r:id="rId174" name="Check Box 1268">
              <controlPr defaultSize="0" autoFill="0" autoLine="0" autoPict="0">
                <anchor moveWithCells="1">
                  <from>
                    <xdr:col>24</xdr:col>
                    <xdr:colOff>47625</xdr:colOff>
                    <xdr:row>565</xdr:row>
                    <xdr:rowOff>95250</xdr:rowOff>
                  </from>
                  <to>
                    <xdr:col>24</xdr:col>
                    <xdr:colOff>257175</xdr:colOff>
                    <xdr:row>566</xdr:row>
                    <xdr:rowOff>123825</xdr:rowOff>
                  </to>
                </anchor>
              </controlPr>
            </control>
          </mc:Choice>
        </mc:AlternateContent>
        <mc:AlternateContent xmlns:mc="http://schemas.openxmlformats.org/markup-compatibility/2006">
          <mc:Choice Requires="x14">
            <control shapeId="4341" r:id="rId175" name="Check Box 1269">
              <controlPr defaultSize="0" autoFill="0" autoLine="0" autoPict="0">
                <anchor moveWithCells="1">
                  <from>
                    <xdr:col>25</xdr:col>
                    <xdr:colOff>47625</xdr:colOff>
                    <xdr:row>565</xdr:row>
                    <xdr:rowOff>95250</xdr:rowOff>
                  </from>
                  <to>
                    <xdr:col>25</xdr:col>
                    <xdr:colOff>257175</xdr:colOff>
                    <xdr:row>566</xdr:row>
                    <xdr:rowOff>123825</xdr:rowOff>
                  </to>
                </anchor>
              </controlPr>
            </control>
          </mc:Choice>
        </mc:AlternateContent>
        <mc:AlternateContent xmlns:mc="http://schemas.openxmlformats.org/markup-compatibility/2006">
          <mc:Choice Requires="x14">
            <control shapeId="4342" r:id="rId176" name="Check Box 1270">
              <controlPr defaultSize="0" autoFill="0" autoLine="0" autoPict="0">
                <anchor moveWithCells="1">
                  <from>
                    <xdr:col>23</xdr:col>
                    <xdr:colOff>47625</xdr:colOff>
                    <xdr:row>597</xdr:row>
                    <xdr:rowOff>95250</xdr:rowOff>
                  </from>
                  <to>
                    <xdr:col>23</xdr:col>
                    <xdr:colOff>257175</xdr:colOff>
                    <xdr:row>598</xdr:row>
                    <xdr:rowOff>123825</xdr:rowOff>
                  </to>
                </anchor>
              </controlPr>
            </control>
          </mc:Choice>
        </mc:AlternateContent>
        <mc:AlternateContent xmlns:mc="http://schemas.openxmlformats.org/markup-compatibility/2006">
          <mc:Choice Requires="x14">
            <control shapeId="4343" r:id="rId177" name="Check Box 1271">
              <controlPr defaultSize="0" autoFill="0" autoLine="0" autoPict="0">
                <anchor moveWithCells="1">
                  <from>
                    <xdr:col>24</xdr:col>
                    <xdr:colOff>47625</xdr:colOff>
                    <xdr:row>597</xdr:row>
                    <xdr:rowOff>95250</xdr:rowOff>
                  </from>
                  <to>
                    <xdr:col>24</xdr:col>
                    <xdr:colOff>257175</xdr:colOff>
                    <xdr:row>598</xdr:row>
                    <xdr:rowOff>123825</xdr:rowOff>
                  </to>
                </anchor>
              </controlPr>
            </control>
          </mc:Choice>
        </mc:AlternateContent>
        <mc:AlternateContent xmlns:mc="http://schemas.openxmlformats.org/markup-compatibility/2006">
          <mc:Choice Requires="x14">
            <control shapeId="4344" r:id="rId178" name="Check Box 1272">
              <controlPr defaultSize="0" autoFill="0" autoLine="0" autoPict="0">
                <anchor moveWithCells="1">
                  <from>
                    <xdr:col>25</xdr:col>
                    <xdr:colOff>47625</xdr:colOff>
                    <xdr:row>597</xdr:row>
                    <xdr:rowOff>95250</xdr:rowOff>
                  </from>
                  <to>
                    <xdr:col>25</xdr:col>
                    <xdr:colOff>257175</xdr:colOff>
                    <xdr:row>598</xdr:row>
                    <xdr:rowOff>123825</xdr:rowOff>
                  </to>
                </anchor>
              </controlPr>
            </control>
          </mc:Choice>
        </mc:AlternateContent>
        <mc:AlternateContent xmlns:mc="http://schemas.openxmlformats.org/markup-compatibility/2006">
          <mc:Choice Requires="x14">
            <control shapeId="4345" r:id="rId179" name="Check Box 1273">
              <controlPr defaultSize="0" autoFill="0" autoLine="0" autoPict="0">
                <anchor moveWithCells="1">
                  <from>
                    <xdr:col>23</xdr:col>
                    <xdr:colOff>47625</xdr:colOff>
                    <xdr:row>594</xdr:row>
                    <xdr:rowOff>95250</xdr:rowOff>
                  </from>
                  <to>
                    <xdr:col>23</xdr:col>
                    <xdr:colOff>257175</xdr:colOff>
                    <xdr:row>595</xdr:row>
                    <xdr:rowOff>123825</xdr:rowOff>
                  </to>
                </anchor>
              </controlPr>
            </control>
          </mc:Choice>
        </mc:AlternateContent>
        <mc:AlternateContent xmlns:mc="http://schemas.openxmlformats.org/markup-compatibility/2006">
          <mc:Choice Requires="x14">
            <control shapeId="4346" r:id="rId180" name="Check Box 1274">
              <controlPr defaultSize="0" autoFill="0" autoLine="0" autoPict="0">
                <anchor moveWithCells="1">
                  <from>
                    <xdr:col>24</xdr:col>
                    <xdr:colOff>47625</xdr:colOff>
                    <xdr:row>594</xdr:row>
                    <xdr:rowOff>95250</xdr:rowOff>
                  </from>
                  <to>
                    <xdr:col>24</xdr:col>
                    <xdr:colOff>257175</xdr:colOff>
                    <xdr:row>595</xdr:row>
                    <xdr:rowOff>123825</xdr:rowOff>
                  </to>
                </anchor>
              </controlPr>
            </control>
          </mc:Choice>
        </mc:AlternateContent>
        <mc:AlternateContent xmlns:mc="http://schemas.openxmlformats.org/markup-compatibility/2006">
          <mc:Choice Requires="x14">
            <control shapeId="4347" r:id="rId181" name="Check Box 1275">
              <controlPr defaultSize="0" autoFill="0" autoLine="0" autoPict="0">
                <anchor moveWithCells="1">
                  <from>
                    <xdr:col>25</xdr:col>
                    <xdr:colOff>47625</xdr:colOff>
                    <xdr:row>594</xdr:row>
                    <xdr:rowOff>95250</xdr:rowOff>
                  </from>
                  <to>
                    <xdr:col>25</xdr:col>
                    <xdr:colOff>257175</xdr:colOff>
                    <xdr:row>595</xdr:row>
                    <xdr:rowOff>123825</xdr:rowOff>
                  </to>
                </anchor>
              </controlPr>
            </control>
          </mc:Choice>
        </mc:AlternateContent>
        <mc:AlternateContent xmlns:mc="http://schemas.openxmlformats.org/markup-compatibility/2006">
          <mc:Choice Requires="x14">
            <control shapeId="4348" r:id="rId182" name="Check Box 1276">
              <controlPr defaultSize="0" autoFill="0" autoLine="0" autoPict="0">
                <anchor moveWithCells="1">
                  <from>
                    <xdr:col>23</xdr:col>
                    <xdr:colOff>47625</xdr:colOff>
                    <xdr:row>591</xdr:row>
                    <xdr:rowOff>95250</xdr:rowOff>
                  </from>
                  <to>
                    <xdr:col>23</xdr:col>
                    <xdr:colOff>257175</xdr:colOff>
                    <xdr:row>592</xdr:row>
                    <xdr:rowOff>123825</xdr:rowOff>
                  </to>
                </anchor>
              </controlPr>
            </control>
          </mc:Choice>
        </mc:AlternateContent>
        <mc:AlternateContent xmlns:mc="http://schemas.openxmlformats.org/markup-compatibility/2006">
          <mc:Choice Requires="x14">
            <control shapeId="4349" r:id="rId183" name="Check Box 1277">
              <controlPr defaultSize="0" autoFill="0" autoLine="0" autoPict="0">
                <anchor moveWithCells="1">
                  <from>
                    <xdr:col>24</xdr:col>
                    <xdr:colOff>47625</xdr:colOff>
                    <xdr:row>591</xdr:row>
                    <xdr:rowOff>95250</xdr:rowOff>
                  </from>
                  <to>
                    <xdr:col>24</xdr:col>
                    <xdr:colOff>257175</xdr:colOff>
                    <xdr:row>592</xdr:row>
                    <xdr:rowOff>123825</xdr:rowOff>
                  </to>
                </anchor>
              </controlPr>
            </control>
          </mc:Choice>
        </mc:AlternateContent>
        <mc:AlternateContent xmlns:mc="http://schemas.openxmlformats.org/markup-compatibility/2006">
          <mc:Choice Requires="x14">
            <control shapeId="4350" r:id="rId184" name="Check Box 1278">
              <controlPr defaultSize="0" autoFill="0" autoLine="0" autoPict="0">
                <anchor moveWithCells="1">
                  <from>
                    <xdr:col>25</xdr:col>
                    <xdr:colOff>47625</xdr:colOff>
                    <xdr:row>591</xdr:row>
                    <xdr:rowOff>95250</xdr:rowOff>
                  </from>
                  <to>
                    <xdr:col>25</xdr:col>
                    <xdr:colOff>257175</xdr:colOff>
                    <xdr:row>592</xdr:row>
                    <xdr:rowOff>123825</xdr:rowOff>
                  </to>
                </anchor>
              </controlPr>
            </control>
          </mc:Choice>
        </mc:AlternateContent>
        <mc:AlternateContent xmlns:mc="http://schemas.openxmlformats.org/markup-compatibility/2006">
          <mc:Choice Requires="x14">
            <control shapeId="4351" r:id="rId185" name="Check Box 1279">
              <controlPr defaultSize="0" autoFill="0" autoLine="0" autoPict="0">
                <anchor moveWithCells="1">
                  <from>
                    <xdr:col>23</xdr:col>
                    <xdr:colOff>47625</xdr:colOff>
                    <xdr:row>582</xdr:row>
                    <xdr:rowOff>200025</xdr:rowOff>
                  </from>
                  <to>
                    <xdr:col>23</xdr:col>
                    <xdr:colOff>257175</xdr:colOff>
                    <xdr:row>584</xdr:row>
                    <xdr:rowOff>19050</xdr:rowOff>
                  </to>
                </anchor>
              </controlPr>
            </control>
          </mc:Choice>
        </mc:AlternateContent>
        <mc:AlternateContent xmlns:mc="http://schemas.openxmlformats.org/markup-compatibility/2006">
          <mc:Choice Requires="x14">
            <control shapeId="4352" r:id="rId186" name="Check Box 1280">
              <controlPr defaultSize="0" autoFill="0" autoLine="0" autoPict="0">
                <anchor moveWithCells="1">
                  <from>
                    <xdr:col>24</xdr:col>
                    <xdr:colOff>47625</xdr:colOff>
                    <xdr:row>582</xdr:row>
                    <xdr:rowOff>200025</xdr:rowOff>
                  </from>
                  <to>
                    <xdr:col>24</xdr:col>
                    <xdr:colOff>257175</xdr:colOff>
                    <xdr:row>584</xdr:row>
                    <xdr:rowOff>19050</xdr:rowOff>
                  </to>
                </anchor>
              </controlPr>
            </control>
          </mc:Choice>
        </mc:AlternateContent>
        <mc:AlternateContent xmlns:mc="http://schemas.openxmlformats.org/markup-compatibility/2006">
          <mc:Choice Requires="x14">
            <control shapeId="4353" r:id="rId187" name="Check Box 1281">
              <controlPr defaultSize="0" autoFill="0" autoLine="0" autoPict="0">
                <anchor moveWithCells="1">
                  <from>
                    <xdr:col>25</xdr:col>
                    <xdr:colOff>47625</xdr:colOff>
                    <xdr:row>582</xdr:row>
                    <xdr:rowOff>200025</xdr:rowOff>
                  </from>
                  <to>
                    <xdr:col>25</xdr:col>
                    <xdr:colOff>257175</xdr:colOff>
                    <xdr:row>584</xdr:row>
                    <xdr:rowOff>19050</xdr:rowOff>
                  </to>
                </anchor>
              </controlPr>
            </control>
          </mc:Choice>
        </mc:AlternateContent>
        <mc:AlternateContent xmlns:mc="http://schemas.openxmlformats.org/markup-compatibility/2006">
          <mc:Choice Requires="x14">
            <control shapeId="4354" r:id="rId188" name="Check Box 1282">
              <controlPr defaultSize="0" autoFill="0" autoLine="0" autoPict="0">
                <anchor moveWithCells="1">
                  <from>
                    <xdr:col>23</xdr:col>
                    <xdr:colOff>47625</xdr:colOff>
                    <xdr:row>588</xdr:row>
                    <xdr:rowOff>200025</xdr:rowOff>
                  </from>
                  <to>
                    <xdr:col>23</xdr:col>
                    <xdr:colOff>257175</xdr:colOff>
                    <xdr:row>590</xdr:row>
                    <xdr:rowOff>19050</xdr:rowOff>
                  </to>
                </anchor>
              </controlPr>
            </control>
          </mc:Choice>
        </mc:AlternateContent>
        <mc:AlternateContent xmlns:mc="http://schemas.openxmlformats.org/markup-compatibility/2006">
          <mc:Choice Requires="x14">
            <control shapeId="4355" r:id="rId189" name="Check Box 1283">
              <controlPr defaultSize="0" autoFill="0" autoLine="0" autoPict="0">
                <anchor moveWithCells="1">
                  <from>
                    <xdr:col>24</xdr:col>
                    <xdr:colOff>47625</xdr:colOff>
                    <xdr:row>588</xdr:row>
                    <xdr:rowOff>200025</xdr:rowOff>
                  </from>
                  <to>
                    <xdr:col>24</xdr:col>
                    <xdr:colOff>257175</xdr:colOff>
                    <xdr:row>590</xdr:row>
                    <xdr:rowOff>19050</xdr:rowOff>
                  </to>
                </anchor>
              </controlPr>
            </control>
          </mc:Choice>
        </mc:AlternateContent>
        <mc:AlternateContent xmlns:mc="http://schemas.openxmlformats.org/markup-compatibility/2006">
          <mc:Choice Requires="x14">
            <control shapeId="4356" r:id="rId190" name="Check Box 1284">
              <controlPr defaultSize="0" autoFill="0" autoLine="0" autoPict="0">
                <anchor moveWithCells="1">
                  <from>
                    <xdr:col>25</xdr:col>
                    <xdr:colOff>47625</xdr:colOff>
                    <xdr:row>588</xdr:row>
                    <xdr:rowOff>200025</xdr:rowOff>
                  </from>
                  <to>
                    <xdr:col>25</xdr:col>
                    <xdr:colOff>257175</xdr:colOff>
                    <xdr:row>590</xdr:row>
                    <xdr:rowOff>19050</xdr:rowOff>
                  </to>
                </anchor>
              </controlPr>
            </control>
          </mc:Choice>
        </mc:AlternateContent>
        <mc:AlternateContent xmlns:mc="http://schemas.openxmlformats.org/markup-compatibility/2006">
          <mc:Choice Requires="x14">
            <control shapeId="4357" r:id="rId191" name="Check Box 1285">
              <controlPr defaultSize="0" autoFill="0" autoLine="0" autoPict="0">
                <anchor moveWithCells="1">
                  <from>
                    <xdr:col>23</xdr:col>
                    <xdr:colOff>47625</xdr:colOff>
                    <xdr:row>575</xdr:row>
                    <xdr:rowOff>95250</xdr:rowOff>
                  </from>
                  <to>
                    <xdr:col>23</xdr:col>
                    <xdr:colOff>257175</xdr:colOff>
                    <xdr:row>576</xdr:row>
                    <xdr:rowOff>123825</xdr:rowOff>
                  </to>
                </anchor>
              </controlPr>
            </control>
          </mc:Choice>
        </mc:AlternateContent>
        <mc:AlternateContent xmlns:mc="http://schemas.openxmlformats.org/markup-compatibility/2006">
          <mc:Choice Requires="x14">
            <control shapeId="4358" r:id="rId192" name="Check Box 1286">
              <controlPr defaultSize="0" autoFill="0" autoLine="0" autoPict="0">
                <anchor moveWithCells="1">
                  <from>
                    <xdr:col>24</xdr:col>
                    <xdr:colOff>47625</xdr:colOff>
                    <xdr:row>575</xdr:row>
                    <xdr:rowOff>95250</xdr:rowOff>
                  </from>
                  <to>
                    <xdr:col>24</xdr:col>
                    <xdr:colOff>257175</xdr:colOff>
                    <xdr:row>576</xdr:row>
                    <xdr:rowOff>123825</xdr:rowOff>
                  </to>
                </anchor>
              </controlPr>
            </control>
          </mc:Choice>
        </mc:AlternateContent>
        <mc:AlternateContent xmlns:mc="http://schemas.openxmlformats.org/markup-compatibility/2006">
          <mc:Choice Requires="x14">
            <control shapeId="4359" r:id="rId193" name="Check Box 1287">
              <controlPr defaultSize="0" autoFill="0" autoLine="0" autoPict="0">
                <anchor moveWithCells="1">
                  <from>
                    <xdr:col>25</xdr:col>
                    <xdr:colOff>47625</xdr:colOff>
                    <xdr:row>575</xdr:row>
                    <xdr:rowOff>95250</xdr:rowOff>
                  </from>
                  <to>
                    <xdr:col>25</xdr:col>
                    <xdr:colOff>257175</xdr:colOff>
                    <xdr:row>576</xdr:row>
                    <xdr:rowOff>123825</xdr:rowOff>
                  </to>
                </anchor>
              </controlPr>
            </control>
          </mc:Choice>
        </mc:AlternateContent>
        <mc:AlternateContent xmlns:mc="http://schemas.openxmlformats.org/markup-compatibility/2006">
          <mc:Choice Requires="x14">
            <control shapeId="4360" r:id="rId194" name="Check Box 1288">
              <controlPr defaultSize="0" autoFill="0" autoLine="0" autoPict="0">
                <anchor moveWithCells="1">
                  <from>
                    <xdr:col>23</xdr:col>
                    <xdr:colOff>47625</xdr:colOff>
                    <xdr:row>621</xdr:row>
                    <xdr:rowOff>200025</xdr:rowOff>
                  </from>
                  <to>
                    <xdr:col>23</xdr:col>
                    <xdr:colOff>257175</xdr:colOff>
                    <xdr:row>623</xdr:row>
                    <xdr:rowOff>19050</xdr:rowOff>
                  </to>
                </anchor>
              </controlPr>
            </control>
          </mc:Choice>
        </mc:AlternateContent>
        <mc:AlternateContent xmlns:mc="http://schemas.openxmlformats.org/markup-compatibility/2006">
          <mc:Choice Requires="x14">
            <control shapeId="4361" r:id="rId195" name="Check Box 1289">
              <controlPr defaultSize="0" autoFill="0" autoLine="0" autoPict="0">
                <anchor moveWithCells="1">
                  <from>
                    <xdr:col>23</xdr:col>
                    <xdr:colOff>47625</xdr:colOff>
                    <xdr:row>606</xdr:row>
                    <xdr:rowOff>85725</xdr:rowOff>
                  </from>
                  <to>
                    <xdr:col>23</xdr:col>
                    <xdr:colOff>257175</xdr:colOff>
                    <xdr:row>607</xdr:row>
                    <xdr:rowOff>114300</xdr:rowOff>
                  </to>
                </anchor>
              </controlPr>
            </control>
          </mc:Choice>
        </mc:AlternateContent>
        <mc:AlternateContent xmlns:mc="http://schemas.openxmlformats.org/markup-compatibility/2006">
          <mc:Choice Requires="x14">
            <control shapeId="4362" r:id="rId196" name="Check Box 1290">
              <controlPr defaultSize="0" autoFill="0" autoLine="0" autoPict="0">
                <anchor moveWithCells="1">
                  <from>
                    <xdr:col>24</xdr:col>
                    <xdr:colOff>47625</xdr:colOff>
                    <xdr:row>606</xdr:row>
                    <xdr:rowOff>85725</xdr:rowOff>
                  </from>
                  <to>
                    <xdr:col>24</xdr:col>
                    <xdr:colOff>257175</xdr:colOff>
                    <xdr:row>607</xdr:row>
                    <xdr:rowOff>114300</xdr:rowOff>
                  </to>
                </anchor>
              </controlPr>
            </control>
          </mc:Choice>
        </mc:AlternateContent>
        <mc:AlternateContent xmlns:mc="http://schemas.openxmlformats.org/markup-compatibility/2006">
          <mc:Choice Requires="x14">
            <control shapeId="4363" r:id="rId197" name="Check Box 1291">
              <controlPr defaultSize="0" autoFill="0" autoLine="0" autoPict="0">
                <anchor moveWithCells="1">
                  <from>
                    <xdr:col>23</xdr:col>
                    <xdr:colOff>47625</xdr:colOff>
                    <xdr:row>612</xdr:row>
                    <xdr:rowOff>95250</xdr:rowOff>
                  </from>
                  <to>
                    <xdr:col>23</xdr:col>
                    <xdr:colOff>257175</xdr:colOff>
                    <xdr:row>613</xdr:row>
                    <xdr:rowOff>123825</xdr:rowOff>
                  </to>
                </anchor>
              </controlPr>
            </control>
          </mc:Choice>
        </mc:AlternateContent>
        <mc:AlternateContent xmlns:mc="http://schemas.openxmlformats.org/markup-compatibility/2006">
          <mc:Choice Requires="x14">
            <control shapeId="4364" r:id="rId198" name="Check Box 1292">
              <controlPr defaultSize="0" autoFill="0" autoLine="0" autoPict="0">
                <anchor moveWithCells="1">
                  <from>
                    <xdr:col>24</xdr:col>
                    <xdr:colOff>47625</xdr:colOff>
                    <xdr:row>612</xdr:row>
                    <xdr:rowOff>95250</xdr:rowOff>
                  </from>
                  <to>
                    <xdr:col>24</xdr:col>
                    <xdr:colOff>257175</xdr:colOff>
                    <xdr:row>613</xdr:row>
                    <xdr:rowOff>123825</xdr:rowOff>
                  </to>
                </anchor>
              </controlPr>
            </control>
          </mc:Choice>
        </mc:AlternateContent>
        <mc:AlternateContent xmlns:mc="http://schemas.openxmlformats.org/markup-compatibility/2006">
          <mc:Choice Requires="x14">
            <control shapeId="4365" r:id="rId199" name="Check Box 1293">
              <controlPr defaultSize="0" autoFill="0" autoLine="0" autoPict="0">
                <anchor moveWithCells="1">
                  <from>
                    <xdr:col>24</xdr:col>
                    <xdr:colOff>47625</xdr:colOff>
                    <xdr:row>621</xdr:row>
                    <xdr:rowOff>200025</xdr:rowOff>
                  </from>
                  <to>
                    <xdr:col>24</xdr:col>
                    <xdr:colOff>257175</xdr:colOff>
                    <xdr:row>623</xdr:row>
                    <xdr:rowOff>19050</xdr:rowOff>
                  </to>
                </anchor>
              </controlPr>
            </control>
          </mc:Choice>
        </mc:AlternateContent>
        <mc:AlternateContent xmlns:mc="http://schemas.openxmlformats.org/markup-compatibility/2006">
          <mc:Choice Requires="x14">
            <control shapeId="4366" r:id="rId200" name="Check Box 1294">
              <controlPr defaultSize="0" autoFill="0" autoLine="0" autoPict="0">
                <anchor moveWithCells="1">
                  <from>
                    <xdr:col>23</xdr:col>
                    <xdr:colOff>47625</xdr:colOff>
                    <xdr:row>624</xdr:row>
                    <xdr:rowOff>76200</xdr:rowOff>
                  </from>
                  <to>
                    <xdr:col>23</xdr:col>
                    <xdr:colOff>257175</xdr:colOff>
                    <xdr:row>625</xdr:row>
                    <xdr:rowOff>104775</xdr:rowOff>
                  </to>
                </anchor>
              </controlPr>
            </control>
          </mc:Choice>
        </mc:AlternateContent>
        <mc:AlternateContent xmlns:mc="http://schemas.openxmlformats.org/markup-compatibility/2006">
          <mc:Choice Requires="x14">
            <control shapeId="4367" r:id="rId201" name="Check Box 1295">
              <controlPr defaultSize="0" autoFill="0" autoLine="0" autoPict="0">
                <anchor moveWithCells="1">
                  <from>
                    <xdr:col>24</xdr:col>
                    <xdr:colOff>47625</xdr:colOff>
                    <xdr:row>624</xdr:row>
                    <xdr:rowOff>76200</xdr:rowOff>
                  </from>
                  <to>
                    <xdr:col>24</xdr:col>
                    <xdr:colOff>257175</xdr:colOff>
                    <xdr:row>625</xdr:row>
                    <xdr:rowOff>104775</xdr:rowOff>
                  </to>
                </anchor>
              </controlPr>
            </control>
          </mc:Choice>
        </mc:AlternateContent>
        <mc:AlternateContent xmlns:mc="http://schemas.openxmlformats.org/markup-compatibility/2006">
          <mc:Choice Requires="x14">
            <control shapeId="4368" r:id="rId202" name="Check Box 1296">
              <controlPr defaultSize="0" autoFill="0" autoLine="0" autoPict="0">
                <anchor moveWithCells="1">
                  <from>
                    <xdr:col>23</xdr:col>
                    <xdr:colOff>47625</xdr:colOff>
                    <xdr:row>614</xdr:row>
                    <xdr:rowOff>190500</xdr:rowOff>
                  </from>
                  <to>
                    <xdr:col>23</xdr:col>
                    <xdr:colOff>257175</xdr:colOff>
                    <xdr:row>616</xdr:row>
                    <xdr:rowOff>9525</xdr:rowOff>
                  </to>
                </anchor>
              </controlPr>
            </control>
          </mc:Choice>
        </mc:AlternateContent>
        <mc:AlternateContent xmlns:mc="http://schemas.openxmlformats.org/markup-compatibility/2006">
          <mc:Choice Requires="x14">
            <control shapeId="4369" r:id="rId203" name="Check Box 1297">
              <controlPr defaultSize="0" autoFill="0" autoLine="0" autoPict="0">
                <anchor moveWithCells="1">
                  <from>
                    <xdr:col>24</xdr:col>
                    <xdr:colOff>47625</xdr:colOff>
                    <xdr:row>614</xdr:row>
                    <xdr:rowOff>190500</xdr:rowOff>
                  </from>
                  <to>
                    <xdr:col>24</xdr:col>
                    <xdr:colOff>257175</xdr:colOff>
                    <xdr:row>616</xdr:row>
                    <xdr:rowOff>9525</xdr:rowOff>
                  </to>
                </anchor>
              </controlPr>
            </control>
          </mc:Choice>
        </mc:AlternateContent>
        <mc:AlternateContent xmlns:mc="http://schemas.openxmlformats.org/markup-compatibility/2006">
          <mc:Choice Requires="x14">
            <control shapeId="4370" r:id="rId204" name="Check Box 1298">
              <controlPr defaultSize="0" autoFill="0" autoLine="0" autoPict="0">
                <anchor moveWithCells="1">
                  <from>
                    <xdr:col>23</xdr:col>
                    <xdr:colOff>47625</xdr:colOff>
                    <xdr:row>618</xdr:row>
                    <xdr:rowOff>123825</xdr:rowOff>
                  </from>
                  <to>
                    <xdr:col>23</xdr:col>
                    <xdr:colOff>257175</xdr:colOff>
                    <xdr:row>619</xdr:row>
                    <xdr:rowOff>152400</xdr:rowOff>
                  </to>
                </anchor>
              </controlPr>
            </control>
          </mc:Choice>
        </mc:AlternateContent>
        <mc:AlternateContent xmlns:mc="http://schemas.openxmlformats.org/markup-compatibility/2006">
          <mc:Choice Requires="x14">
            <control shapeId="4371" r:id="rId205" name="Check Box 1299">
              <controlPr defaultSize="0" autoFill="0" autoLine="0" autoPict="0">
                <anchor moveWithCells="1">
                  <from>
                    <xdr:col>24</xdr:col>
                    <xdr:colOff>47625</xdr:colOff>
                    <xdr:row>618</xdr:row>
                    <xdr:rowOff>123825</xdr:rowOff>
                  </from>
                  <to>
                    <xdr:col>24</xdr:col>
                    <xdr:colOff>257175</xdr:colOff>
                    <xdr:row>619</xdr:row>
                    <xdr:rowOff>152400</xdr:rowOff>
                  </to>
                </anchor>
              </controlPr>
            </control>
          </mc:Choice>
        </mc:AlternateContent>
        <mc:AlternateContent xmlns:mc="http://schemas.openxmlformats.org/markup-compatibility/2006">
          <mc:Choice Requires="x14">
            <control shapeId="4372" r:id="rId206" name="Check Box 1300">
              <controlPr defaultSize="0" autoFill="0" autoLine="0" autoPict="0">
                <anchor moveWithCells="1">
                  <from>
                    <xdr:col>23</xdr:col>
                    <xdr:colOff>47625</xdr:colOff>
                    <xdr:row>630</xdr:row>
                    <xdr:rowOff>200025</xdr:rowOff>
                  </from>
                  <to>
                    <xdr:col>23</xdr:col>
                    <xdr:colOff>257175</xdr:colOff>
                    <xdr:row>632</xdr:row>
                    <xdr:rowOff>19050</xdr:rowOff>
                  </to>
                </anchor>
              </controlPr>
            </control>
          </mc:Choice>
        </mc:AlternateContent>
        <mc:AlternateContent xmlns:mc="http://schemas.openxmlformats.org/markup-compatibility/2006">
          <mc:Choice Requires="x14">
            <control shapeId="4373" r:id="rId207" name="Check Box 1301">
              <controlPr defaultSize="0" autoFill="0" autoLine="0" autoPict="0">
                <anchor moveWithCells="1">
                  <from>
                    <xdr:col>24</xdr:col>
                    <xdr:colOff>47625</xdr:colOff>
                    <xdr:row>630</xdr:row>
                    <xdr:rowOff>200025</xdr:rowOff>
                  </from>
                  <to>
                    <xdr:col>24</xdr:col>
                    <xdr:colOff>257175</xdr:colOff>
                    <xdr:row>632</xdr:row>
                    <xdr:rowOff>19050</xdr:rowOff>
                  </to>
                </anchor>
              </controlPr>
            </control>
          </mc:Choice>
        </mc:AlternateContent>
        <mc:AlternateContent xmlns:mc="http://schemas.openxmlformats.org/markup-compatibility/2006">
          <mc:Choice Requires="x14">
            <control shapeId="4374" r:id="rId208" name="Check Box 1302">
              <controlPr defaultSize="0" autoFill="0" autoLine="0" autoPict="0">
                <anchor moveWithCells="1">
                  <from>
                    <xdr:col>25</xdr:col>
                    <xdr:colOff>47625</xdr:colOff>
                    <xdr:row>630</xdr:row>
                    <xdr:rowOff>200025</xdr:rowOff>
                  </from>
                  <to>
                    <xdr:col>25</xdr:col>
                    <xdr:colOff>257175</xdr:colOff>
                    <xdr:row>632</xdr:row>
                    <xdr:rowOff>19050</xdr:rowOff>
                  </to>
                </anchor>
              </controlPr>
            </control>
          </mc:Choice>
        </mc:AlternateContent>
        <mc:AlternateContent xmlns:mc="http://schemas.openxmlformats.org/markup-compatibility/2006">
          <mc:Choice Requires="x14">
            <control shapeId="4375" r:id="rId209" name="Check Box 1303">
              <controlPr defaultSize="0" autoFill="0" autoLine="0" autoPict="0">
                <anchor moveWithCells="1">
                  <from>
                    <xdr:col>23</xdr:col>
                    <xdr:colOff>47625</xdr:colOff>
                    <xdr:row>634</xdr:row>
                    <xdr:rowOff>85725</xdr:rowOff>
                  </from>
                  <to>
                    <xdr:col>23</xdr:col>
                    <xdr:colOff>257175</xdr:colOff>
                    <xdr:row>635</xdr:row>
                    <xdr:rowOff>114300</xdr:rowOff>
                  </to>
                </anchor>
              </controlPr>
            </control>
          </mc:Choice>
        </mc:AlternateContent>
        <mc:AlternateContent xmlns:mc="http://schemas.openxmlformats.org/markup-compatibility/2006">
          <mc:Choice Requires="x14">
            <control shapeId="4376" r:id="rId210" name="Check Box 1304">
              <controlPr defaultSize="0" autoFill="0" autoLine="0" autoPict="0">
                <anchor moveWithCells="1">
                  <from>
                    <xdr:col>24</xdr:col>
                    <xdr:colOff>47625</xdr:colOff>
                    <xdr:row>634</xdr:row>
                    <xdr:rowOff>85725</xdr:rowOff>
                  </from>
                  <to>
                    <xdr:col>24</xdr:col>
                    <xdr:colOff>257175</xdr:colOff>
                    <xdr:row>635</xdr:row>
                    <xdr:rowOff>114300</xdr:rowOff>
                  </to>
                </anchor>
              </controlPr>
            </control>
          </mc:Choice>
        </mc:AlternateContent>
        <mc:AlternateContent xmlns:mc="http://schemas.openxmlformats.org/markup-compatibility/2006">
          <mc:Choice Requires="x14">
            <control shapeId="4377" r:id="rId211" name="Check Box 1305">
              <controlPr defaultSize="0" autoFill="0" autoLine="0" autoPict="0">
                <anchor moveWithCells="1">
                  <from>
                    <xdr:col>25</xdr:col>
                    <xdr:colOff>47625</xdr:colOff>
                    <xdr:row>634</xdr:row>
                    <xdr:rowOff>85725</xdr:rowOff>
                  </from>
                  <to>
                    <xdr:col>25</xdr:col>
                    <xdr:colOff>257175</xdr:colOff>
                    <xdr:row>635</xdr:row>
                    <xdr:rowOff>114300</xdr:rowOff>
                  </to>
                </anchor>
              </controlPr>
            </control>
          </mc:Choice>
        </mc:AlternateContent>
        <mc:AlternateContent xmlns:mc="http://schemas.openxmlformats.org/markup-compatibility/2006">
          <mc:Choice Requires="x14">
            <control shapeId="4378" r:id="rId212" name="Check Box 1306">
              <controlPr defaultSize="0" autoFill="0" autoLine="0" autoPict="0">
                <anchor moveWithCells="1">
                  <from>
                    <xdr:col>23</xdr:col>
                    <xdr:colOff>47625</xdr:colOff>
                    <xdr:row>644</xdr:row>
                    <xdr:rowOff>95250</xdr:rowOff>
                  </from>
                  <to>
                    <xdr:col>23</xdr:col>
                    <xdr:colOff>257175</xdr:colOff>
                    <xdr:row>645</xdr:row>
                    <xdr:rowOff>123825</xdr:rowOff>
                  </to>
                </anchor>
              </controlPr>
            </control>
          </mc:Choice>
        </mc:AlternateContent>
        <mc:AlternateContent xmlns:mc="http://schemas.openxmlformats.org/markup-compatibility/2006">
          <mc:Choice Requires="x14">
            <control shapeId="4379" r:id="rId213" name="Check Box 1307">
              <controlPr defaultSize="0" autoFill="0" autoLine="0" autoPict="0">
                <anchor moveWithCells="1">
                  <from>
                    <xdr:col>24</xdr:col>
                    <xdr:colOff>47625</xdr:colOff>
                    <xdr:row>644</xdr:row>
                    <xdr:rowOff>95250</xdr:rowOff>
                  </from>
                  <to>
                    <xdr:col>24</xdr:col>
                    <xdr:colOff>257175</xdr:colOff>
                    <xdr:row>645</xdr:row>
                    <xdr:rowOff>123825</xdr:rowOff>
                  </to>
                </anchor>
              </controlPr>
            </control>
          </mc:Choice>
        </mc:AlternateContent>
        <mc:AlternateContent xmlns:mc="http://schemas.openxmlformats.org/markup-compatibility/2006">
          <mc:Choice Requires="x14">
            <control shapeId="4380" r:id="rId214" name="Check Box 1308">
              <controlPr defaultSize="0" autoFill="0" autoLine="0" autoPict="0">
                <anchor moveWithCells="1">
                  <from>
                    <xdr:col>25</xdr:col>
                    <xdr:colOff>47625</xdr:colOff>
                    <xdr:row>644</xdr:row>
                    <xdr:rowOff>95250</xdr:rowOff>
                  </from>
                  <to>
                    <xdr:col>25</xdr:col>
                    <xdr:colOff>257175</xdr:colOff>
                    <xdr:row>645</xdr:row>
                    <xdr:rowOff>123825</xdr:rowOff>
                  </to>
                </anchor>
              </controlPr>
            </control>
          </mc:Choice>
        </mc:AlternateContent>
        <mc:AlternateContent xmlns:mc="http://schemas.openxmlformats.org/markup-compatibility/2006">
          <mc:Choice Requires="x14">
            <control shapeId="4381" r:id="rId215" name="Check Box 1309">
              <controlPr defaultSize="0" autoFill="0" autoLine="0" autoPict="0">
                <anchor moveWithCells="1">
                  <from>
                    <xdr:col>23</xdr:col>
                    <xdr:colOff>47625</xdr:colOff>
                    <xdr:row>640</xdr:row>
                    <xdr:rowOff>19050</xdr:rowOff>
                  </from>
                  <to>
                    <xdr:col>23</xdr:col>
                    <xdr:colOff>257175</xdr:colOff>
                    <xdr:row>641</xdr:row>
                    <xdr:rowOff>47625</xdr:rowOff>
                  </to>
                </anchor>
              </controlPr>
            </control>
          </mc:Choice>
        </mc:AlternateContent>
        <mc:AlternateContent xmlns:mc="http://schemas.openxmlformats.org/markup-compatibility/2006">
          <mc:Choice Requires="x14">
            <control shapeId="4382" r:id="rId216" name="Check Box 1310">
              <controlPr defaultSize="0" autoFill="0" autoLine="0" autoPict="0">
                <anchor moveWithCells="1">
                  <from>
                    <xdr:col>24</xdr:col>
                    <xdr:colOff>47625</xdr:colOff>
                    <xdr:row>640</xdr:row>
                    <xdr:rowOff>19050</xdr:rowOff>
                  </from>
                  <to>
                    <xdr:col>24</xdr:col>
                    <xdr:colOff>257175</xdr:colOff>
                    <xdr:row>641</xdr:row>
                    <xdr:rowOff>47625</xdr:rowOff>
                  </to>
                </anchor>
              </controlPr>
            </control>
          </mc:Choice>
        </mc:AlternateContent>
        <mc:AlternateContent xmlns:mc="http://schemas.openxmlformats.org/markup-compatibility/2006">
          <mc:Choice Requires="x14">
            <control shapeId="4383" r:id="rId217" name="Check Box 1311">
              <controlPr defaultSize="0" autoFill="0" autoLine="0" autoPict="0">
                <anchor moveWithCells="1">
                  <from>
                    <xdr:col>25</xdr:col>
                    <xdr:colOff>47625</xdr:colOff>
                    <xdr:row>640</xdr:row>
                    <xdr:rowOff>19050</xdr:rowOff>
                  </from>
                  <to>
                    <xdr:col>25</xdr:col>
                    <xdr:colOff>257175</xdr:colOff>
                    <xdr:row>641</xdr:row>
                    <xdr:rowOff>47625</xdr:rowOff>
                  </to>
                </anchor>
              </controlPr>
            </control>
          </mc:Choice>
        </mc:AlternateContent>
        <mc:AlternateContent xmlns:mc="http://schemas.openxmlformats.org/markup-compatibility/2006">
          <mc:Choice Requires="x14">
            <control shapeId="4384" r:id="rId218" name="Check Box 1312">
              <controlPr defaultSize="0" autoFill="0" autoLine="0" autoPict="0">
                <anchor moveWithCells="1">
                  <from>
                    <xdr:col>23</xdr:col>
                    <xdr:colOff>47625</xdr:colOff>
                    <xdr:row>642</xdr:row>
                    <xdr:rowOff>114300</xdr:rowOff>
                  </from>
                  <to>
                    <xdr:col>23</xdr:col>
                    <xdr:colOff>257175</xdr:colOff>
                    <xdr:row>643</xdr:row>
                    <xdr:rowOff>142875</xdr:rowOff>
                  </to>
                </anchor>
              </controlPr>
            </control>
          </mc:Choice>
        </mc:AlternateContent>
        <mc:AlternateContent xmlns:mc="http://schemas.openxmlformats.org/markup-compatibility/2006">
          <mc:Choice Requires="x14">
            <control shapeId="4385" r:id="rId219" name="Check Box 1313">
              <controlPr defaultSize="0" autoFill="0" autoLine="0" autoPict="0">
                <anchor moveWithCells="1">
                  <from>
                    <xdr:col>24</xdr:col>
                    <xdr:colOff>47625</xdr:colOff>
                    <xdr:row>642</xdr:row>
                    <xdr:rowOff>114300</xdr:rowOff>
                  </from>
                  <to>
                    <xdr:col>24</xdr:col>
                    <xdr:colOff>257175</xdr:colOff>
                    <xdr:row>643</xdr:row>
                    <xdr:rowOff>142875</xdr:rowOff>
                  </to>
                </anchor>
              </controlPr>
            </control>
          </mc:Choice>
        </mc:AlternateContent>
        <mc:AlternateContent xmlns:mc="http://schemas.openxmlformats.org/markup-compatibility/2006">
          <mc:Choice Requires="x14">
            <control shapeId="4386" r:id="rId220" name="Check Box 1314">
              <controlPr defaultSize="0" autoFill="0" autoLine="0" autoPict="0">
                <anchor moveWithCells="1">
                  <from>
                    <xdr:col>25</xdr:col>
                    <xdr:colOff>47625</xdr:colOff>
                    <xdr:row>642</xdr:row>
                    <xdr:rowOff>114300</xdr:rowOff>
                  </from>
                  <to>
                    <xdr:col>25</xdr:col>
                    <xdr:colOff>257175</xdr:colOff>
                    <xdr:row>643</xdr:row>
                    <xdr:rowOff>142875</xdr:rowOff>
                  </to>
                </anchor>
              </controlPr>
            </control>
          </mc:Choice>
        </mc:AlternateContent>
        <mc:AlternateContent xmlns:mc="http://schemas.openxmlformats.org/markup-compatibility/2006">
          <mc:Choice Requires="x14">
            <control shapeId="4387" r:id="rId221" name="Check Box 1315">
              <controlPr defaultSize="0" autoFill="0" autoLine="0" autoPict="0">
                <anchor moveWithCells="1">
                  <from>
                    <xdr:col>23</xdr:col>
                    <xdr:colOff>47625</xdr:colOff>
                    <xdr:row>636</xdr:row>
                    <xdr:rowOff>180975</xdr:rowOff>
                  </from>
                  <to>
                    <xdr:col>23</xdr:col>
                    <xdr:colOff>257175</xdr:colOff>
                    <xdr:row>638</xdr:row>
                    <xdr:rowOff>0</xdr:rowOff>
                  </to>
                </anchor>
              </controlPr>
            </control>
          </mc:Choice>
        </mc:AlternateContent>
        <mc:AlternateContent xmlns:mc="http://schemas.openxmlformats.org/markup-compatibility/2006">
          <mc:Choice Requires="x14">
            <control shapeId="4388" r:id="rId222" name="Check Box 1316">
              <controlPr defaultSize="0" autoFill="0" autoLine="0" autoPict="0">
                <anchor moveWithCells="1">
                  <from>
                    <xdr:col>24</xdr:col>
                    <xdr:colOff>47625</xdr:colOff>
                    <xdr:row>636</xdr:row>
                    <xdr:rowOff>180975</xdr:rowOff>
                  </from>
                  <to>
                    <xdr:col>24</xdr:col>
                    <xdr:colOff>257175</xdr:colOff>
                    <xdr:row>638</xdr:row>
                    <xdr:rowOff>0</xdr:rowOff>
                  </to>
                </anchor>
              </controlPr>
            </control>
          </mc:Choice>
        </mc:AlternateContent>
        <mc:AlternateContent xmlns:mc="http://schemas.openxmlformats.org/markup-compatibility/2006">
          <mc:Choice Requires="x14">
            <control shapeId="4389" r:id="rId223" name="Check Box 1317">
              <controlPr defaultSize="0" autoFill="0" autoLine="0" autoPict="0">
                <anchor moveWithCells="1">
                  <from>
                    <xdr:col>25</xdr:col>
                    <xdr:colOff>47625</xdr:colOff>
                    <xdr:row>636</xdr:row>
                    <xdr:rowOff>180975</xdr:rowOff>
                  </from>
                  <to>
                    <xdr:col>25</xdr:col>
                    <xdr:colOff>257175</xdr:colOff>
                    <xdr:row>638</xdr:row>
                    <xdr:rowOff>0</xdr:rowOff>
                  </to>
                </anchor>
              </controlPr>
            </control>
          </mc:Choice>
        </mc:AlternateContent>
        <mc:AlternateContent xmlns:mc="http://schemas.openxmlformats.org/markup-compatibility/2006">
          <mc:Choice Requires="x14">
            <control shapeId="4390" r:id="rId224" name="Check Box 1318">
              <controlPr defaultSize="0" autoFill="0" autoLine="0" autoPict="0">
                <anchor moveWithCells="1">
                  <from>
                    <xdr:col>23</xdr:col>
                    <xdr:colOff>47625</xdr:colOff>
                    <xdr:row>658</xdr:row>
                    <xdr:rowOff>85725</xdr:rowOff>
                  </from>
                  <to>
                    <xdr:col>23</xdr:col>
                    <xdr:colOff>257175</xdr:colOff>
                    <xdr:row>659</xdr:row>
                    <xdr:rowOff>114300</xdr:rowOff>
                  </to>
                </anchor>
              </controlPr>
            </control>
          </mc:Choice>
        </mc:AlternateContent>
        <mc:AlternateContent xmlns:mc="http://schemas.openxmlformats.org/markup-compatibility/2006">
          <mc:Choice Requires="x14">
            <control shapeId="4391" r:id="rId225" name="Check Box 1319">
              <controlPr defaultSize="0" autoFill="0" autoLine="0" autoPict="0">
                <anchor moveWithCells="1">
                  <from>
                    <xdr:col>24</xdr:col>
                    <xdr:colOff>47625</xdr:colOff>
                    <xdr:row>658</xdr:row>
                    <xdr:rowOff>85725</xdr:rowOff>
                  </from>
                  <to>
                    <xdr:col>24</xdr:col>
                    <xdr:colOff>257175</xdr:colOff>
                    <xdr:row>659</xdr:row>
                    <xdr:rowOff>114300</xdr:rowOff>
                  </to>
                </anchor>
              </controlPr>
            </control>
          </mc:Choice>
        </mc:AlternateContent>
        <mc:AlternateContent xmlns:mc="http://schemas.openxmlformats.org/markup-compatibility/2006">
          <mc:Choice Requires="x14">
            <control shapeId="4392" r:id="rId226" name="Check Box 1320">
              <controlPr defaultSize="0" autoFill="0" autoLine="0" autoPict="0">
                <anchor moveWithCells="1">
                  <from>
                    <xdr:col>25</xdr:col>
                    <xdr:colOff>47625</xdr:colOff>
                    <xdr:row>658</xdr:row>
                    <xdr:rowOff>85725</xdr:rowOff>
                  </from>
                  <to>
                    <xdr:col>25</xdr:col>
                    <xdr:colOff>257175</xdr:colOff>
                    <xdr:row>659</xdr:row>
                    <xdr:rowOff>114300</xdr:rowOff>
                  </to>
                </anchor>
              </controlPr>
            </control>
          </mc:Choice>
        </mc:AlternateContent>
        <mc:AlternateContent xmlns:mc="http://schemas.openxmlformats.org/markup-compatibility/2006">
          <mc:Choice Requires="x14">
            <control shapeId="4393" r:id="rId227" name="Check Box 1321">
              <controlPr defaultSize="0" autoFill="0" autoLine="0" autoPict="0">
                <anchor moveWithCells="1">
                  <from>
                    <xdr:col>23</xdr:col>
                    <xdr:colOff>47625</xdr:colOff>
                    <xdr:row>669</xdr:row>
                    <xdr:rowOff>76200</xdr:rowOff>
                  </from>
                  <to>
                    <xdr:col>23</xdr:col>
                    <xdr:colOff>257175</xdr:colOff>
                    <xdr:row>670</xdr:row>
                    <xdr:rowOff>104775</xdr:rowOff>
                  </to>
                </anchor>
              </controlPr>
            </control>
          </mc:Choice>
        </mc:AlternateContent>
        <mc:AlternateContent xmlns:mc="http://schemas.openxmlformats.org/markup-compatibility/2006">
          <mc:Choice Requires="x14">
            <control shapeId="4394" r:id="rId228" name="Check Box 1322">
              <controlPr defaultSize="0" autoFill="0" autoLine="0" autoPict="0">
                <anchor moveWithCells="1">
                  <from>
                    <xdr:col>24</xdr:col>
                    <xdr:colOff>47625</xdr:colOff>
                    <xdr:row>669</xdr:row>
                    <xdr:rowOff>76200</xdr:rowOff>
                  </from>
                  <to>
                    <xdr:col>24</xdr:col>
                    <xdr:colOff>257175</xdr:colOff>
                    <xdr:row>670</xdr:row>
                    <xdr:rowOff>104775</xdr:rowOff>
                  </to>
                </anchor>
              </controlPr>
            </control>
          </mc:Choice>
        </mc:AlternateContent>
        <mc:AlternateContent xmlns:mc="http://schemas.openxmlformats.org/markup-compatibility/2006">
          <mc:Choice Requires="x14">
            <control shapeId="4395" r:id="rId229" name="Check Box 1323">
              <controlPr defaultSize="0" autoFill="0" autoLine="0" autoPict="0">
                <anchor moveWithCells="1">
                  <from>
                    <xdr:col>25</xdr:col>
                    <xdr:colOff>47625</xdr:colOff>
                    <xdr:row>669</xdr:row>
                    <xdr:rowOff>76200</xdr:rowOff>
                  </from>
                  <to>
                    <xdr:col>25</xdr:col>
                    <xdr:colOff>257175</xdr:colOff>
                    <xdr:row>670</xdr:row>
                    <xdr:rowOff>104775</xdr:rowOff>
                  </to>
                </anchor>
              </controlPr>
            </control>
          </mc:Choice>
        </mc:AlternateContent>
        <mc:AlternateContent xmlns:mc="http://schemas.openxmlformats.org/markup-compatibility/2006">
          <mc:Choice Requires="x14">
            <control shapeId="4396" r:id="rId230" name="Check Box 1324">
              <controlPr defaultSize="0" autoFill="0" autoLine="0" autoPict="0">
                <anchor moveWithCells="1">
                  <from>
                    <xdr:col>23</xdr:col>
                    <xdr:colOff>47625</xdr:colOff>
                    <xdr:row>317</xdr:row>
                    <xdr:rowOff>142875</xdr:rowOff>
                  </from>
                  <to>
                    <xdr:col>23</xdr:col>
                    <xdr:colOff>257175</xdr:colOff>
                    <xdr:row>318</xdr:row>
                    <xdr:rowOff>171450</xdr:rowOff>
                  </to>
                </anchor>
              </controlPr>
            </control>
          </mc:Choice>
        </mc:AlternateContent>
        <mc:AlternateContent xmlns:mc="http://schemas.openxmlformats.org/markup-compatibility/2006">
          <mc:Choice Requires="x14">
            <control shapeId="4397" r:id="rId231" name="Check Box 1325">
              <controlPr defaultSize="0" autoFill="0" autoLine="0" autoPict="0">
                <anchor moveWithCells="1">
                  <from>
                    <xdr:col>24</xdr:col>
                    <xdr:colOff>47625</xdr:colOff>
                    <xdr:row>317</xdr:row>
                    <xdr:rowOff>142875</xdr:rowOff>
                  </from>
                  <to>
                    <xdr:col>24</xdr:col>
                    <xdr:colOff>257175</xdr:colOff>
                    <xdr:row>318</xdr:row>
                    <xdr:rowOff>171450</xdr:rowOff>
                  </to>
                </anchor>
              </controlPr>
            </control>
          </mc:Choice>
        </mc:AlternateContent>
        <mc:AlternateContent xmlns:mc="http://schemas.openxmlformats.org/markup-compatibility/2006">
          <mc:Choice Requires="x14">
            <control shapeId="4398" r:id="rId232" name="Check Box 1326">
              <controlPr defaultSize="0" autoFill="0" autoLine="0" autoPict="0">
                <anchor moveWithCells="1">
                  <from>
                    <xdr:col>25</xdr:col>
                    <xdr:colOff>47625</xdr:colOff>
                    <xdr:row>317</xdr:row>
                    <xdr:rowOff>142875</xdr:rowOff>
                  </from>
                  <to>
                    <xdr:col>25</xdr:col>
                    <xdr:colOff>257175</xdr:colOff>
                    <xdr:row>318</xdr:row>
                    <xdr:rowOff>171450</xdr:rowOff>
                  </to>
                </anchor>
              </controlPr>
            </control>
          </mc:Choice>
        </mc:AlternateContent>
        <mc:AlternateContent xmlns:mc="http://schemas.openxmlformats.org/markup-compatibility/2006">
          <mc:Choice Requires="x14">
            <control shapeId="4399" r:id="rId233" name="Check Box 1327">
              <controlPr defaultSize="0" autoFill="0" autoLine="0" autoPict="0">
                <anchor moveWithCells="1">
                  <from>
                    <xdr:col>23</xdr:col>
                    <xdr:colOff>47625</xdr:colOff>
                    <xdr:row>354</xdr:row>
                    <xdr:rowOff>95250</xdr:rowOff>
                  </from>
                  <to>
                    <xdr:col>23</xdr:col>
                    <xdr:colOff>257175</xdr:colOff>
                    <xdr:row>355</xdr:row>
                    <xdr:rowOff>133350</xdr:rowOff>
                  </to>
                </anchor>
              </controlPr>
            </control>
          </mc:Choice>
        </mc:AlternateContent>
        <mc:AlternateContent xmlns:mc="http://schemas.openxmlformats.org/markup-compatibility/2006">
          <mc:Choice Requires="x14">
            <control shapeId="4400" r:id="rId234" name="Check Box 1328">
              <controlPr defaultSize="0" autoFill="0" autoLine="0" autoPict="0">
                <anchor moveWithCells="1">
                  <from>
                    <xdr:col>24</xdr:col>
                    <xdr:colOff>47625</xdr:colOff>
                    <xdr:row>354</xdr:row>
                    <xdr:rowOff>85725</xdr:rowOff>
                  </from>
                  <to>
                    <xdr:col>24</xdr:col>
                    <xdr:colOff>257175</xdr:colOff>
                    <xdr:row>355</xdr:row>
                    <xdr:rowOff>123825</xdr:rowOff>
                  </to>
                </anchor>
              </controlPr>
            </control>
          </mc:Choice>
        </mc:AlternateContent>
        <mc:AlternateContent xmlns:mc="http://schemas.openxmlformats.org/markup-compatibility/2006">
          <mc:Choice Requires="x14">
            <control shapeId="4401" r:id="rId235" name="Check Box 1329">
              <controlPr defaultSize="0" autoFill="0" autoLine="0" autoPict="0">
                <anchor moveWithCells="1">
                  <from>
                    <xdr:col>23</xdr:col>
                    <xdr:colOff>47625</xdr:colOff>
                    <xdr:row>350</xdr:row>
                    <xdr:rowOff>104775</xdr:rowOff>
                  </from>
                  <to>
                    <xdr:col>23</xdr:col>
                    <xdr:colOff>257175</xdr:colOff>
                    <xdr:row>351</xdr:row>
                    <xdr:rowOff>142875</xdr:rowOff>
                  </to>
                </anchor>
              </controlPr>
            </control>
          </mc:Choice>
        </mc:AlternateContent>
        <mc:AlternateContent xmlns:mc="http://schemas.openxmlformats.org/markup-compatibility/2006">
          <mc:Choice Requires="x14">
            <control shapeId="4402" r:id="rId236" name="Check Box 1330">
              <controlPr defaultSize="0" autoFill="0" autoLine="0" autoPict="0">
                <anchor moveWithCells="1">
                  <from>
                    <xdr:col>24</xdr:col>
                    <xdr:colOff>47625</xdr:colOff>
                    <xdr:row>350</xdr:row>
                    <xdr:rowOff>104775</xdr:rowOff>
                  </from>
                  <to>
                    <xdr:col>24</xdr:col>
                    <xdr:colOff>257175</xdr:colOff>
                    <xdr:row>351</xdr:row>
                    <xdr:rowOff>142875</xdr:rowOff>
                  </to>
                </anchor>
              </controlPr>
            </control>
          </mc:Choice>
        </mc:AlternateContent>
        <mc:AlternateContent xmlns:mc="http://schemas.openxmlformats.org/markup-compatibility/2006">
          <mc:Choice Requires="x14">
            <control shapeId="4403" r:id="rId237" name="Check Box 1331">
              <controlPr defaultSize="0" autoFill="0" autoLine="0" autoPict="0">
                <anchor moveWithCells="1">
                  <from>
                    <xdr:col>23</xdr:col>
                    <xdr:colOff>47625</xdr:colOff>
                    <xdr:row>569</xdr:row>
                    <xdr:rowOff>95250</xdr:rowOff>
                  </from>
                  <to>
                    <xdr:col>23</xdr:col>
                    <xdr:colOff>257175</xdr:colOff>
                    <xdr:row>570</xdr:row>
                    <xdr:rowOff>123825</xdr:rowOff>
                  </to>
                </anchor>
              </controlPr>
            </control>
          </mc:Choice>
        </mc:AlternateContent>
        <mc:AlternateContent xmlns:mc="http://schemas.openxmlformats.org/markup-compatibility/2006">
          <mc:Choice Requires="x14">
            <control shapeId="4404" r:id="rId238" name="Check Box 1332">
              <controlPr defaultSize="0" autoFill="0" autoLine="0" autoPict="0">
                <anchor moveWithCells="1">
                  <from>
                    <xdr:col>24</xdr:col>
                    <xdr:colOff>47625</xdr:colOff>
                    <xdr:row>569</xdr:row>
                    <xdr:rowOff>95250</xdr:rowOff>
                  </from>
                  <to>
                    <xdr:col>24</xdr:col>
                    <xdr:colOff>257175</xdr:colOff>
                    <xdr:row>570</xdr:row>
                    <xdr:rowOff>123825</xdr:rowOff>
                  </to>
                </anchor>
              </controlPr>
            </control>
          </mc:Choice>
        </mc:AlternateContent>
        <mc:AlternateContent xmlns:mc="http://schemas.openxmlformats.org/markup-compatibility/2006">
          <mc:Choice Requires="x14">
            <control shapeId="4405" r:id="rId239" name="Check Box 1333">
              <controlPr defaultSize="0" autoFill="0" autoLine="0" autoPict="0">
                <anchor moveWithCells="1">
                  <from>
                    <xdr:col>25</xdr:col>
                    <xdr:colOff>47625</xdr:colOff>
                    <xdr:row>569</xdr:row>
                    <xdr:rowOff>95250</xdr:rowOff>
                  </from>
                  <to>
                    <xdr:col>25</xdr:col>
                    <xdr:colOff>257175</xdr:colOff>
                    <xdr:row>570</xdr:row>
                    <xdr:rowOff>123825</xdr:rowOff>
                  </to>
                </anchor>
              </controlPr>
            </control>
          </mc:Choice>
        </mc:AlternateContent>
        <mc:AlternateContent xmlns:mc="http://schemas.openxmlformats.org/markup-compatibility/2006">
          <mc:Choice Requires="x14">
            <control shapeId="4406" r:id="rId240" name="Check Box 1334">
              <controlPr defaultSize="0" autoFill="0" autoLine="0" autoPict="0">
                <anchor moveWithCells="1">
                  <from>
                    <xdr:col>23</xdr:col>
                    <xdr:colOff>47625</xdr:colOff>
                    <xdr:row>237</xdr:row>
                    <xdr:rowOff>200025</xdr:rowOff>
                  </from>
                  <to>
                    <xdr:col>23</xdr:col>
                    <xdr:colOff>257175</xdr:colOff>
                    <xdr:row>239</xdr:row>
                    <xdr:rowOff>19050</xdr:rowOff>
                  </to>
                </anchor>
              </controlPr>
            </control>
          </mc:Choice>
        </mc:AlternateContent>
        <mc:AlternateContent xmlns:mc="http://schemas.openxmlformats.org/markup-compatibility/2006">
          <mc:Choice Requires="x14">
            <control shapeId="4407" r:id="rId241" name="Check Box 1335">
              <controlPr defaultSize="0" autoFill="0" autoLine="0" autoPict="0">
                <anchor moveWithCells="1">
                  <from>
                    <xdr:col>24</xdr:col>
                    <xdr:colOff>47625</xdr:colOff>
                    <xdr:row>237</xdr:row>
                    <xdr:rowOff>200025</xdr:rowOff>
                  </from>
                  <to>
                    <xdr:col>24</xdr:col>
                    <xdr:colOff>257175</xdr:colOff>
                    <xdr:row>239</xdr:row>
                    <xdr:rowOff>19050</xdr:rowOff>
                  </to>
                </anchor>
              </controlPr>
            </control>
          </mc:Choice>
        </mc:AlternateContent>
        <mc:AlternateContent xmlns:mc="http://schemas.openxmlformats.org/markup-compatibility/2006">
          <mc:Choice Requires="x14">
            <control shapeId="4408" r:id="rId242" name="Check Box 1336">
              <controlPr defaultSize="0" autoFill="0" autoLine="0" autoPict="0">
                <anchor moveWithCells="1">
                  <from>
                    <xdr:col>23</xdr:col>
                    <xdr:colOff>47625</xdr:colOff>
                    <xdr:row>232</xdr:row>
                    <xdr:rowOff>95250</xdr:rowOff>
                  </from>
                  <to>
                    <xdr:col>23</xdr:col>
                    <xdr:colOff>257175</xdr:colOff>
                    <xdr:row>233</xdr:row>
                    <xdr:rowOff>123825</xdr:rowOff>
                  </to>
                </anchor>
              </controlPr>
            </control>
          </mc:Choice>
        </mc:AlternateContent>
        <mc:AlternateContent xmlns:mc="http://schemas.openxmlformats.org/markup-compatibility/2006">
          <mc:Choice Requires="x14">
            <control shapeId="4409" r:id="rId243" name="Check Box 1337">
              <controlPr defaultSize="0" autoFill="0" autoLine="0" autoPict="0">
                <anchor moveWithCells="1">
                  <from>
                    <xdr:col>24</xdr:col>
                    <xdr:colOff>47625</xdr:colOff>
                    <xdr:row>232</xdr:row>
                    <xdr:rowOff>95250</xdr:rowOff>
                  </from>
                  <to>
                    <xdr:col>24</xdr:col>
                    <xdr:colOff>257175</xdr:colOff>
                    <xdr:row>233</xdr:row>
                    <xdr:rowOff>123825</xdr:rowOff>
                  </to>
                </anchor>
              </controlPr>
            </control>
          </mc:Choice>
        </mc:AlternateContent>
        <mc:AlternateContent xmlns:mc="http://schemas.openxmlformats.org/markup-compatibility/2006">
          <mc:Choice Requires="x14">
            <control shapeId="4414" r:id="rId244" name="Check Box 1342">
              <controlPr defaultSize="0" autoFill="0" autoLine="0" autoPict="0">
                <anchor moveWithCells="1">
                  <from>
                    <xdr:col>23</xdr:col>
                    <xdr:colOff>47625</xdr:colOff>
                    <xdr:row>362</xdr:row>
                    <xdr:rowOff>85725</xdr:rowOff>
                  </from>
                  <to>
                    <xdr:col>23</xdr:col>
                    <xdr:colOff>257175</xdr:colOff>
                    <xdr:row>363</xdr:row>
                    <xdr:rowOff>123825</xdr:rowOff>
                  </to>
                </anchor>
              </controlPr>
            </control>
          </mc:Choice>
        </mc:AlternateContent>
        <mc:AlternateContent xmlns:mc="http://schemas.openxmlformats.org/markup-compatibility/2006">
          <mc:Choice Requires="x14">
            <control shapeId="4415" r:id="rId245" name="Check Box 1343">
              <controlPr defaultSize="0" autoFill="0" autoLine="0" autoPict="0">
                <anchor moveWithCells="1">
                  <from>
                    <xdr:col>24</xdr:col>
                    <xdr:colOff>47625</xdr:colOff>
                    <xdr:row>362</xdr:row>
                    <xdr:rowOff>85725</xdr:rowOff>
                  </from>
                  <to>
                    <xdr:col>24</xdr:col>
                    <xdr:colOff>257175</xdr:colOff>
                    <xdr:row>363</xdr:row>
                    <xdr:rowOff>123825</xdr:rowOff>
                  </to>
                </anchor>
              </controlPr>
            </control>
          </mc:Choice>
        </mc:AlternateContent>
        <mc:AlternateContent xmlns:mc="http://schemas.openxmlformats.org/markup-compatibility/2006">
          <mc:Choice Requires="x14">
            <control shapeId="4416" r:id="rId246" name="Check Box 1344">
              <controlPr defaultSize="0" autoFill="0" autoLine="0" autoPict="0">
                <anchor moveWithCells="1">
                  <from>
                    <xdr:col>25</xdr:col>
                    <xdr:colOff>47625</xdr:colOff>
                    <xdr:row>362</xdr:row>
                    <xdr:rowOff>85725</xdr:rowOff>
                  </from>
                  <to>
                    <xdr:col>25</xdr:col>
                    <xdr:colOff>257175</xdr:colOff>
                    <xdr:row>363</xdr:row>
                    <xdr:rowOff>123825</xdr:rowOff>
                  </to>
                </anchor>
              </controlPr>
            </control>
          </mc:Choice>
        </mc:AlternateContent>
        <mc:AlternateContent xmlns:mc="http://schemas.openxmlformats.org/markup-compatibility/2006">
          <mc:Choice Requires="x14">
            <control shapeId="4417" r:id="rId247" name="Check Box 1345">
              <controlPr defaultSize="0" autoFill="0" autoLine="0" autoPict="0">
                <anchor moveWithCells="1">
                  <from>
                    <xdr:col>23</xdr:col>
                    <xdr:colOff>47625</xdr:colOff>
                    <xdr:row>358</xdr:row>
                    <xdr:rowOff>85725</xdr:rowOff>
                  </from>
                  <to>
                    <xdr:col>23</xdr:col>
                    <xdr:colOff>257175</xdr:colOff>
                    <xdr:row>359</xdr:row>
                    <xdr:rowOff>123825</xdr:rowOff>
                  </to>
                </anchor>
              </controlPr>
            </control>
          </mc:Choice>
        </mc:AlternateContent>
        <mc:AlternateContent xmlns:mc="http://schemas.openxmlformats.org/markup-compatibility/2006">
          <mc:Choice Requires="x14">
            <control shapeId="4418" r:id="rId248" name="Check Box 1346">
              <controlPr defaultSize="0" autoFill="0" autoLine="0" autoPict="0">
                <anchor moveWithCells="1">
                  <from>
                    <xdr:col>24</xdr:col>
                    <xdr:colOff>47625</xdr:colOff>
                    <xdr:row>358</xdr:row>
                    <xdr:rowOff>76200</xdr:rowOff>
                  </from>
                  <to>
                    <xdr:col>24</xdr:col>
                    <xdr:colOff>257175</xdr:colOff>
                    <xdr:row>359</xdr:row>
                    <xdr:rowOff>114300</xdr:rowOff>
                  </to>
                </anchor>
              </controlPr>
            </control>
          </mc:Choice>
        </mc:AlternateContent>
        <mc:AlternateContent xmlns:mc="http://schemas.openxmlformats.org/markup-compatibility/2006">
          <mc:Choice Requires="x14">
            <control shapeId="4419" r:id="rId249" name="Check Box 1347">
              <controlPr defaultSize="0" autoFill="0" autoLine="0" autoPict="0">
                <anchor moveWithCells="1">
                  <from>
                    <xdr:col>25</xdr:col>
                    <xdr:colOff>47625</xdr:colOff>
                    <xdr:row>358</xdr:row>
                    <xdr:rowOff>76200</xdr:rowOff>
                  </from>
                  <to>
                    <xdr:col>25</xdr:col>
                    <xdr:colOff>257175</xdr:colOff>
                    <xdr:row>359</xdr:row>
                    <xdr:rowOff>114300</xdr:rowOff>
                  </to>
                </anchor>
              </controlPr>
            </control>
          </mc:Choice>
        </mc:AlternateContent>
        <mc:AlternateContent xmlns:mc="http://schemas.openxmlformats.org/markup-compatibility/2006">
          <mc:Choice Requires="x14">
            <control shapeId="4429" r:id="rId250" name="Check Box 1357">
              <controlPr defaultSize="0" autoFill="0" autoLine="0" autoPict="0">
                <anchor moveWithCells="1">
                  <from>
                    <xdr:col>23</xdr:col>
                    <xdr:colOff>47625</xdr:colOff>
                    <xdr:row>399</xdr:row>
                    <xdr:rowOff>171450</xdr:rowOff>
                  </from>
                  <to>
                    <xdr:col>23</xdr:col>
                    <xdr:colOff>257175</xdr:colOff>
                    <xdr:row>400</xdr:row>
                    <xdr:rowOff>200025</xdr:rowOff>
                  </to>
                </anchor>
              </controlPr>
            </control>
          </mc:Choice>
        </mc:AlternateContent>
        <mc:AlternateContent xmlns:mc="http://schemas.openxmlformats.org/markup-compatibility/2006">
          <mc:Choice Requires="x14">
            <control shapeId="4430" r:id="rId251" name="Check Box 1358">
              <controlPr defaultSize="0" autoFill="0" autoLine="0" autoPict="0">
                <anchor moveWithCells="1">
                  <from>
                    <xdr:col>24</xdr:col>
                    <xdr:colOff>47625</xdr:colOff>
                    <xdr:row>399</xdr:row>
                    <xdr:rowOff>171450</xdr:rowOff>
                  </from>
                  <to>
                    <xdr:col>24</xdr:col>
                    <xdr:colOff>257175</xdr:colOff>
                    <xdr:row>400</xdr:row>
                    <xdr:rowOff>200025</xdr:rowOff>
                  </to>
                </anchor>
              </controlPr>
            </control>
          </mc:Choice>
        </mc:AlternateContent>
        <mc:AlternateContent xmlns:mc="http://schemas.openxmlformats.org/markup-compatibility/2006">
          <mc:Choice Requires="x14">
            <control shapeId="4431" r:id="rId252" name="Check Box 1359">
              <controlPr defaultSize="0" autoFill="0" autoLine="0" autoPict="0">
                <anchor moveWithCells="1">
                  <from>
                    <xdr:col>25</xdr:col>
                    <xdr:colOff>47625</xdr:colOff>
                    <xdr:row>399</xdr:row>
                    <xdr:rowOff>171450</xdr:rowOff>
                  </from>
                  <to>
                    <xdr:col>25</xdr:col>
                    <xdr:colOff>257175</xdr:colOff>
                    <xdr:row>400</xdr:row>
                    <xdr:rowOff>200025</xdr:rowOff>
                  </to>
                </anchor>
              </controlPr>
            </control>
          </mc:Choice>
        </mc:AlternateContent>
        <mc:AlternateContent xmlns:mc="http://schemas.openxmlformats.org/markup-compatibility/2006">
          <mc:Choice Requires="x14">
            <control shapeId="4432" r:id="rId253" name="Check Box 1360">
              <controlPr defaultSize="0" autoFill="0" autoLine="0" autoPict="0">
                <anchor moveWithCells="1">
                  <from>
                    <xdr:col>23</xdr:col>
                    <xdr:colOff>47625</xdr:colOff>
                    <xdr:row>415</xdr:row>
                    <xdr:rowOff>171450</xdr:rowOff>
                  </from>
                  <to>
                    <xdr:col>23</xdr:col>
                    <xdr:colOff>257175</xdr:colOff>
                    <xdr:row>416</xdr:row>
                    <xdr:rowOff>200025</xdr:rowOff>
                  </to>
                </anchor>
              </controlPr>
            </control>
          </mc:Choice>
        </mc:AlternateContent>
        <mc:AlternateContent xmlns:mc="http://schemas.openxmlformats.org/markup-compatibility/2006">
          <mc:Choice Requires="x14">
            <control shapeId="4433" r:id="rId254" name="Check Box 1361">
              <controlPr defaultSize="0" autoFill="0" autoLine="0" autoPict="0">
                <anchor moveWithCells="1">
                  <from>
                    <xdr:col>24</xdr:col>
                    <xdr:colOff>47625</xdr:colOff>
                    <xdr:row>415</xdr:row>
                    <xdr:rowOff>171450</xdr:rowOff>
                  </from>
                  <to>
                    <xdr:col>24</xdr:col>
                    <xdr:colOff>257175</xdr:colOff>
                    <xdr:row>416</xdr:row>
                    <xdr:rowOff>200025</xdr:rowOff>
                  </to>
                </anchor>
              </controlPr>
            </control>
          </mc:Choice>
        </mc:AlternateContent>
        <mc:AlternateContent xmlns:mc="http://schemas.openxmlformats.org/markup-compatibility/2006">
          <mc:Choice Requires="x14">
            <control shapeId="4434" r:id="rId255" name="Check Box 1362">
              <controlPr defaultSize="0" autoFill="0" autoLine="0" autoPict="0">
                <anchor moveWithCells="1">
                  <from>
                    <xdr:col>25</xdr:col>
                    <xdr:colOff>47625</xdr:colOff>
                    <xdr:row>415</xdr:row>
                    <xdr:rowOff>171450</xdr:rowOff>
                  </from>
                  <to>
                    <xdr:col>25</xdr:col>
                    <xdr:colOff>257175</xdr:colOff>
                    <xdr:row>416</xdr:row>
                    <xdr:rowOff>200025</xdr:rowOff>
                  </to>
                </anchor>
              </controlPr>
            </control>
          </mc:Choice>
        </mc:AlternateContent>
        <mc:AlternateContent xmlns:mc="http://schemas.openxmlformats.org/markup-compatibility/2006">
          <mc:Choice Requires="x14">
            <control shapeId="4435" r:id="rId256" name="Check Box 1363">
              <controlPr defaultSize="0" autoFill="0" autoLine="0" autoPict="0">
                <anchor moveWithCells="1">
                  <from>
                    <xdr:col>23</xdr:col>
                    <xdr:colOff>47625</xdr:colOff>
                    <xdr:row>428</xdr:row>
                    <xdr:rowOff>85725</xdr:rowOff>
                  </from>
                  <to>
                    <xdr:col>23</xdr:col>
                    <xdr:colOff>257175</xdr:colOff>
                    <xdr:row>429</xdr:row>
                    <xdr:rowOff>114300</xdr:rowOff>
                  </to>
                </anchor>
              </controlPr>
            </control>
          </mc:Choice>
        </mc:AlternateContent>
        <mc:AlternateContent xmlns:mc="http://schemas.openxmlformats.org/markup-compatibility/2006">
          <mc:Choice Requires="x14">
            <control shapeId="4436" r:id="rId257" name="Check Box 1364">
              <controlPr defaultSize="0" autoFill="0" autoLine="0" autoPict="0">
                <anchor moveWithCells="1">
                  <from>
                    <xdr:col>24</xdr:col>
                    <xdr:colOff>47625</xdr:colOff>
                    <xdr:row>428</xdr:row>
                    <xdr:rowOff>85725</xdr:rowOff>
                  </from>
                  <to>
                    <xdr:col>24</xdr:col>
                    <xdr:colOff>257175</xdr:colOff>
                    <xdr:row>429</xdr:row>
                    <xdr:rowOff>114300</xdr:rowOff>
                  </to>
                </anchor>
              </controlPr>
            </control>
          </mc:Choice>
        </mc:AlternateContent>
        <mc:AlternateContent xmlns:mc="http://schemas.openxmlformats.org/markup-compatibility/2006">
          <mc:Choice Requires="x14">
            <control shapeId="4437" r:id="rId258" name="Check Box 1365">
              <controlPr defaultSize="0" autoFill="0" autoLine="0" autoPict="0">
                <anchor moveWithCells="1">
                  <from>
                    <xdr:col>25</xdr:col>
                    <xdr:colOff>47625</xdr:colOff>
                    <xdr:row>428</xdr:row>
                    <xdr:rowOff>85725</xdr:rowOff>
                  </from>
                  <to>
                    <xdr:col>25</xdr:col>
                    <xdr:colOff>257175</xdr:colOff>
                    <xdr:row>429</xdr:row>
                    <xdr:rowOff>114300</xdr:rowOff>
                  </to>
                </anchor>
              </controlPr>
            </control>
          </mc:Choice>
        </mc:AlternateContent>
        <mc:AlternateContent xmlns:mc="http://schemas.openxmlformats.org/markup-compatibility/2006">
          <mc:Choice Requires="x14">
            <control shapeId="4438" r:id="rId259" name="Check Box 1366">
              <controlPr defaultSize="0" autoFill="0" autoLine="0" autoPict="0">
                <anchor moveWithCells="1">
                  <from>
                    <xdr:col>23</xdr:col>
                    <xdr:colOff>47625</xdr:colOff>
                    <xdr:row>412</xdr:row>
                    <xdr:rowOff>85725</xdr:rowOff>
                  </from>
                  <to>
                    <xdr:col>23</xdr:col>
                    <xdr:colOff>257175</xdr:colOff>
                    <xdr:row>413</xdr:row>
                    <xdr:rowOff>114300</xdr:rowOff>
                  </to>
                </anchor>
              </controlPr>
            </control>
          </mc:Choice>
        </mc:AlternateContent>
        <mc:AlternateContent xmlns:mc="http://schemas.openxmlformats.org/markup-compatibility/2006">
          <mc:Choice Requires="x14">
            <control shapeId="4439" r:id="rId260" name="Check Box 1367">
              <controlPr defaultSize="0" autoFill="0" autoLine="0" autoPict="0">
                <anchor moveWithCells="1">
                  <from>
                    <xdr:col>24</xdr:col>
                    <xdr:colOff>47625</xdr:colOff>
                    <xdr:row>412</xdr:row>
                    <xdr:rowOff>85725</xdr:rowOff>
                  </from>
                  <to>
                    <xdr:col>24</xdr:col>
                    <xdr:colOff>257175</xdr:colOff>
                    <xdr:row>413</xdr:row>
                    <xdr:rowOff>114300</xdr:rowOff>
                  </to>
                </anchor>
              </controlPr>
            </control>
          </mc:Choice>
        </mc:AlternateContent>
        <mc:AlternateContent xmlns:mc="http://schemas.openxmlformats.org/markup-compatibility/2006">
          <mc:Choice Requires="x14">
            <control shapeId="4440" r:id="rId261" name="Check Box 1368">
              <controlPr defaultSize="0" autoFill="0" autoLine="0" autoPict="0">
                <anchor moveWithCells="1">
                  <from>
                    <xdr:col>25</xdr:col>
                    <xdr:colOff>47625</xdr:colOff>
                    <xdr:row>412</xdr:row>
                    <xdr:rowOff>85725</xdr:rowOff>
                  </from>
                  <to>
                    <xdr:col>25</xdr:col>
                    <xdr:colOff>257175</xdr:colOff>
                    <xdr:row>413</xdr:row>
                    <xdr:rowOff>114300</xdr:rowOff>
                  </to>
                </anchor>
              </controlPr>
            </control>
          </mc:Choice>
        </mc:AlternateContent>
        <mc:AlternateContent xmlns:mc="http://schemas.openxmlformats.org/markup-compatibility/2006">
          <mc:Choice Requires="x14">
            <control shapeId="4441" r:id="rId262" name="Check Box 1369">
              <controlPr defaultSize="0" autoFill="0" autoLine="0" autoPict="0">
                <anchor moveWithCells="1">
                  <from>
                    <xdr:col>23</xdr:col>
                    <xdr:colOff>47625</xdr:colOff>
                    <xdr:row>431</xdr:row>
                    <xdr:rowOff>85725</xdr:rowOff>
                  </from>
                  <to>
                    <xdr:col>23</xdr:col>
                    <xdr:colOff>257175</xdr:colOff>
                    <xdr:row>432</xdr:row>
                    <xdr:rowOff>114300</xdr:rowOff>
                  </to>
                </anchor>
              </controlPr>
            </control>
          </mc:Choice>
        </mc:AlternateContent>
        <mc:AlternateContent xmlns:mc="http://schemas.openxmlformats.org/markup-compatibility/2006">
          <mc:Choice Requires="x14">
            <control shapeId="4442" r:id="rId263" name="Check Box 1370">
              <controlPr defaultSize="0" autoFill="0" autoLine="0" autoPict="0">
                <anchor moveWithCells="1">
                  <from>
                    <xdr:col>24</xdr:col>
                    <xdr:colOff>47625</xdr:colOff>
                    <xdr:row>431</xdr:row>
                    <xdr:rowOff>85725</xdr:rowOff>
                  </from>
                  <to>
                    <xdr:col>24</xdr:col>
                    <xdr:colOff>257175</xdr:colOff>
                    <xdr:row>432</xdr:row>
                    <xdr:rowOff>114300</xdr:rowOff>
                  </to>
                </anchor>
              </controlPr>
            </control>
          </mc:Choice>
        </mc:AlternateContent>
        <mc:AlternateContent xmlns:mc="http://schemas.openxmlformats.org/markup-compatibility/2006">
          <mc:Choice Requires="x14">
            <control shapeId="4443" r:id="rId264" name="Check Box 1371">
              <controlPr defaultSize="0" autoFill="0" autoLine="0" autoPict="0">
                <anchor moveWithCells="1">
                  <from>
                    <xdr:col>25</xdr:col>
                    <xdr:colOff>47625</xdr:colOff>
                    <xdr:row>431</xdr:row>
                    <xdr:rowOff>85725</xdr:rowOff>
                  </from>
                  <to>
                    <xdr:col>25</xdr:col>
                    <xdr:colOff>257175</xdr:colOff>
                    <xdr:row>432</xdr:row>
                    <xdr:rowOff>114300</xdr:rowOff>
                  </to>
                </anchor>
              </controlPr>
            </control>
          </mc:Choice>
        </mc:AlternateContent>
        <mc:AlternateContent xmlns:mc="http://schemas.openxmlformats.org/markup-compatibility/2006">
          <mc:Choice Requires="x14">
            <control shapeId="4444" r:id="rId265" name="Check Box 1372">
              <controlPr defaultSize="0" autoFill="0" autoLine="0" autoPict="0">
                <anchor moveWithCells="1">
                  <from>
                    <xdr:col>23</xdr:col>
                    <xdr:colOff>47625</xdr:colOff>
                    <xdr:row>407</xdr:row>
                    <xdr:rowOff>200025</xdr:rowOff>
                  </from>
                  <to>
                    <xdr:col>23</xdr:col>
                    <xdr:colOff>257175</xdr:colOff>
                    <xdr:row>409</xdr:row>
                    <xdr:rowOff>19050</xdr:rowOff>
                  </to>
                </anchor>
              </controlPr>
            </control>
          </mc:Choice>
        </mc:AlternateContent>
        <mc:AlternateContent xmlns:mc="http://schemas.openxmlformats.org/markup-compatibility/2006">
          <mc:Choice Requires="x14">
            <control shapeId="4445" r:id="rId266" name="Check Box 1373">
              <controlPr defaultSize="0" autoFill="0" autoLine="0" autoPict="0">
                <anchor moveWithCells="1">
                  <from>
                    <xdr:col>24</xdr:col>
                    <xdr:colOff>47625</xdr:colOff>
                    <xdr:row>407</xdr:row>
                    <xdr:rowOff>200025</xdr:rowOff>
                  </from>
                  <to>
                    <xdr:col>24</xdr:col>
                    <xdr:colOff>257175</xdr:colOff>
                    <xdr:row>409</xdr:row>
                    <xdr:rowOff>19050</xdr:rowOff>
                  </to>
                </anchor>
              </controlPr>
            </control>
          </mc:Choice>
        </mc:AlternateContent>
        <mc:AlternateContent xmlns:mc="http://schemas.openxmlformats.org/markup-compatibility/2006">
          <mc:Choice Requires="x14">
            <control shapeId="4446" r:id="rId267" name="Check Box 1374">
              <controlPr defaultSize="0" autoFill="0" autoLine="0" autoPict="0">
                <anchor moveWithCells="1">
                  <from>
                    <xdr:col>25</xdr:col>
                    <xdr:colOff>47625</xdr:colOff>
                    <xdr:row>407</xdr:row>
                    <xdr:rowOff>200025</xdr:rowOff>
                  </from>
                  <to>
                    <xdr:col>25</xdr:col>
                    <xdr:colOff>257175</xdr:colOff>
                    <xdr:row>409</xdr:row>
                    <xdr:rowOff>19050</xdr:rowOff>
                  </to>
                </anchor>
              </controlPr>
            </control>
          </mc:Choice>
        </mc:AlternateContent>
        <mc:AlternateContent xmlns:mc="http://schemas.openxmlformats.org/markup-compatibility/2006">
          <mc:Choice Requires="x14">
            <control shapeId="4447" r:id="rId268" name="Check Box 1375">
              <controlPr defaultSize="0" autoFill="0" autoLine="0" autoPict="0">
                <anchor moveWithCells="1">
                  <from>
                    <xdr:col>23</xdr:col>
                    <xdr:colOff>47625</xdr:colOff>
                    <xdr:row>403</xdr:row>
                    <xdr:rowOff>66675</xdr:rowOff>
                  </from>
                  <to>
                    <xdr:col>23</xdr:col>
                    <xdr:colOff>257175</xdr:colOff>
                    <xdr:row>404</xdr:row>
                    <xdr:rowOff>95250</xdr:rowOff>
                  </to>
                </anchor>
              </controlPr>
            </control>
          </mc:Choice>
        </mc:AlternateContent>
        <mc:AlternateContent xmlns:mc="http://schemas.openxmlformats.org/markup-compatibility/2006">
          <mc:Choice Requires="x14">
            <control shapeId="4448" r:id="rId269" name="Check Box 1376">
              <controlPr defaultSize="0" autoFill="0" autoLine="0" autoPict="0">
                <anchor moveWithCells="1">
                  <from>
                    <xdr:col>24</xdr:col>
                    <xdr:colOff>47625</xdr:colOff>
                    <xdr:row>403</xdr:row>
                    <xdr:rowOff>66675</xdr:rowOff>
                  </from>
                  <to>
                    <xdr:col>24</xdr:col>
                    <xdr:colOff>257175</xdr:colOff>
                    <xdr:row>404</xdr:row>
                    <xdr:rowOff>95250</xdr:rowOff>
                  </to>
                </anchor>
              </controlPr>
            </control>
          </mc:Choice>
        </mc:AlternateContent>
        <mc:AlternateContent xmlns:mc="http://schemas.openxmlformats.org/markup-compatibility/2006">
          <mc:Choice Requires="x14">
            <control shapeId="4449" r:id="rId270" name="Check Box 1377">
              <controlPr defaultSize="0" autoFill="0" autoLine="0" autoPict="0">
                <anchor moveWithCells="1">
                  <from>
                    <xdr:col>25</xdr:col>
                    <xdr:colOff>47625</xdr:colOff>
                    <xdr:row>403</xdr:row>
                    <xdr:rowOff>66675</xdr:rowOff>
                  </from>
                  <to>
                    <xdr:col>25</xdr:col>
                    <xdr:colOff>257175</xdr:colOff>
                    <xdr:row>404</xdr:row>
                    <xdr:rowOff>95250</xdr:rowOff>
                  </to>
                </anchor>
              </controlPr>
            </control>
          </mc:Choice>
        </mc:AlternateContent>
        <mc:AlternateContent xmlns:mc="http://schemas.openxmlformats.org/markup-compatibility/2006">
          <mc:Choice Requires="x14">
            <control shapeId="4450" r:id="rId271" name="Check Box 1378">
              <controlPr defaultSize="0" autoFill="0" autoLine="0" autoPict="0">
                <anchor moveWithCells="1">
                  <from>
                    <xdr:col>23</xdr:col>
                    <xdr:colOff>47625</xdr:colOff>
                    <xdr:row>395</xdr:row>
                    <xdr:rowOff>0</xdr:rowOff>
                  </from>
                  <to>
                    <xdr:col>23</xdr:col>
                    <xdr:colOff>257175</xdr:colOff>
                    <xdr:row>396</xdr:row>
                    <xdr:rowOff>28575</xdr:rowOff>
                  </to>
                </anchor>
              </controlPr>
            </control>
          </mc:Choice>
        </mc:AlternateContent>
        <mc:AlternateContent xmlns:mc="http://schemas.openxmlformats.org/markup-compatibility/2006">
          <mc:Choice Requires="x14">
            <control shapeId="4451" r:id="rId272" name="Check Box 1379">
              <controlPr defaultSize="0" autoFill="0" autoLine="0" autoPict="0">
                <anchor moveWithCells="1">
                  <from>
                    <xdr:col>24</xdr:col>
                    <xdr:colOff>47625</xdr:colOff>
                    <xdr:row>395</xdr:row>
                    <xdr:rowOff>0</xdr:rowOff>
                  </from>
                  <to>
                    <xdr:col>24</xdr:col>
                    <xdr:colOff>257175</xdr:colOff>
                    <xdr:row>396</xdr:row>
                    <xdr:rowOff>28575</xdr:rowOff>
                  </to>
                </anchor>
              </controlPr>
            </control>
          </mc:Choice>
        </mc:AlternateContent>
        <mc:AlternateContent xmlns:mc="http://schemas.openxmlformats.org/markup-compatibility/2006">
          <mc:Choice Requires="x14">
            <control shapeId="4452" r:id="rId273" name="Check Box 1380">
              <controlPr defaultSize="0" autoFill="0" autoLine="0" autoPict="0">
                <anchor moveWithCells="1">
                  <from>
                    <xdr:col>25</xdr:col>
                    <xdr:colOff>47625</xdr:colOff>
                    <xdr:row>395</xdr:row>
                    <xdr:rowOff>0</xdr:rowOff>
                  </from>
                  <to>
                    <xdr:col>25</xdr:col>
                    <xdr:colOff>257175</xdr:colOff>
                    <xdr:row>396</xdr:row>
                    <xdr:rowOff>28575</xdr:rowOff>
                  </to>
                </anchor>
              </controlPr>
            </control>
          </mc:Choice>
        </mc:AlternateContent>
        <mc:AlternateContent xmlns:mc="http://schemas.openxmlformats.org/markup-compatibility/2006">
          <mc:Choice Requires="x14">
            <control shapeId="4453" r:id="rId274" name="Check Box 1381">
              <controlPr defaultSize="0" autoFill="0" autoLine="0" autoPict="0">
                <anchor moveWithCells="1">
                  <from>
                    <xdr:col>23</xdr:col>
                    <xdr:colOff>47625</xdr:colOff>
                    <xdr:row>1063</xdr:row>
                    <xdr:rowOff>95250</xdr:rowOff>
                  </from>
                  <to>
                    <xdr:col>23</xdr:col>
                    <xdr:colOff>257175</xdr:colOff>
                    <xdr:row>1064</xdr:row>
                    <xdr:rowOff>123825</xdr:rowOff>
                  </to>
                </anchor>
              </controlPr>
            </control>
          </mc:Choice>
        </mc:AlternateContent>
        <mc:AlternateContent xmlns:mc="http://schemas.openxmlformats.org/markup-compatibility/2006">
          <mc:Choice Requires="x14">
            <control shapeId="4454" r:id="rId275" name="Check Box 1382">
              <controlPr defaultSize="0" autoFill="0" autoLine="0" autoPict="0">
                <anchor moveWithCells="1">
                  <from>
                    <xdr:col>24</xdr:col>
                    <xdr:colOff>47625</xdr:colOff>
                    <xdr:row>1063</xdr:row>
                    <xdr:rowOff>95250</xdr:rowOff>
                  </from>
                  <to>
                    <xdr:col>24</xdr:col>
                    <xdr:colOff>257175</xdr:colOff>
                    <xdr:row>1064</xdr:row>
                    <xdr:rowOff>123825</xdr:rowOff>
                  </to>
                </anchor>
              </controlPr>
            </control>
          </mc:Choice>
        </mc:AlternateContent>
        <mc:AlternateContent xmlns:mc="http://schemas.openxmlformats.org/markup-compatibility/2006">
          <mc:Choice Requires="x14">
            <control shapeId="4455" r:id="rId276" name="Check Box 1383">
              <controlPr defaultSize="0" autoFill="0" autoLine="0" autoPict="0">
                <anchor moveWithCells="1">
                  <from>
                    <xdr:col>25</xdr:col>
                    <xdr:colOff>47625</xdr:colOff>
                    <xdr:row>1063</xdr:row>
                    <xdr:rowOff>95250</xdr:rowOff>
                  </from>
                  <to>
                    <xdr:col>25</xdr:col>
                    <xdr:colOff>257175</xdr:colOff>
                    <xdr:row>1064</xdr:row>
                    <xdr:rowOff>123825</xdr:rowOff>
                  </to>
                </anchor>
              </controlPr>
            </control>
          </mc:Choice>
        </mc:AlternateContent>
        <mc:AlternateContent xmlns:mc="http://schemas.openxmlformats.org/markup-compatibility/2006">
          <mc:Choice Requires="x14">
            <control shapeId="4456" r:id="rId277" name="Check Box 1384">
              <controlPr defaultSize="0" autoFill="0" autoLine="0" autoPict="0">
                <anchor moveWithCells="1">
                  <from>
                    <xdr:col>23</xdr:col>
                    <xdr:colOff>47625</xdr:colOff>
                    <xdr:row>1065</xdr:row>
                    <xdr:rowOff>95250</xdr:rowOff>
                  </from>
                  <to>
                    <xdr:col>23</xdr:col>
                    <xdr:colOff>257175</xdr:colOff>
                    <xdr:row>1066</xdr:row>
                    <xdr:rowOff>123825</xdr:rowOff>
                  </to>
                </anchor>
              </controlPr>
            </control>
          </mc:Choice>
        </mc:AlternateContent>
        <mc:AlternateContent xmlns:mc="http://schemas.openxmlformats.org/markup-compatibility/2006">
          <mc:Choice Requires="x14">
            <control shapeId="4457" r:id="rId278" name="Check Box 1385">
              <controlPr defaultSize="0" autoFill="0" autoLine="0" autoPict="0">
                <anchor moveWithCells="1">
                  <from>
                    <xdr:col>24</xdr:col>
                    <xdr:colOff>47625</xdr:colOff>
                    <xdr:row>1065</xdr:row>
                    <xdr:rowOff>95250</xdr:rowOff>
                  </from>
                  <to>
                    <xdr:col>24</xdr:col>
                    <xdr:colOff>257175</xdr:colOff>
                    <xdr:row>1066</xdr:row>
                    <xdr:rowOff>123825</xdr:rowOff>
                  </to>
                </anchor>
              </controlPr>
            </control>
          </mc:Choice>
        </mc:AlternateContent>
        <mc:AlternateContent xmlns:mc="http://schemas.openxmlformats.org/markup-compatibility/2006">
          <mc:Choice Requires="x14">
            <control shapeId="4458" r:id="rId279" name="Check Box 1386">
              <controlPr defaultSize="0" autoFill="0" autoLine="0" autoPict="0">
                <anchor moveWithCells="1">
                  <from>
                    <xdr:col>25</xdr:col>
                    <xdr:colOff>47625</xdr:colOff>
                    <xdr:row>1065</xdr:row>
                    <xdr:rowOff>95250</xdr:rowOff>
                  </from>
                  <to>
                    <xdr:col>25</xdr:col>
                    <xdr:colOff>257175</xdr:colOff>
                    <xdr:row>1066</xdr:row>
                    <xdr:rowOff>123825</xdr:rowOff>
                  </to>
                </anchor>
              </controlPr>
            </control>
          </mc:Choice>
        </mc:AlternateContent>
        <mc:AlternateContent xmlns:mc="http://schemas.openxmlformats.org/markup-compatibility/2006">
          <mc:Choice Requires="x14">
            <control shapeId="4459" r:id="rId280" name="Check Box 1387">
              <controlPr defaultSize="0" autoFill="0" autoLine="0" autoPict="0">
                <anchor moveWithCells="1">
                  <from>
                    <xdr:col>23</xdr:col>
                    <xdr:colOff>47625</xdr:colOff>
                    <xdr:row>1067</xdr:row>
                    <xdr:rowOff>85725</xdr:rowOff>
                  </from>
                  <to>
                    <xdr:col>23</xdr:col>
                    <xdr:colOff>257175</xdr:colOff>
                    <xdr:row>1068</xdr:row>
                    <xdr:rowOff>114300</xdr:rowOff>
                  </to>
                </anchor>
              </controlPr>
            </control>
          </mc:Choice>
        </mc:AlternateContent>
        <mc:AlternateContent xmlns:mc="http://schemas.openxmlformats.org/markup-compatibility/2006">
          <mc:Choice Requires="x14">
            <control shapeId="4460" r:id="rId281" name="Check Box 1388">
              <controlPr defaultSize="0" autoFill="0" autoLine="0" autoPict="0">
                <anchor moveWithCells="1">
                  <from>
                    <xdr:col>24</xdr:col>
                    <xdr:colOff>47625</xdr:colOff>
                    <xdr:row>1067</xdr:row>
                    <xdr:rowOff>85725</xdr:rowOff>
                  </from>
                  <to>
                    <xdr:col>24</xdr:col>
                    <xdr:colOff>257175</xdr:colOff>
                    <xdr:row>1068</xdr:row>
                    <xdr:rowOff>114300</xdr:rowOff>
                  </to>
                </anchor>
              </controlPr>
            </control>
          </mc:Choice>
        </mc:AlternateContent>
        <mc:AlternateContent xmlns:mc="http://schemas.openxmlformats.org/markup-compatibility/2006">
          <mc:Choice Requires="x14">
            <control shapeId="4461" r:id="rId282" name="Check Box 1389">
              <controlPr defaultSize="0" autoFill="0" autoLine="0" autoPict="0">
                <anchor moveWithCells="1">
                  <from>
                    <xdr:col>25</xdr:col>
                    <xdr:colOff>47625</xdr:colOff>
                    <xdr:row>1067</xdr:row>
                    <xdr:rowOff>85725</xdr:rowOff>
                  </from>
                  <to>
                    <xdr:col>25</xdr:col>
                    <xdr:colOff>257175</xdr:colOff>
                    <xdr:row>1068</xdr:row>
                    <xdr:rowOff>114300</xdr:rowOff>
                  </to>
                </anchor>
              </controlPr>
            </control>
          </mc:Choice>
        </mc:AlternateContent>
        <mc:AlternateContent xmlns:mc="http://schemas.openxmlformats.org/markup-compatibility/2006">
          <mc:Choice Requires="x14">
            <control shapeId="4465" r:id="rId283" name="Check Box 1393">
              <controlPr defaultSize="0" autoFill="0" autoLine="0" autoPict="0">
                <anchor moveWithCells="1">
                  <from>
                    <xdr:col>23</xdr:col>
                    <xdr:colOff>47625</xdr:colOff>
                    <xdr:row>1069</xdr:row>
                    <xdr:rowOff>85725</xdr:rowOff>
                  </from>
                  <to>
                    <xdr:col>23</xdr:col>
                    <xdr:colOff>257175</xdr:colOff>
                    <xdr:row>1070</xdr:row>
                    <xdr:rowOff>114300</xdr:rowOff>
                  </to>
                </anchor>
              </controlPr>
            </control>
          </mc:Choice>
        </mc:AlternateContent>
        <mc:AlternateContent xmlns:mc="http://schemas.openxmlformats.org/markup-compatibility/2006">
          <mc:Choice Requires="x14">
            <control shapeId="4466" r:id="rId284" name="Check Box 1394">
              <controlPr defaultSize="0" autoFill="0" autoLine="0" autoPict="0">
                <anchor moveWithCells="1">
                  <from>
                    <xdr:col>24</xdr:col>
                    <xdr:colOff>47625</xdr:colOff>
                    <xdr:row>1069</xdr:row>
                    <xdr:rowOff>85725</xdr:rowOff>
                  </from>
                  <to>
                    <xdr:col>24</xdr:col>
                    <xdr:colOff>257175</xdr:colOff>
                    <xdr:row>1070</xdr:row>
                    <xdr:rowOff>114300</xdr:rowOff>
                  </to>
                </anchor>
              </controlPr>
            </control>
          </mc:Choice>
        </mc:AlternateContent>
        <mc:AlternateContent xmlns:mc="http://schemas.openxmlformats.org/markup-compatibility/2006">
          <mc:Choice Requires="x14">
            <control shapeId="4467" r:id="rId285" name="Check Box 1395">
              <controlPr defaultSize="0" autoFill="0" autoLine="0" autoPict="0">
                <anchor moveWithCells="1">
                  <from>
                    <xdr:col>25</xdr:col>
                    <xdr:colOff>47625</xdr:colOff>
                    <xdr:row>1069</xdr:row>
                    <xdr:rowOff>85725</xdr:rowOff>
                  </from>
                  <to>
                    <xdr:col>25</xdr:col>
                    <xdr:colOff>257175</xdr:colOff>
                    <xdr:row>1070</xdr:row>
                    <xdr:rowOff>114300</xdr:rowOff>
                  </to>
                </anchor>
              </controlPr>
            </control>
          </mc:Choice>
        </mc:AlternateContent>
        <mc:AlternateContent xmlns:mc="http://schemas.openxmlformats.org/markup-compatibility/2006">
          <mc:Choice Requires="x14">
            <control shapeId="4468" r:id="rId286" name="Check Box 1396">
              <controlPr defaultSize="0" autoFill="0" autoLine="0" autoPict="0">
                <anchor moveWithCells="1">
                  <from>
                    <xdr:col>23</xdr:col>
                    <xdr:colOff>47625</xdr:colOff>
                    <xdr:row>962</xdr:row>
                    <xdr:rowOff>57150</xdr:rowOff>
                  </from>
                  <to>
                    <xdr:col>23</xdr:col>
                    <xdr:colOff>257175</xdr:colOff>
                    <xdr:row>963</xdr:row>
                    <xdr:rowOff>85725</xdr:rowOff>
                  </to>
                </anchor>
              </controlPr>
            </control>
          </mc:Choice>
        </mc:AlternateContent>
        <mc:AlternateContent xmlns:mc="http://schemas.openxmlformats.org/markup-compatibility/2006">
          <mc:Choice Requires="x14">
            <control shapeId="4469" r:id="rId287" name="Check Box 1397">
              <controlPr defaultSize="0" autoFill="0" autoLine="0" autoPict="0">
                <anchor moveWithCells="1">
                  <from>
                    <xdr:col>24</xdr:col>
                    <xdr:colOff>57150</xdr:colOff>
                    <xdr:row>962</xdr:row>
                    <xdr:rowOff>57150</xdr:rowOff>
                  </from>
                  <to>
                    <xdr:col>24</xdr:col>
                    <xdr:colOff>266700</xdr:colOff>
                    <xdr:row>963</xdr:row>
                    <xdr:rowOff>76200</xdr:rowOff>
                  </to>
                </anchor>
              </controlPr>
            </control>
          </mc:Choice>
        </mc:AlternateContent>
        <mc:AlternateContent xmlns:mc="http://schemas.openxmlformats.org/markup-compatibility/2006">
          <mc:Choice Requires="x14">
            <control shapeId="4470" r:id="rId288" name="Check Box 1398">
              <controlPr defaultSize="0" autoFill="0" autoLine="0" autoPict="0">
                <anchor moveWithCells="1">
                  <from>
                    <xdr:col>25</xdr:col>
                    <xdr:colOff>38100</xdr:colOff>
                    <xdr:row>962</xdr:row>
                    <xdr:rowOff>57150</xdr:rowOff>
                  </from>
                  <to>
                    <xdr:col>25</xdr:col>
                    <xdr:colOff>247650</xdr:colOff>
                    <xdr:row>963</xdr:row>
                    <xdr:rowOff>76200</xdr:rowOff>
                  </to>
                </anchor>
              </controlPr>
            </control>
          </mc:Choice>
        </mc:AlternateContent>
        <mc:AlternateContent xmlns:mc="http://schemas.openxmlformats.org/markup-compatibility/2006">
          <mc:Choice Requires="x14">
            <control shapeId="4471" r:id="rId289" name="Check Box 1399">
              <controlPr defaultSize="0" autoFill="0" autoLine="0" autoPict="0">
                <anchor moveWithCells="1">
                  <from>
                    <xdr:col>23</xdr:col>
                    <xdr:colOff>47625</xdr:colOff>
                    <xdr:row>337</xdr:row>
                    <xdr:rowOff>114300</xdr:rowOff>
                  </from>
                  <to>
                    <xdr:col>23</xdr:col>
                    <xdr:colOff>257175</xdr:colOff>
                    <xdr:row>338</xdr:row>
                    <xdr:rowOff>142875</xdr:rowOff>
                  </to>
                </anchor>
              </controlPr>
            </control>
          </mc:Choice>
        </mc:AlternateContent>
        <mc:AlternateContent xmlns:mc="http://schemas.openxmlformats.org/markup-compatibility/2006">
          <mc:Choice Requires="x14">
            <control shapeId="4472" r:id="rId290" name="Check Box 1400">
              <controlPr defaultSize="0" autoFill="0" autoLine="0" autoPict="0">
                <anchor moveWithCells="1">
                  <from>
                    <xdr:col>24</xdr:col>
                    <xdr:colOff>47625</xdr:colOff>
                    <xdr:row>337</xdr:row>
                    <xdr:rowOff>114300</xdr:rowOff>
                  </from>
                  <to>
                    <xdr:col>24</xdr:col>
                    <xdr:colOff>257175</xdr:colOff>
                    <xdr:row>338</xdr:row>
                    <xdr:rowOff>142875</xdr:rowOff>
                  </to>
                </anchor>
              </controlPr>
            </control>
          </mc:Choice>
        </mc:AlternateContent>
        <mc:AlternateContent xmlns:mc="http://schemas.openxmlformats.org/markup-compatibility/2006">
          <mc:Choice Requires="x14">
            <control shapeId="4473" r:id="rId291" name="Check Box 1401">
              <controlPr defaultSize="0" autoFill="0" autoLine="0" autoPict="0">
                <anchor moveWithCells="1">
                  <from>
                    <xdr:col>25</xdr:col>
                    <xdr:colOff>47625</xdr:colOff>
                    <xdr:row>337</xdr:row>
                    <xdr:rowOff>114300</xdr:rowOff>
                  </from>
                  <to>
                    <xdr:col>25</xdr:col>
                    <xdr:colOff>257175</xdr:colOff>
                    <xdr:row>338</xdr:row>
                    <xdr:rowOff>142875</xdr:rowOff>
                  </to>
                </anchor>
              </controlPr>
            </control>
          </mc:Choice>
        </mc:AlternateContent>
        <mc:AlternateContent xmlns:mc="http://schemas.openxmlformats.org/markup-compatibility/2006">
          <mc:Choice Requires="x14">
            <control shapeId="4474" r:id="rId292" name="Check Box 1402">
              <controlPr defaultSize="0" autoFill="0" autoLine="0" autoPict="0">
                <anchor moveWithCells="1">
                  <from>
                    <xdr:col>23</xdr:col>
                    <xdr:colOff>47625</xdr:colOff>
                    <xdr:row>343</xdr:row>
                    <xdr:rowOff>85725</xdr:rowOff>
                  </from>
                  <to>
                    <xdr:col>23</xdr:col>
                    <xdr:colOff>257175</xdr:colOff>
                    <xdr:row>344</xdr:row>
                    <xdr:rowOff>114300</xdr:rowOff>
                  </to>
                </anchor>
              </controlPr>
            </control>
          </mc:Choice>
        </mc:AlternateContent>
        <mc:AlternateContent xmlns:mc="http://schemas.openxmlformats.org/markup-compatibility/2006">
          <mc:Choice Requires="x14">
            <control shapeId="4475" r:id="rId293" name="Check Box 1403">
              <controlPr defaultSize="0" autoFill="0" autoLine="0" autoPict="0">
                <anchor moveWithCells="1">
                  <from>
                    <xdr:col>24</xdr:col>
                    <xdr:colOff>47625</xdr:colOff>
                    <xdr:row>343</xdr:row>
                    <xdr:rowOff>85725</xdr:rowOff>
                  </from>
                  <to>
                    <xdr:col>24</xdr:col>
                    <xdr:colOff>257175</xdr:colOff>
                    <xdr:row>344</xdr:row>
                    <xdr:rowOff>114300</xdr:rowOff>
                  </to>
                </anchor>
              </controlPr>
            </control>
          </mc:Choice>
        </mc:AlternateContent>
        <mc:AlternateContent xmlns:mc="http://schemas.openxmlformats.org/markup-compatibility/2006">
          <mc:Choice Requires="x14">
            <control shapeId="4476" r:id="rId294" name="Check Box 1404">
              <controlPr defaultSize="0" autoFill="0" autoLine="0" autoPict="0">
                <anchor moveWithCells="1">
                  <from>
                    <xdr:col>25</xdr:col>
                    <xdr:colOff>47625</xdr:colOff>
                    <xdr:row>343</xdr:row>
                    <xdr:rowOff>85725</xdr:rowOff>
                  </from>
                  <to>
                    <xdr:col>25</xdr:col>
                    <xdr:colOff>257175</xdr:colOff>
                    <xdr:row>344</xdr:row>
                    <xdr:rowOff>114300</xdr:rowOff>
                  </to>
                </anchor>
              </controlPr>
            </control>
          </mc:Choice>
        </mc:AlternateContent>
        <mc:AlternateContent xmlns:mc="http://schemas.openxmlformats.org/markup-compatibility/2006">
          <mc:Choice Requires="x14">
            <control shapeId="4477" r:id="rId295" name="Check Box 1405">
              <controlPr defaultSize="0" autoFill="0" autoLine="0" autoPict="0">
                <anchor moveWithCells="1">
                  <from>
                    <xdr:col>23</xdr:col>
                    <xdr:colOff>47625</xdr:colOff>
                    <xdr:row>340</xdr:row>
                    <xdr:rowOff>85725</xdr:rowOff>
                  </from>
                  <to>
                    <xdr:col>23</xdr:col>
                    <xdr:colOff>257175</xdr:colOff>
                    <xdr:row>341</xdr:row>
                    <xdr:rowOff>114300</xdr:rowOff>
                  </to>
                </anchor>
              </controlPr>
            </control>
          </mc:Choice>
        </mc:AlternateContent>
        <mc:AlternateContent xmlns:mc="http://schemas.openxmlformats.org/markup-compatibility/2006">
          <mc:Choice Requires="x14">
            <control shapeId="4478" r:id="rId296" name="Check Box 1406">
              <controlPr defaultSize="0" autoFill="0" autoLine="0" autoPict="0">
                <anchor moveWithCells="1">
                  <from>
                    <xdr:col>24</xdr:col>
                    <xdr:colOff>47625</xdr:colOff>
                    <xdr:row>340</xdr:row>
                    <xdr:rowOff>85725</xdr:rowOff>
                  </from>
                  <to>
                    <xdr:col>24</xdr:col>
                    <xdr:colOff>257175</xdr:colOff>
                    <xdr:row>341</xdr:row>
                    <xdr:rowOff>114300</xdr:rowOff>
                  </to>
                </anchor>
              </controlPr>
            </control>
          </mc:Choice>
        </mc:AlternateContent>
        <mc:AlternateContent xmlns:mc="http://schemas.openxmlformats.org/markup-compatibility/2006">
          <mc:Choice Requires="x14">
            <control shapeId="4479" r:id="rId297" name="Check Box 1407">
              <controlPr defaultSize="0" autoFill="0" autoLine="0" autoPict="0">
                <anchor moveWithCells="1">
                  <from>
                    <xdr:col>25</xdr:col>
                    <xdr:colOff>47625</xdr:colOff>
                    <xdr:row>340</xdr:row>
                    <xdr:rowOff>85725</xdr:rowOff>
                  </from>
                  <to>
                    <xdr:col>25</xdr:col>
                    <xdr:colOff>257175</xdr:colOff>
                    <xdr:row>341</xdr:row>
                    <xdr:rowOff>114300</xdr:rowOff>
                  </to>
                </anchor>
              </controlPr>
            </control>
          </mc:Choice>
        </mc:AlternateContent>
        <mc:AlternateContent xmlns:mc="http://schemas.openxmlformats.org/markup-compatibility/2006">
          <mc:Choice Requires="x14">
            <control shapeId="4480" r:id="rId298" name="Check Box 1408">
              <controlPr defaultSize="0" autoFill="0" autoLine="0" autoPict="0">
                <anchor moveWithCells="1">
                  <from>
                    <xdr:col>25</xdr:col>
                    <xdr:colOff>47625</xdr:colOff>
                    <xdr:row>334</xdr:row>
                    <xdr:rowOff>190500</xdr:rowOff>
                  </from>
                  <to>
                    <xdr:col>25</xdr:col>
                    <xdr:colOff>257175</xdr:colOff>
                    <xdr:row>336</xdr:row>
                    <xdr:rowOff>9525</xdr:rowOff>
                  </to>
                </anchor>
              </controlPr>
            </control>
          </mc:Choice>
        </mc:AlternateContent>
        <mc:AlternateContent xmlns:mc="http://schemas.openxmlformats.org/markup-compatibility/2006">
          <mc:Choice Requires="x14">
            <control shapeId="4481" r:id="rId299" name="Check Box 1409">
              <controlPr defaultSize="0" autoFill="0" autoLine="0" autoPict="0">
                <anchor moveWithCells="1">
                  <from>
                    <xdr:col>25</xdr:col>
                    <xdr:colOff>47625</xdr:colOff>
                    <xdr:row>346</xdr:row>
                    <xdr:rowOff>190500</xdr:rowOff>
                  </from>
                  <to>
                    <xdr:col>25</xdr:col>
                    <xdr:colOff>257175</xdr:colOff>
                    <xdr:row>348</xdr:row>
                    <xdr:rowOff>19050</xdr:rowOff>
                  </to>
                </anchor>
              </controlPr>
            </control>
          </mc:Choice>
        </mc:AlternateContent>
        <mc:AlternateContent xmlns:mc="http://schemas.openxmlformats.org/markup-compatibility/2006">
          <mc:Choice Requires="x14">
            <control shapeId="4482" r:id="rId300" name="Check Box 1410">
              <controlPr defaultSize="0" autoFill="0" autoLine="0" autoPict="0">
                <anchor moveWithCells="1">
                  <from>
                    <xdr:col>25</xdr:col>
                    <xdr:colOff>47625</xdr:colOff>
                    <xdr:row>354</xdr:row>
                    <xdr:rowOff>85725</xdr:rowOff>
                  </from>
                  <to>
                    <xdr:col>25</xdr:col>
                    <xdr:colOff>257175</xdr:colOff>
                    <xdr:row>355</xdr:row>
                    <xdr:rowOff>123825</xdr:rowOff>
                  </to>
                </anchor>
              </controlPr>
            </control>
          </mc:Choice>
        </mc:AlternateContent>
        <mc:AlternateContent xmlns:mc="http://schemas.openxmlformats.org/markup-compatibility/2006">
          <mc:Choice Requires="x14">
            <control shapeId="4483" r:id="rId301" name="Check Box 1411">
              <controlPr defaultSize="0" autoFill="0" autoLine="0" autoPict="0">
                <anchor moveWithCells="1">
                  <from>
                    <xdr:col>25</xdr:col>
                    <xdr:colOff>47625</xdr:colOff>
                    <xdr:row>350</xdr:row>
                    <xdr:rowOff>104775</xdr:rowOff>
                  </from>
                  <to>
                    <xdr:col>25</xdr:col>
                    <xdr:colOff>257175</xdr:colOff>
                    <xdr:row>351</xdr:row>
                    <xdr:rowOff>142875</xdr:rowOff>
                  </to>
                </anchor>
              </controlPr>
            </control>
          </mc:Choice>
        </mc:AlternateContent>
        <mc:AlternateContent xmlns:mc="http://schemas.openxmlformats.org/markup-compatibility/2006">
          <mc:Choice Requires="x14">
            <control shapeId="4484" r:id="rId302" name="Check Box 1412">
              <controlPr defaultSize="0" autoFill="0" autoLine="0" autoPict="0">
                <anchor moveWithCells="1">
                  <from>
                    <xdr:col>23</xdr:col>
                    <xdr:colOff>47625</xdr:colOff>
                    <xdr:row>371</xdr:row>
                    <xdr:rowOff>0</xdr:rowOff>
                  </from>
                  <to>
                    <xdr:col>23</xdr:col>
                    <xdr:colOff>257175</xdr:colOff>
                    <xdr:row>372</xdr:row>
                    <xdr:rowOff>28575</xdr:rowOff>
                  </to>
                </anchor>
              </controlPr>
            </control>
          </mc:Choice>
        </mc:AlternateContent>
        <mc:AlternateContent xmlns:mc="http://schemas.openxmlformats.org/markup-compatibility/2006">
          <mc:Choice Requires="x14">
            <control shapeId="4485" r:id="rId303" name="Check Box 1413">
              <controlPr defaultSize="0" autoFill="0" autoLine="0" autoPict="0">
                <anchor moveWithCells="1">
                  <from>
                    <xdr:col>24</xdr:col>
                    <xdr:colOff>47625</xdr:colOff>
                    <xdr:row>371</xdr:row>
                    <xdr:rowOff>0</xdr:rowOff>
                  </from>
                  <to>
                    <xdr:col>24</xdr:col>
                    <xdr:colOff>257175</xdr:colOff>
                    <xdr:row>372</xdr:row>
                    <xdr:rowOff>28575</xdr:rowOff>
                  </to>
                </anchor>
              </controlPr>
            </control>
          </mc:Choice>
        </mc:AlternateContent>
        <mc:AlternateContent xmlns:mc="http://schemas.openxmlformats.org/markup-compatibility/2006">
          <mc:Choice Requires="x14">
            <control shapeId="4486" r:id="rId304" name="Check Box 1414">
              <controlPr defaultSize="0" autoFill="0" autoLine="0" autoPict="0">
                <anchor moveWithCells="1">
                  <from>
                    <xdr:col>25</xdr:col>
                    <xdr:colOff>47625</xdr:colOff>
                    <xdr:row>371</xdr:row>
                    <xdr:rowOff>0</xdr:rowOff>
                  </from>
                  <to>
                    <xdr:col>25</xdr:col>
                    <xdr:colOff>257175</xdr:colOff>
                    <xdr:row>372</xdr:row>
                    <xdr:rowOff>28575</xdr:rowOff>
                  </to>
                </anchor>
              </controlPr>
            </control>
          </mc:Choice>
        </mc:AlternateContent>
        <mc:AlternateContent xmlns:mc="http://schemas.openxmlformats.org/markup-compatibility/2006">
          <mc:Choice Requires="x14">
            <control shapeId="4487" r:id="rId305" name="Check Box 1415">
              <controlPr defaultSize="0" autoFill="0" autoLine="0" autoPict="0">
                <anchor moveWithCells="1">
                  <from>
                    <xdr:col>23</xdr:col>
                    <xdr:colOff>47625</xdr:colOff>
                    <xdr:row>378</xdr:row>
                    <xdr:rowOff>200025</xdr:rowOff>
                  </from>
                  <to>
                    <xdr:col>23</xdr:col>
                    <xdr:colOff>257175</xdr:colOff>
                    <xdr:row>380</xdr:row>
                    <xdr:rowOff>19050</xdr:rowOff>
                  </to>
                </anchor>
              </controlPr>
            </control>
          </mc:Choice>
        </mc:AlternateContent>
        <mc:AlternateContent xmlns:mc="http://schemas.openxmlformats.org/markup-compatibility/2006">
          <mc:Choice Requires="x14">
            <control shapeId="4488" r:id="rId306" name="Check Box 1416">
              <controlPr defaultSize="0" autoFill="0" autoLine="0" autoPict="0">
                <anchor moveWithCells="1">
                  <from>
                    <xdr:col>24</xdr:col>
                    <xdr:colOff>47625</xdr:colOff>
                    <xdr:row>378</xdr:row>
                    <xdr:rowOff>200025</xdr:rowOff>
                  </from>
                  <to>
                    <xdr:col>24</xdr:col>
                    <xdr:colOff>257175</xdr:colOff>
                    <xdr:row>380</xdr:row>
                    <xdr:rowOff>19050</xdr:rowOff>
                  </to>
                </anchor>
              </controlPr>
            </control>
          </mc:Choice>
        </mc:AlternateContent>
        <mc:AlternateContent xmlns:mc="http://schemas.openxmlformats.org/markup-compatibility/2006">
          <mc:Choice Requires="x14">
            <control shapeId="4489" r:id="rId307" name="Check Box 1417">
              <controlPr defaultSize="0" autoFill="0" autoLine="0" autoPict="0">
                <anchor moveWithCells="1">
                  <from>
                    <xdr:col>25</xdr:col>
                    <xdr:colOff>47625</xdr:colOff>
                    <xdr:row>378</xdr:row>
                    <xdr:rowOff>200025</xdr:rowOff>
                  </from>
                  <to>
                    <xdr:col>25</xdr:col>
                    <xdr:colOff>257175</xdr:colOff>
                    <xdr:row>380</xdr:row>
                    <xdr:rowOff>19050</xdr:rowOff>
                  </to>
                </anchor>
              </controlPr>
            </control>
          </mc:Choice>
        </mc:AlternateContent>
        <mc:AlternateContent xmlns:mc="http://schemas.openxmlformats.org/markup-compatibility/2006">
          <mc:Choice Requires="x14">
            <control shapeId="4490" r:id="rId308" name="Check Box 1418">
              <controlPr defaultSize="0" autoFill="0" autoLine="0" autoPict="0">
                <anchor moveWithCells="1">
                  <from>
                    <xdr:col>23</xdr:col>
                    <xdr:colOff>47625</xdr:colOff>
                    <xdr:row>383</xdr:row>
                    <xdr:rowOff>200025</xdr:rowOff>
                  </from>
                  <to>
                    <xdr:col>23</xdr:col>
                    <xdr:colOff>257175</xdr:colOff>
                    <xdr:row>385</xdr:row>
                    <xdr:rowOff>19050</xdr:rowOff>
                  </to>
                </anchor>
              </controlPr>
            </control>
          </mc:Choice>
        </mc:AlternateContent>
        <mc:AlternateContent xmlns:mc="http://schemas.openxmlformats.org/markup-compatibility/2006">
          <mc:Choice Requires="x14">
            <control shapeId="4491" r:id="rId309" name="Check Box 1419">
              <controlPr defaultSize="0" autoFill="0" autoLine="0" autoPict="0">
                <anchor moveWithCells="1">
                  <from>
                    <xdr:col>24</xdr:col>
                    <xdr:colOff>47625</xdr:colOff>
                    <xdr:row>383</xdr:row>
                    <xdr:rowOff>200025</xdr:rowOff>
                  </from>
                  <to>
                    <xdr:col>24</xdr:col>
                    <xdr:colOff>257175</xdr:colOff>
                    <xdr:row>385</xdr:row>
                    <xdr:rowOff>19050</xdr:rowOff>
                  </to>
                </anchor>
              </controlPr>
            </control>
          </mc:Choice>
        </mc:AlternateContent>
        <mc:AlternateContent xmlns:mc="http://schemas.openxmlformats.org/markup-compatibility/2006">
          <mc:Choice Requires="x14">
            <control shapeId="4492" r:id="rId310" name="Check Box 1420">
              <controlPr defaultSize="0" autoFill="0" autoLine="0" autoPict="0">
                <anchor moveWithCells="1">
                  <from>
                    <xdr:col>25</xdr:col>
                    <xdr:colOff>47625</xdr:colOff>
                    <xdr:row>383</xdr:row>
                    <xdr:rowOff>200025</xdr:rowOff>
                  </from>
                  <to>
                    <xdr:col>25</xdr:col>
                    <xdr:colOff>257175</xdr:colOff>
                    <xdr:row>385</xdr:row>
                    <xdr:rowOff>19050</xdr:rowOff>
                  </to>
                </anchor>
              </controlPr>
            </control>
          </mc:Choice>
        </mc:AlternateContent>
        <mc:AlternateContent xmlns:mc="http://schemas.openxmlformats.org/markup-compatibility/2006">
          <mc:Choice Requires="x14">
            <control shapeId="4493" r:id="rId311" name="Check Box 1421">
              <controlPr defaultSize="0" autoFill="0" autoLine="0" autoPict="0">
                <anchor moveWithCells="1">
                  <from>
                    <xdr:col>23</xdr:col>
                    <xdr:colOff>47625</xdr:colOff>
                    <xdr:row>381</xdr:row>
                    <xdr:rowOff>85725</xdr:rowOff>
                  </from>
                  <to>
                    <xdr:col>23</xdr:col>
                    <xdr:colOff>257175</xdr:colOff>
                    <xdr:row>382</xdr:row>
                    <xdr:rowOff>114300</xdr:rowOff>
                  </to>
                </anchor>
              </controlPr>
            </control>
          </mc:Choice>
        </mc:AlternateContent>
        <mc:AlternateContent xmlns:mc="http://schemas.openxmlformats.org/markup-compatibility/2006">
          <mc:Choice Requires="x14">
            <control shapeId="4494" r:id="rId312" name="Check Box 1422">
              <controlPr defaultSize="0" autoFill="0" autoLine="0" autoPict="0">
                <anchor moveWithCells="1">
                  <from>
                    <xdr:col>24</xdr:col>
                    <xdr:colOff>47625</xdr:colOff>
                    <xdr:row>381</xdr:row>
                    <xdr:rowOff>85725</xdr:rowOff>
                  </from>
                  <to>
                    <xdr:col>24</xdr:col>
                    <xdr:colOff>257175</xdr:colOff>
                    <xdr:row>382</xdr:row>
                    <xdr:rowOff>114300</xdr:rowOff>
                  </to>
                </anchor>
              </controlPr>
            </control>
          </mc:Choice>
        </mc:AlternateContent>
        <mc:AlternateContent xmlns:mc="http://schemas.openxmlformats.org/markup-compatibility/2006">
          <mc:Choice Requires="x14">
            <control shapeId="4495" r:id="rId313" name="Check Box 1423">
              <controlPr defaultSize="0" autoFill="0" autoLine="0" autoPict="0">
                <anchor moveWithCells="1">
                  <from>
                    <xdr:col>25</xdr:col>
                    <xdr:colOff>47625</xdr:colOff>
                    <xdr:row>381</xdr:row>
                    <xdr:rowOff>85725</xdr:rowOff>
                  </from>
                  <to>
                    <xdr:col>25</xdr:col>
                    <xdr:colOff>257175</xdr:colOff>
                    <xdr:row>382</xdr:row>
                    <xdr:rowOff>114300</xdr:rowOff>
                  </to>
                </anchor>
              </controlPr>
            </control>
          </mc:Choice>
        </mc:AlternateContent>
        <mc:AlternateContent xmlns:mc="http://schemas.openxmlformats.org/markup-compatibility/2006">
          <mc:Choice Requires="x14">
            <control shapeId="4496" r:id="rId314" name="Check Box 1424">
              <controlPr defaultSize="0" autoFill="0" autoLine="0" autoPict="0">
                <anchor moveWithCells="1">
                  <from>
                    <xdr:col>23</xdr:col>
                    <xdr:colOff>47625</xdr:colOff>
                    <xdr:row>390</xdr:row>
                    <xdr:rowOff>85725</xdr:rowOff>
                  </from>
                  <to>
                    <xdr:col>23</xdr:col>
                    <xdr:colOff>257175</xdr:colOff>
                    <xdr:row>391</xdr:row>
                    <xdr:rowOff>114300</xdr:rowOff>
                  </to>
                </anchor>
              </controlPr>
            </control>
          </mc:Choice>
        </mc:AlternateContent>
        <mc:AlternateContent xmlns:mc="http://schemas.openxmlformats.org/markup-compatibility/2006">
          <mc:Choice Requires="x14">
            <control shapeId="4497" r:id="rId315" name="Check Box 1425">
              <controlPr defaultSize="0" autoFill="0" autoLine="0" autoPict="0">
                <anchor moveWithCells="1">
                  <from>
                    <xdr:col>24</xdr:col>
                    <xdr:colOff>47625</xdr:colOff>
                    <xdr:row>390</xdr:row>
                    <xdr:rowOff>85725</xdr:rowOff>
                  </from>
                  <to>
                    <xdr:col>24</xdr:col>
                    <xdr:colOff>257175</xdr:colOff>
                    <xdr:row>391</xdr:row>
                    <xdr:rowOff>114300</xdr:rowOff>
                  </to>
                </anchor>
              </controlPr>
            </control>
          </mc:Choice>
        </mc:AlternateContent>
        <mc:AlternateContent xmlns:mc="http://schemas.openxmlformats.org/markup-compatibility/2006">
          <mc:Choice Requires="x14">
            <control shapeId="4498" r:id="rId316" name="Check Box 1426">
              <controlPr defaultSize="0" autoFill="0" autoLine="0" autoPict="0">
                <anchor moveWithCells="1">
                  <from>
                    <xdr:col>25</xdr:col>
                    <xdr:colOff>47625</xdr:colOff>
                    <xdr:row>390</xdr:row>
                    <xdr:rowOff>85725</xdr:rowOff>
                  </from>
                  <to>
                    <xdr:col>25</xdr:col>
                    <xdr:colOff>257175</xdr:colOff>
                    <xdr:row>391</xdr:row>
                    <xdr:rowOff>114300</xdr:rowOff>
                  </to>
                </anchor>
              </controlPr>
            </control>
          </mc:Choice>
        </mc:AlternateContent>
        <mc:AlternateContent xmlns:mc="http://schemas.openxmlformats.org/markup-compatibility/2006">
          <mc:Choice Requires="x14">
            <control shapeId="4499" r:id="rId317" name="Check Box 1427">
              <controlPr defaultSize="0" autoFill="0" autoLine="0" autoPict="0">
                <anchor moveWithCells="1">
                  <from>
                    <xdr:col>23</xdr:col>
                    <xdr:colOff>47625</xdr:colOff>
                    <xdr:row>392</xdr:row>
                    <xdr:rowOff>85725</xdr:rowOff>
                  </from>
                  <to>
                    <xdr:col>23</xdr:col>
                    <xdr:colOff>257175</xdr:colOff>
                    <xdr:row>393</xdr:row>
                    <xdr:rowOff>114300</xdr:rowOff>
                  </to>
                </anchor>
              </controlPr>
            </control>
          </mc:Choice>
        </mc:AlternateContent>
        <mc:AlternateContent xmlns:mc="http://schemas.openxmlformats.org/markup-compatibility/2006">
          <mc:Choice Requires="x14">
            <control shapeId="4500" r:id="rId318" name="Check Box 1428">
              <controlPr defaultSize="0" autoFill="0" autoLine="0" autoPict="0">
                <anchor moveWithCells="1">
                  <from>
                    <xdr:col>24</xdr:col>
                    <xdr:colOff>47625</xdr:colOff>
                    <xdr:row>392</xdr:row>
                    <xdr:rowOff>85725</xdr:rowOff>
                  </from>
                  <to>
                    <xdr:col>24</xdr:col>
                    <xdr:colOff>257175</xdr:colOff>
                    <xdr:row>393</xdr:row>
                    <xdr:rowOff>114300</xdr:rowOff>
                  </to>
                </anchor>
              </controlPr>
            </control>
          </mc:Choice>
        </mc:AlternateContent>
        <mc:AlternateContent xmlns:mc="http://schemas.openxmlformats.org/markup-compatibility/2006">
          <mc:Choice Requires="x14">
            <control shapeId="4501" r:id="rId319" name="Check Box 1429">
              <controlPr defaultSize="0" autoFill="0" autoLine="0" autoPict="0">
                <anchor moveWithCells="1">
                  <from>
                    <xdr:col>25</xdr:col>
                    <xdr:colOff>47625</xdr:colOff>
                    <xdr:row>392</xdr:row>
                    <xdr:rowOff>85725</xdr:rowOff>
                  </from>
                  <to>
                    <xdr:col>25</xdr:col>
                    <xdr:colOff>257175</xdr:colOff>
                    <xdr:row>393</xdr:row>
                    <xdr:rowOff>114300</xdr:rowOff>
                  </to>
                </anchor>
              </controlPr>
            </control>
          </mc:Choice>
        </mc:AlternateContent>
        <mc:AlternateContent xmlns:mc="http://schemas.openxmlformats.org/markup-compatibility/2006">
          <mc:Choice Requires="x14">
            <control shapeId="4502" r:id="rId320" name="Check Box 1430">
              <controlPr defaultSize="0" autoFill="0" autoLine="0" autoPict="0">
                <anchor moveWithCells="1">
                  <from>
                    <xdr:col>23</xdr:col>
                    <xdr:colOff>47625</xdr:colOff>
                    <xdr:row>434</xdr:row>
                    <xdr:rowOff>85725</xdr:rowOff>
                  </from>
                  <to>
                    <xdr:col>23</xdr:col>
                    <xdr:colOff>257175</xdr:colOff>
                    <xdr:row>435</xdr:row>
                    <xdr:rowOff>114300</xdr:rowOff>
                  </to>
                </anchor>
              </controlPr>
            </control>
          </mc:Choice>
        </mc:AlternateContent>
        <mc:AlternateContent xmlns:mc="http://schemas.openxmlformats.org/markup-compatibility/2006">
          <mc:Choice Requires="x14">
            <control shapeId="4503" r:id="rId321" name="Check Box 1431">
              <controlPr defaultSize="0" autoFill="0" autoLine="0" autoPict="0">
                <anchor moveWithCells="1">
                  <from>
                    <xdr:col>24</xdr:col>
                    <xdr:colOff>47625</xdr:colOff>
                    <xdr:row>434</xdr:row>
                    <xdr:rowOff>85725</xdr:rowOff>
                  </from>
                  <to>
                    <xdr:col>24</xdr:col>
                    <xdr:colOff>257175</xdr:colOff>
                    <xdr:row>435</xdr:row>
                    <xdr:rowOff>114300</xdr:rowOff>
                  </to>
                </anchor>
              </controlPr>
            </control>
          </mc:Choice>
        </mc:AlternateContent>
        <mc:AlternateContent xmlns:mc="http://schemas.openxmlformats.org/markup-compatibility/2006">
          <mc:Choice Requires="x14">
            <control shapeId="4504" r:id="rId322" name="Check Box 1432">
              <controlPr defaultSize="0" autoFill="0" autoLine="0" autoPict="0">
                <anchor moveWithCells="1">
                  <from>
                    <xdr:col>25</xdr:col>
                    <xdr:colOff>47625</xdr:colOff>
                    <xdr:row>434</xdr:row>
                    <xdr:rowOff>85725</xdr:rowOff>
                  </from>
                  <to>
                    <xdr:col>25</xdr:col>
                    <xdr:colOff>257175</xdr:colOff>
                    <xdr:row>435</xdr:row>
                    <xdr:rowOff>114300</xdr:rowOff>
                  </to>
                </anchor>
              </controlPr>
            </control>
          </mc:Choice>
        </mc:AlternateContent>
        <mc:AlternateContent xmlns:mc="http://schemas.openxmlformats.org/markup-compatibility/2006">
          <mc:Choice Requires="x14">
            <control shapeId="4505" r:id="rId323" name="Check Box 1433">
              <controlPr defaultSize="0" autoFill="0" autoLine="0" autoPict="0">
                <anchor moveWithCells="1">
                  <from>
                    <xdr:col>23</xdr:col>
                    <xdr:colOff>47625</xdr:colOff>
                    <xdr:row>437</xdr:row>
                    <xdr:rowOff>85725</xdr:rowOff>
                  </from>
                  <to>
                    <xdr:col>23</xdr:col>
                    <xdr:colOff>257175</xdr:colOff>
                    <xdr:row>438</xdr:row>
                    <xdr:rowOff>114300</xdr:rowOff>
                  </to>
                </anchor>
              </controlPr>
            </control>
          </mc:Choice>
        </mc:AlternateContent>
        <mc:AlternateContent xmlns:mc="http://schemas.openxmlformats.org/markup-compatibility/2006">
          <mc:Choice Requires="x14">
            <control shapeId="4506" r:id="rId324" name="Check Box 1434">
              <controlPr defaultSize="0" autoFill="0" autoLine="0" autoPict="0">
                <anchor moveWithCells="1">
                  <from>
                    <xdr:col>24</xdr:col>
                    <xdr:colOff>47625</xdr:colOff>
                    <xdr:row>437</xdr:row>
                    <xdr:rowOff>85725</xdr:rowOff>
                  </from>
                  <to>
                    <xdr:col>24</xdr:col>
                    <xdr:colOff>257175</xdr:colOff>
                    <xdr:row>438</xdr:row>
                    <xdr:rowOff>114300</xdr:rowOff>
                  </to>
                </anchor>
              </controlPr>
            </control>
          </mc:Choice>
        </mc:AlternateContent>
        <mc:AlternateContent xmlns:mc="http://schemas.openxmlformats.org/markup-compatibility/2006">
          <mc:Choice Requires="x14">
            <control shapeId="4507" r:id="rId325" name="Check Box 1435">
              <controlPr defaultSize="0" autoFill="0" autoLine="0" autoPict="0">
                <anchor moveWithCells="1">
                  <from>
                    <xdr:col>25</xdr:col>
                    <xdr:colOff>47625</xdr:colOff>
                    <xdr:row>437</xdr:row>
                    <xdr:rowOff>85725</xdr:rowOff>
                  </from>
                  <to>
                    <xdr:col>25</xdr:col>
                    <xdr:colOff>257175</xdr:colOff>
                    <xdr:row>438</xdr:row>
                    <xdr:rowOff>114300</xdr:rowOff>
                  </to>
                </anchor>
              </controlPr>
            </control>
          </mc:Choice>
        </mc:AlternateContent>
        <mc:AlternateContent xmlns:mc="http://schemas.openxmlformats.org/markup-compatibility/2006">
          <mc:Choice Requires="x14">
            <control shapeId="4508" r:id="rId326" name="Check Box 1436">
              <controlPr defaultSize="0" autoFill="0" autoLine="0" autoPict="0">
                <anchor moveWithCells="1">
                  <from>
                    <xdr:col>23</xdr:col>
                    <xdr:colOff>47625</xdr:colOff>
                    <xdr:row>441</xdr:row>
                    <xdr:rowOff>38100</xdr:rowOff>
                  </from>
                  <to>
                    <xdr:col>23</xdr:col>
                    <xdr:colOff>257175</xdr:colOff>
                    <xdr:row>442</xdr:row>
                    <xdr:rowOff>66675</xdr:rowOff>
                  </to>
                </anchor>
              </controlPr>
            </control>
          </mc:Choice>
        </mc:AlternateContent>
        <mc:AlternateContent xmlns:mc="http://schemas.openxmlformats.org/markup-compatibility/2006">
          <mc:Choice Requires="x14">
            <control shapeId="4509" r:id="rId327" name="Check Box 1437">
              <controlPr defaultSize="0" autoFill="0" autoLine="0" autoPict="0">
                <anchor moveWithCells="1">
                  <from>
                    <xdr:col>24</xdr:col>
                    <xdr:colOff>47625</xdr:colOff>
                    <xdr:row>441</xdr:row>
                    <xdr:rowOff>38100</xdr:rowOff>
                  </from>
                  <to>
                    <xdr:col>24</xdr:col>
                    <xdr:colOff>257175</xdr:colOff>
                    <xdr:row>442</xdr:row>
                    <xdr:rowOff>66675</xdr:rowOff>
                  </to>
                </anchor>
              </controlPr>
            </control>
          </mc:Choice>
        </mc:AlternateContent>
        <mc:AlternateContent xmlns:mc="http://schemas.openxmlformats.org/markup-compatibility/2006">
          <mc:Choice Requires="x14">
            <control shapeId="4510" r:id="rId328" name="Check Box 1438">
              <controlPr defaultSize="0" autoFill="0" autoLine="0" autoPict="0">
                <anchor moveWithCells="1">
                  <from>
                    <xdr:col>25</xdr:col>
                    <xdr:colOff>47625</xdr:colOff>
                    <xdr:row>441</xdr:row>
                    <xdr:rowOff>38100</xdr:rowOff>
                  </from>
                  <to>
                    <xdr:col>25</xdr:col>
                    <xdr:colOff>257175</xdr:colOff>
                    <xdr:row>442</xdr:row>
                    <xdr:rowOff>66675</xdr:rowOff>
                  </to>
                </anchor>
              </controlPr>
            </control>
          </mc:Choice>
        </mc:AlternateContent>
        <mc:AlternateContent xmlns:mc="http://schemas.openxmlformats.org/markup-compatibility/2006">
          <mc:Choice Requires="x14">
            <control shapeId="4514" r:id="rId329" name="Check Box 1442">
              <controlPr defaultSize="0" autoFill="0" autoLine="0" autoPict="0">
                <anchor moveWithCells="1">
                  <from>
                    <xdr:col>23</xdr:col>
                    <xdr:colOff>47625</xdr:colOff>
                    <xdr:row>452</xdr:row>
                    <xdr:rowOff>85725</xdr:rowOff>
                  </from>
                  <to>
                    <xdr:col>23</xdr:col>
                    <xdr:colOff>257175</xdr:colOff>
                    <xdr:row>453</xdr:row>
                    <xdr:rowOff>114300</xdr:rowOff>
                  </to>
                </anchor>
              </controlPr>
            </control>
          </mc:Choice>
        </mc:AlternateContent>
        <mc:AlternateContent xmlns:mc="http://schemas.openxmlformats.org/markup-compatibility/2006">
          <mc:Choice Requires="x14">
            <control shapeId="4515" r:id="rId330" name="Check Box 1443">
              <controlPr defaultSize="0" autoFill="0" autoLine="0" autoPict="0">
                <anchor moveWithCells="1">
                  <from>
                    <xdr:col>24</xdr:col>
                    <xdr:colOff>47625</xdr:colOff>
                    <xdr:row>452</xdr:row>
                    <xdr:rowOff>85725</xdr:rowOff>
                  </from>
                  <to>
                    <xdr:col>24</xdr:col>
                    <xdr:colOff>257175</xdr:colOff>
                    <xdr:row>453</xdr:row>
                    <xdr:rowOff>114300</xdr:rowOff>
                  </to>
                </anchor>
              </controlPr>
            </control>
          </mc:Choice>
        </mc:AlternateContent>
        <mc:AlternateContent xmlns:mc="http://schemas.openxmlformats.org/markup-compatibility/2006">
          <mc:Choice Requires="x14">
            <control shapeId="4516" r:id="rId331" name="Check Box 1444">
              <controlPr defaultSize="0" autoFill="0" autoLine="0" autoPict="0">
                <anchor moveWithCells="1">
                  <from>
                    <xdr:col>25</xdr:col>
                    <xdr:colOff>47625</xdr:colOff>
                    <xdr:row>452</xdr:row>
                    <xdr:rowOff>85725</xdr:rowOff>
                  </from>
                  <to>
                    <xdr:col>25</xdr:col>
                    <xdr:colOff>257175</xdr:colOff>
                    <xdr:row>453</xdr:row>
                    <xdr:rowOff>114300</xdr:rowOff>
                  </to>
                </anchor>
              </controlPr>
            </control>
          </mc:Choice>
        </mc:AlternateContent>
        <mc:AlternateContent xmlns:mc="http://schemas.openxmlformats.org/markup-compatibility/2006">
          <mc:Choice Requires="x14">
            <control shapeId="4517" r:id="rId332" name="Check Box 1445">
              <controlPr defaultSize="0" autoFill="0" autoLine="0" autoPict="0">
                <anchor moveWithCells="1">
                  <from>
                    <xdr:col>23</xdr:col>
                    <xdr:colOff>47625</xdr:colOff>
                    <xdr:row>448</xdr:row>
                    <xdr:rowOff>85725</xdr:rowOff>
                  </from>
                  <to>
                    <xdr:col>23</xdr:col>
                    <xdr:colOff>257175</xdr:colOff>
                    <xdr:row>449</xdr:row>
                    <xdr:rowOff>114300</xdr:rowOff>
                  </to>
                </anchor>
              </controlPr>
            </control>
          </mc:Choice>
        </mc:AlternateContent>
        <mc:AlternateContent xmlns:mc="http://schemas.openxmlformats.org/markup-compatibility/2006">
          <mc:Choice Requires="x14">
            <control shapeId="4518" r:id="rId333" name="Check Box 1446">
              <controlPr defaultSize="0" autoFill="0" autoLine="0" autoPict="0">
                <anchor moveWithCells="1">
                  <from>
                    <xdr:col>24</xdr:col>
                    <xdr:colOff>47625</xdr:colOff>
                    <xdr:row>448</xdr:row>
                    <xdr:rowOff>85725</xdr:rowOff>
                  </from>
                  <to>
                    <xdr:col>24</xdr:col>
                    <xdr:colOff>257175</xdr:colOff>
                    <xdr:row>449</xdr:row>
                    <xdr:rowOff>114300</xdr:rowOff>
                  </to>
                </anchor>
              </controlPr>
            </control>
          </mc:Choice>
        </mc:AlternateContent>
        <mc:AlternateContent xmlns:mc="http://schemas.openxmlformats.org/markup-compatibility/2006">
          <mc:Choice Requires="x14">
            <control shapeId="4519" r:id="rId334" name="Check Box 1447">
              <controlPr defaultSize="0" autoFill="0" autoLine="0" autoPict="0">
                <anchor moveWithCells="1">
                  <from>
                    <xdr:col>25</xdr:col>
                    <xdr:colOff>47625</xdr:colOff>
                    <xdr:row>448</xdr:row>
                    <xdr:rowOff>85725</xdr:rowOff>
                  </from>
                  <to>
                    <xdr:col>25</xdr:col>
                    <xdr:colOff>257175</xdr:colOff>
                    <xdr:row>449</xdr:row>
                    <xdr:rowOff>114300</xdr:rowOff>
                  </to>
                </anchor>
              </controlPr>
            </control>
          </mc:Choice>
        </mc:AlternateContent>
        <mc:AlternateContent xmlns:mc="http://schemas.openxmlformats.org/markup-compatibility/2006">
          <mc:Choice Requires="x14">
            <control shapeId="4520" r:id="rId335" name="Check Box 1448">
              <controlPr defaultSize="0" autoFill="0" autoLine="0" autoPict="0">
                <anchor moveWithCells="1">
                  <from>
                    <xdr:col>23</xdr:col>
                    <xdr:colOff>47625</xdr:colOff>
                    <xdr:row>456</xdr:row>
                    <xdr:rowOff>85725</xdr:rowOff>
                  </from>
                  <to>
                    <xdr:col>23</xdr:col>
                    <xdr:colOff>257175</xdr:colOff>
                    <xdr:row>457</xdr:row>
                    <xdr:rowOff>114300</xdr:rowOff>
                  </to>
                </anchor>
              </controlPr>
            </control>
          </mc:Choice>
        </mc:AlternateContent>
        <mc:AlternateContent xmlns:mc="http://schemas.openxmlformats.org/markup-compatibility/2006">
          <mc:Choice Requires="x14">
            <control shapeId="4521" r:id="rId336" name="Check Box 1449">
              <controlPr defaultSize="0" autoFill="0" autoLine="0" autoPict="0">
                <anchor moveWithCells="1">
                  <from>
                    <xdr:col>24</xdr:col>
                    <xdr:colOff>47625</xdr:colOff>
                    <xdr:row>456</xdr:row>
                    <xdr:rowOff>85725</xdr:rowOff>
                  </from>
                  <to>
                    <xdr:col>24</xdr:col>
                    <xdr:colOff>257175</xdr:colOff>
                    <xdr:row>457</xdr:row>
                    <xdr:rowOff>114300</xdr:rowOff>
                  </to>
                </anchor>
              </controlPr>
            </control>
          </mc:Choice>
        </mc:AlternateContent>
        <mc:AlternateContent xmlns:mc="http://schemas.openxmlformats.org/markup-compatibility/2006">
          <mc:Choice Requires="x14">
            <control shapeId="4522" r:id="rId337" name="Check Box 1450">
              <controlPr defaultSize="0" autoFill="0" autoLine="0" autoPict="0">
                <anchor moveWithCells="1">
                  <from>
                    <xdr:col>25</xdr:col>
                    <xdr:colOff>47625</xdr:colOff>
                    <xdr:row>456</xdr:row>
                    <xdr:rowOff>85725</xdr:rowOff>
                  </from>
                  <to>
                    <xdr:col>25</xdr:col>
                    <xdr:colOff>257175</xdr:colOff>
                    <xdr:row>457</xdr:row>
                    <xdr:rowOff>114300</xdr:rowOff>
                  </to>
                </anchor>
              </controlPr>
            </control>
          </mc:Choice>
        </mc:AlternateContent>
        <mc:AlternateContent xmlns:mc="http://schemas.openxmlformats.org/markup-compatibility/2006">
          <mc:Choice Requires="x14">
            <control shapeId="4523" r:id="rId338" name="Check Box 1451">
              <controlPr defaultSize="0" autoFill="0" autoLine="0" autoPict="0">
                <anchor moveWithCells="1">
                  <from>
                    <xdr:col>23</xdr:col>
                    <xdr:colOff>47625</xdr:colOff>
                    <xdr:row>460</xdr:row>
                    <xdr:rowOff>200025</xdr:rowOff>
                  </from>
                  <to>
                    <xdr:col>23</xdr:col>
                    <xdr:colOff>257175</xdr:colOff>
                    <xdr:row>462</xdr:row>
                    <xdr:rowOff>19050</xdr:rowOff>
                  </to>
                </anchor>
              </controlPr>
            </control>
          </mc:Choice>
        </mc:AlternateContent>
        <mc:AlternateContent xmlns:mc="http://schemas.openxmlformats.org/markup-compatibility/2006">
          <mc:Choice Requires="x14">
            <control shapeId="4524" r:id="rId339" name="Check Box 1452">
              <controlPr defaultSize="0" autoFill="0" autoLine="0" autoPict="0">
                <anchor moveWithCells="1">
                  <from>
                    <xdr:col>24</xdr:col>
                    <xdr:colOff>47625</xdr:colOff>
                    <xdr:row>460</xdr:row>
                    <xdr:rowOff>200025</xdr:rowOff>
                  </from>
                  <to>
                    <xdr:col>24</xdr:col>
                    <xdr:colOff>257175</xdr:colOff>
                    <xdr:row>462</xdr:row>
                    <xdr:rowOff>19050</xdr:rowOff>
                  </to>
                </anchor>
              </controlPr>
            </control>
          </mc:Choice>
        </mc:AlternateContent>
        <mc:AlternateContent xmlns:mc="http://schemas.openxmlformats.org/markup-compatibility/2006">
          <mc:Choice Requires="x14">
            <control shapeId="4525" r:id="rId340" name="Check Box 1453">
              <controlPr defaultSize="0" autoFill="0" autoLine="0" autoPict="0">
                <anchor moveWithCells="1">
                  <from>
                    <xdr:col>25</xdr:col>
                    <xdr:colOff>47625</xdr:colOff>
                    <xdr:row>460</xdr:row>
                    <xdr:rowOff>200025</xdr:rowOff>
                  </from>
                  <to>
                    <xdr:col>25</xdr:col>
                    <xdr:colOff>257175</xdr:colOff>
                    <xdr:row>462</xdr:row>
                    <xdr:rowOff>19050</xdr:rowOff>
                  </to>
                </anchor>
              </controlPr>
            </control>
          </mc:Choice>
        </mc:AlternateContent>
        <mc:AlternateContent xmlns:mc="http://schemas.openxmlformats.org/markup-compatibility/2006">
          <mc:Choice Requires="x14">
            <control shapeId="4526" r:id="rId341" name="Check Box 1454">
              <controlPr defaultSize="0" autoFill="0" autoLine="0" autoPict="0">
                <anchor moveWithCells="1">
                  <from>
                    <xdr:col>23</xdr:col>
                    <xdr:colOff>47625</xdr:colOff>
                    <xdr:row>463</xdr:row>
                    <xdr:rowOff>104775</xdr:rowOff>
                  </from>
                  <to>
                    <xdr:col>23</xdr:col>
                    <xdr:colOff>257175</xdr:colOff>
                    <xdr:row>464</xdr:row>
                    <xdr:rowOff>133350</xdr:rowOff>
                  </to>
                </anchor>
              </controlPr>
            </control>
          </mc:Choice>
        </mc:AlternateContent>
        <mc:AlternateContent xmlns:mc="http://schemas.openxmlformats.org/markup-compatibility/2006">
          <mc:Choice Requires="x14">
            <control shapeId="4527" r:id="rId342" name="Check Box 1455">
              <controlPr defaultSize="0" autoFill="0" autoLine="0" autoPict="0">
                <anchor moveWithCells="1">
                  <from>
                    <xdr:col>24</xdr:col>
                    <xdr:colOff>47625</xdr:colOff>
                    <xdr:row>463</xdr:row>
                    <xdr:rowOff>104775</xdr:rowOff>
                  </from>
                  <to>
                    <xdr:col>24</xdr:col>
                    <xdr:colOff>257175</xdr:colOff>
                    <xdr:row>464</xdr:row>
                    <xdr:rowOff>133350</xdr:rowOff>
                  </to>
                </anchor>
              </controlPr>
            </control>
          </mc:Choice>
        </mc:AlternateContent>
        <mc:AlternateContent xmlns:mc="http://schemas.openxmlformats.org/markup-compatibility/2006">
          <mc:Choice Requires="x14">
            <control shapeId="4528" r:id="rId343" name="Check Box 1456">
              <controlPr defaultSize="0" autoFill="0" autoLine="0" autoPict="0">
                <anchor moveWithCells="1">
                  <from>
                    <xdr:col>25</xdr:col>
                    <xdr:colOff>47625</xdr:colOff>
                    <xdr:row>463</xdr:row>
                    <xdr:rowOff>104775</xdr:rowOff>
                  </from>
                  <to>
                    <xdr:col>25</xdr:col>
                    <xdr:colOff>257175</xdr:colOff>
                    <xdr:row>464</xdr:row>
                    <xdr:rowOff>133350</xdr:rowOff>
                  </to>
                </anchor>
              </controlPr>
            </control>
          </mc:Choice>
        </mc:AlternateContent>
        <mc:AlternateContent xmlns:mc="http://schemas.openxmlformats.org/markup-compatibility/2006">
          <mc:Choice Requires="x14">
            <control shapeId="4529" r:id="rId344" name="Check Box 1457">
              <controlPr defaultSize="0" autoFill="0" autoLine="0" autoPict="0">
                <anchor moveWithCells="1">
                  <from>
                    <xdr:col>23</xdr:col>
                    <xdr:colOff>47625</xdr:colOff>
                    <xdr:row>467</xdr:row>
                    <xdr:rowOff>85725</xdr:rowOff>
                  </from>
                  <to>
                    <xdr:col>23</xdr:col>
                    <xdr:colOff>257175</xdr:colOff>
                    <xdr:row>468</xdr:row>
                    <xdr:rowOff>114300</xdr:rowOff>
                  </to>
                </anchor>
              </controlPr>
            </control>
          </mc:Choice>
        </mc:AlternateContent>
        <mc:AlternateContent xmlns:mc="http://schemas.openxmlformats.org/markup-compatibility/2006">
          <mc:Choice Requires="x14">
            <control shapeId="4530" r:id="rId345" name="Check Box 1458">
              <controlPr defaultSize="0" autoFill="0" autoLine="0" autoPict="0">
                <anchor moveWithCells="1">
                  <from>
                    <xdr:col>24</xdr:col>
                    <xdr:colOff>47625</xdr:colOff>
                    <xdr:row>467</xdr:row>
                    <xdr:rowOff>85725</xdr:rowOff>
                  </from>
                  <to>
                    <xdr:col>24</xdr:col>
                    <xdr:colOff>257175</xdr:colOff>
                    <xdr:row>468</xdr:row>
                    <xdr:rowOff>114300</xdr:rowOff>
                  </to>
                </anchor>
              </controlPr>
            </control>
          </mc:Choice>
        </mc:AlternateContent>
        <mc:AlternateContent xmlns:mc="http://schemas.openxmlformats.org/markup-compatibility/2006">
          <mc:Choice Requires="x14">
            <control shapeId="4531" r:id="rId346" name="Check Box 1459">
              <controlPr defaultSize="0" autoFill="0" autoLine="0" autoPict="0">
                <anchor moveWithCells="1">
                  <from>
                    <xdr:col>25</xdr:col>
                    <xdr:colOff>47625</xdr:colOff>
                    <xdr:row>467</xdr:row>
                    <xdr:rowOff>85725</xdr:rowOff>
                  </from>
                  <to>
                    <xdr:col>25</xdr:col>
                    <xdr:colOff>257175</xdr:colOff>
                    <xdr:row>468</xdr:row>
                    <xdr:rowOff>114300</xdr:rowOff>
                  </to>
                </anchor>
              </controlPr>
            </control>
          </mc:Choice>
        </mc:AlternateContent>
        <mc:AlternateContent xmlns:mc="http://schemas.openxmlformats.org/markup-compatibility/2006">
          <mc:Choice Requires="x14">
            <control shapeId="4532" r:id="rId347" name="Check Box 1460">
              <controlPr defaultSize="0" autoFill="0" autoLine="0" autoPict="0">
                <anchor moveWithCells="1">
                  <from>
                    <xdr:col>23</xdr:col>
                    <xdr:colOff>47625</xdr:colOff>
                    <xdr:row>477</xdr:row>
                    <xdr:rowOff>171450</xdr:rowOff>
                  </from>
                  <to>
                    <xdr:col>23</xdr:col>
                    <xdr:colOff>257175</xdr:colOff>
                    <xdr:row>478</xdr:row>
                    <xdr:rowOff>200025</xdr:rowOff>
                  </to>
                </anchor>
              </controlPr>
            </control>
          </mc:Choice>
        </mc:AlternateContent>
        <mc:AlternateContent xmlns:mc="http://schemas.openxmlformats.org/markup-compatibility/2006">
          <mc:Choice Requires="x14">
            <control shapeId="4533" r:id="rId348" name="Check Box 1461">
              <controlPr defaultSize="0" autoFill="0" autoLine="0" autoPict="0">
                <anchor moveWithCells="1">
                  <from>
                    <xdr:col>24</xdr:col>
                    <xdr:colOff>47625</xdr:colOff>
                    <xdr:row>477</xdr:row>
                    <xdr:rowOff>171450</xdr:rowOff>
                  </from>
                  <to>
                    <xdr:col>24</xdr:col>
                    <xdr:colOff>257175</xdr:colOff>
                    <xdr:row>478</xdr:row>
                    <xdr:rowOff>200025</xdr:rowOff>
                  </to>
                </anchor>
              </controlPr>
            </control>
          </mc:Choice>
        </mc:AlternateContent>
        <mc:AlternateContent xmlns:mc="http://schemas.openxmlformats.org/markup-compatibility/2006">
          <mc:Choice Requires="x14">
            <control shapeId="4534" r:id="rId349" name="Check Box 1462">
              <controlPr defaultSize="0" autoFill="0" autoLine="0" autoPict="0">
                <anchor moveWithCells="1">
                  <from>
                    <xdr:col>25</xdr:col>
                    <xdr:colOff>47625</xdr:colOff>
                    <xdr:row>477</xdr:row>
                    <xdr:rowOff>171450</xdr:rowOff>
                  </from>
                  <to>
                    <xdr:col>25</xdr:col>
                    <xdr:colOff>257175</xdr:colOff>
                    <xdr:row>478</xdr:row>
                    <xdr:rowOff>200025</xdr:rowOff>
                  </to>
                </anchor>
              </controlPr>
            </control>
          </mc:Choice>
        </mc:AlternateContent>
        <mc:AlternateContent xmlns:mc="http://schemas.openxmlformats.org/markup-compatibility/2006">
          <mc:Choice Requires="x14">
            <control shapeId="4535" r:id="rId350" name="Check Box 1463">
              <controlPr defaultSize="0" autoFill="0" autoLine="0" autoPict="0">
                <anchor moveWithCells="1">
                  <from>
                    <xdr:col>23</xdr:col>
                    <xdr:colOff>47625</xdr:colOff>
                    <xdr:row>481</xdr:row>
                    <xdr:rowOff>152400</xdr:rowOff>
                  </from>
                  <to>
                    <xdr:col>23</xdr:col>
                    <xdr:colOff>257175</xdr:colOff>
                    <xdr:row>482</xdr:row>
                    <xdr:rowOff>180975</xdr:rowOff>
                  </to>
                </anchor>
              </controlPr>
            </control>
          </mc:Choice>
        </mc:AlternateContent>
        <mc:AlternateContent xmlns:mc="http://schemas.openxmlformats.org/markup-compatibility/2006">
          <mc:Choice Requires="x14">
            <control shapeId="4536" r:id="rId351" name="Check Box 1464">
              <controlPr defaultSize="0" autoFill="0" autoLine="0" autoPict="0">
                <anchor moveWithCells="1">
                  <from>
                    <xdr:col>24</xdr:col>
                    <xdr:colOff>47625</xdr:colOff>
                    <xdr:row>481</xdr:row>
                    <xdr:rowOff>152400</xdr:rowOff>
                  </from>
                  <to>
                    <xdr:col>24</xdr:col>
                    <xdr:colOff>257175</xdr:colOff>
                    <xdr:row>482</xdr:row>
                    <xdr:rowOff>180975</xdr:rowOff>
                  </to>
                </anchor>
              </controlPr>
            </control>
          </mc:Choice>
        </mc:AlternateContent>
        <mc:AlternateContent xmlns:mc="http://schemas.openxmlformats.org/markup-compatibility/2006">
          <mc:Choice Requires="x14">
            <control shapeId="4537" r:id="rId352" name="Check Box 1465">
              <controlPr defaultSize="0" autoFill="0" autoLine="0" autoPict="0">
                <anchor moveWithCells="1">
                  <from>
                    <xdr:col>25</xdr:col>
                    <xdr:colOff>47625</xdr:colOff>
                    <xdr:row>481</xdr:row>
                    <xdr:rowOff>152400</xdr:rowOff>
                  </from>
                  <to>
                    <xdr:col>25</xdr:col>
                    <xdr:colOff>257175</xdr:colOff>
                    <xdr:row>482</xdr:row>
                    <xdr:rowOff>180975</xdr:rowOff>
                  </to>
                </anchor>
              </controlPr>
            </control>
          </mc:Choice>
        </mc:AlternateContent>
        <mc:AlternateContent xmlns:mc="http://schemas.openxmlformats.org/markup-compatibility/2006">
          <mc:Choice Requires="x14">
            <control shapeId="4538" r:id="rId353" name="Check Box 1466">
              <controlPr defaultSize="0" autoFill="0" autoLine="0" autoPict="0">
                <anchor moveWithCells="1">
                  <from>
                    <xdr:col>23</xdr:col>
                    <xdr:colOff>47625</xdr:colOff>
                    <xdr:row>485</xdr:row>
                    <xdr:rowOff>95250</xdr:rowOff>
                  </from>
                  <to>
                    <xdr:col>23</xdr:col>
                    <xdr:colOff>257175</xdr:colOff>
                    <xdr:row>486</xdr:row>
                    <xdr:rowOff>123825</xdr:rowOff>
                  </to>
                </anchor>
              </controlPr>
            </control>
          </mc:Choice>
        </mc:AlternateContent>
        <mc:AlternateContent xmlns:mc="http://schemas.openxmlformats.org/markup-compatibility/2006">
          <mc:Choice Requires="x14">
            <control shapeId="4539" r:id="rId354" name="Check Box 1467">
              <controlPr defaultSize="0" autoFill="0" autoLine="0" autoPict="0">
                <anchor moveWithCells="1">
                  <from>
                    <xdr:col>24</xdr:col>
                    <xdr:colOff>47625</xdr:colOff>
                    <xdr:row>485</xdr:row>
                    <xdr:rowOff>95250</xdr:rowOff>
                  </from>
                  <to>
                    <xdr:col>24</xdr:col>
                    <xdr:colOff>257175</xdr:colOff>
                    <xdr:row>486</xdr:row>
                    <xdr:rowOff>123825</xdr:rowOff>
                  </to>
                </anchor>
              </controlPr>
            </control>
          </mc:Choice>
        </mc:AlternateContent>
        <mc:AlternateContent xmlns:mc="http://schemas.openxmlformats.org/markup-compatibility/2006">
          <mc:Choice Requires="x14">
            <control shapeId="4540" r:id="rId355" name="Check Box 1468">
              <controlPr defaultSize="0" autoFill="0" autoLine="0" autoPict="0">
                <anchor moveWithCells="1">
                  <from>
                    <xdr:col>25</xdr:col>
                    <xdr:colOff>47625</xdr:colOff>
                    <xdr:row>485</xdr:row>
                    <xdr:rowOff>95250</xdr:rowOff>
                  </from>
                  <to>
                    <xdr:col>25</xdr:col>
                    <xdr:colOff>257175</xdr:colOff>
                    <xdr:row>486</xdr:row>
                    <xdr:rowOff>123825</xdr:rowOff>
                  </to>
                </anchor>
              </controlPr>
            </control>
          </mc:Choice>
        </mc:AlternateContent>
        <mc:AlternateContent xmlns:mc="http://schemas.openxmlformats.org/markup-compatibility/2006">
          <mc:Choice Requires="x14">
            <control shapeId="4541" r:id="rId356" name="Check Box 1469">
              <controlPr defaultSize="0" autoFill="0" autoLine="0" autoPict="0">
                <anchor moveWithCells="1">
                  <from>
                    <xdr:col>23</xdr:col>
                    <xdr:colOff>47625</xdr:colOff>
                    <xdr:row>487</xdr:row>
                    <xdr:rowOff>85725</xdr:rowOff>
                  </from>
                  <to>
                    <xdr:col>23</xdr:col>
                    <xdr:colOff>257175</xdr:colOff>
                    <xdr:row>488</xdr:row>
                    <xdr:rowOff>114300</xdr:rowOff>
                  </to>
                </anchor>
              </controlPr>
            </control>
          </mc:Choice>
        </mc:AlternateContent>
        <mc:AlternateContent xmlns:mc="http://schemas.openxmlformats.org/markup-compatibility/2006">
          <mc:Choice Requires="x14">
            <control shapeId="4542" r:id="rId357" name="Check Box 1470">
              <controlPr defaultSize="0" autoFill="0" autoLine="0" autoPict="0">
                <anchor moveWithCells="1">
                  <from>
                    <xdr:col>24</xdr:col>
                    <xdr:colOff>47625</xdr:colOff>
                    <xdr:row>487</xdr:row>
                    <xdr:rowOff>85725</xdr:rowOff>
                  </from>
                  <to>
                    <xdr:col>24</xdr:col>
                    <xdr:colOff>257175</xdr:colOff>
                    <xdr:row>488</xdr:row>
                    <xdr:rowOff>114300</xdr:rowOff>
                  </to>
                </anchor>
              </controlPr>
            </control>
          </mc:Choice>
        </mc:AlternateContent>
        <mc:AlternateContent xmlns:mc="http://schemas.openxmlformats.org/markup-compatibility/2006">
          <mc:Choice Requires="x14">
            <control shapeId="4543" r:id="rId358" name="Check Box 1471">
              <controlPr defaultSize="0" autoFill="0" autoLine="0" autoPict="0">
                <anchor moveWithCells="1">
                  <from>
                    <xdr:col>25</xdr:col>
                    <xdr:colOff>47625</xdr:colOff>
                    <xdr:row>487</xdr:row>
                    <xdr:rowOff>85725</xdr:rowOff>
                  </from>
                  <to>
                    <xdr:col>25</xdr:col>
                    <xdr:colOff>257175</xdr:colOff>
                    <xdr:row>488</xdr:row>
                    <xdr:rowOff>114300</xdr:rowOff>
                  </to>
                </anchor>
              </controlPr>
            </control>
          </mc:Choice>
        </mc:AlternateContent>
        <mc:AlternateContent xmlns:mc="http://schemas.openxmlformats.org/markup-compatibility/2006">
          <mc:Choice Requires="x14">
            <control shapeId="4544" r:id="rId359" name="Check Box 1472">
              <controlPr defaultSize="0" autoFill="0" autoLine="0" autoPict="0">
                <anchor moveWithCells="1">
                  <from>
                    <xdr:col>23</xdr:col>
                    <xdr:colOff>47625</xdr:colOff>
                    <xdr:row>492</xdr:row>
                    <xdr:rowOff>85725</xdr:rowOff>
                  </from>
                  <to>
                    <xdr:col>23</xdr:col>
                    <xdr:colOff>257175</xdr:colOff>
                    <xdr:row>493</xdr:row>
                    <xdr:rowOff>114300</xdr:rowOff>
                  </to>
                </anchor>
              </controlPr>
            </control>
          </mc:Choice>
        </mc:AlternateContent>
        <mc:AlternateContent xmlns:mc="http://schemas.openxmlformats.org/markup-compatibility/2006">
          <mc:Choice Requires="x14">
            <control shapeId="4545" r:id="rId360" name="Check Box 1473">
              <controlPr defaultSize="0" autoFill="0" autoLine="0" autoPict="0">
                <anchor moveWithCells="1">
                  <from>
                    <xdr:col>24</xdr:col>
                    <xdr:colOff>47625</xdr:colOff>
                    <xdr:row>492</xdr:row>
                    <xdr:rowOff>85725</xdr:rowOff>
                  </from>
                  <to>
                    <xdr:col>24</xdr:col>
                    <xdr:colOff>257175</xdr:colOff>
                    <xdr:row>493</xdr:row>
                    <xdr:rowOff>114300</xdr:rowOff>
                  </to>
                </anchor>
              </controlPr>
            </control>
          </mc:Choice>
        </mc:AlternateContent>
        <mc:AlternateContent xmlns:mc="http://schemas.openxmlformats.org/markup-compatibility/2006">
          <mc:Choice Requires="x14">
            <control shapeId="4546" r:id="rId361" name="Check Box 1474">
              <controlPr defaultSize="0" autoFill="0" autoLine="0" autoPict="0">
                <anchor moveWithCells="1">
                  <from>
                    <xdr:col>25</xdr:col>
                    <xdr:colOff>47625</xdr:colOff>
                    <xdr:row>492</xdr:row>
                    <xdr:rowOff>85725</xdr:rowOff>
                  </from>
                  <to>
                    <xdr:col>25</xdr:col>
                    <xdr:colOff>257175</xdr:colOff>
                    <xdr:row>493</xdr:row>
                    <xdr:rowOff>114300</xdr:rowOff>
                  </to>
                </anchor>
              </controlPr>
            </control>
          </mc:Choice>
        </mc:AlternateContent>
        <mc:AlternateContent xmlns:mc="http://schemas.openxmlformats.org/markup-compatibility/2006">
          <mc:Choice Requires="x14">
            <control shapeId="4547" r:id="rId362" name="Check Box 1475">
              <controlPr defaultSize="0" autoFill="0" autoLine="0" autoPict="0">
                <anchor moveWithCells="1">
                  <from>
                    <xdr:col>23</xdr:col>
                    <xdr:colOff>47625</xdr:colOff>
                    <xdr:row>489</xdr:row>
                    <xdr:rowOff>200025</xdr:rowOff>
                  </from>
                  <to>
                    <xdr:col>23</xdr:col>
                    <xdr:colOff>257175</xdr:colOff>
                    <xdr:row>491</xdr:row>
                    <xdr:rowOff>19050</xdr:rowOff>
                  </to>
                </anchor>
              </controlPr>
            </control>
          </mc:Choice>
        </mc:AlternateContent>
        <mc:AlternateContent xmlns:mc="http://schemas.openxmlformats.org/markup-compatibility/2006">
          <mc:Choice Requires="x14">
            <control shapeId="4548" r:id="rId363" name="Check Box 1476">
              <controlPr defaultSize="0" autoFill="0" autoLine="0" autoPict="0">
                <anchor moveWithCells="1">
                  <from>
                    <xdr:col>24</xdr:col>
                    <xdr:colOff>47625</xdr:colOff>
                    <xdr:row>489</xdr:row>
                    <xdr:rowOff>200025</xdr:rowOff>
                  </from>
                  <to>
                    <xdr:col>24</xdr:col>
                    <xdr:colOff>257175</xdr:colOff>
                    <xdr:row>491</xdr:row>
                    <xdr:rowOff>19050</xdr:rowOff>
                  </to>
                </anchor>
              </controlPr>
            </control>
          </mc:Choice>
        </mc:AlternateContent>
        <mc:AlternateContent xmlns:mc="http://schemas.openxmlformats.org/markup-compatibility/2006">
          <mc:Choice Requires="x14">
            <control shapeId="4549" r:id="rId364" name="Check Box 1477">
              <controlPr defaultSize="0" autoFill="0" autoLine="0" autoPict="0">
                <anchor moveWithCells="1">
                  <from>
                    <xdr:col>25</xdr:col>
                    <xdr:colOff>47625</xdr:colOff>
                    <xdr:row>489</xdr:row>
                    <xdr:rowOff>200025</xdr:rowOff>
                  </from>
                  <to>
                    <xdr:col>25</xdr:col>
                    <xdr:colOff>257175</xdr:colOff>
                    <xdr:row>491</xdr:row>
                    <xdr:rowOff>19050</xdr:rowOff>
                  </to>
                </anchor>
              </controlPr>
            </control>
          </mc:Choice>
        </mc:AlternateContent>
        <mc:AlternateContent xmlns:mc="http://schemas.openxmlformats.org/markup-compatibility/2006">
          <mc:Choice Requires="x14">
            <control shapeId="4550" r:id="rId365" name="Check Box 1478">
              <controlPr defaultSize="0" autoFill="0" autoLine="0" autoPict="0">
                <anchor moveWithCells="1">
                  <from>
                    <xdr:col>23</xdr:col>
                    <xdr:colOff>47625</xdr:colOff>
                    <xdr:row>495</xdr:row>
                    <xdr:rowOff>200025</xdr:rowOff>
                  </from>
                  <to>
                    <xdr:col>23</xdr:col>
                    <xdr:colOff>257175</xdr:colOff>
                    <xdr:row>497</xdr:row>
                    <xdr:rowOff>19050</xdr:rowOff>
                  </to>
                </anchor>
              </controlPr>
            </control>
          </mc:Choice>
        </mc:AlternateContent>
        <mc:AlternateContent xmlns:mc="http://schemas.openxmlformats.org/markup-compatibility/2006">
          <mc:Choice Requires="x14">
            <control shapeId="4551" r:id="rId366" name="Check Box 1479">
              <controlPr defaultSize="0" autoFill="0" autoLine="0" autoPict="0">
                <anchor moveWithCells="1">
                  <from>
                    <xdr:col>24</xdr:col>
                    <xdr:colOff>47625</xdr:colOff>
                    <xdr:row>495</xdr:row>
                    <xdr:rowOff>200025</xdr:rowOff>
                  </from>
                  <to>
                    <xdr:col>24</xdr:col>
                    <xdr:colOff>257175</xdr:colOff>
                    <xdr:row>497</xdr:row>
                    <xdr:rowOff>19050</xdr:rowOff>
                  </to>
                </anchor>
              </controlPr>
            </control>
          </mc:Choice>
        </mc:AlternateContent>
        <mc:AlternateContent xmlns:mc="http://schemas.openxmlformats.org/markup-compatibility/2006">
          <mc:Choice Requires="x14">
            <control shapeId="4552" r:id="rId367" name="Check Box 1480">
              <controlPr defaultSize="0" autoFill="0" autoLine="0" autoPict="0">
                <anchor moveWithCells="1">
                  <from>
                    <xdr:col>25</xdr:col>
                    <xdr:colOff>47625</xdr:colOff>
                    <xdr:row>495</xdr:row>
                    <xdr:rowOff>200025</xdr:rowOff>
                  </from>
                  <to>
                    <xdr:col>25</xdr:col>
                    <xdr:colOff>257175</xdr:colOff>
                    <xdr:row>497</xdr:row>
                    <xdr:rowOff>19050</xdr:rowOff>
                  </to>
                </anchor>
              </controlPr>
            </control>
          </mc:Choice>
        </mc:AlternateContent>
        <mc:AlternateContent xmlns:mc="http://schemas.openxmlformats.org/markup-compatibility/2006">
          <mc:Choice Requires="x14">
            <control shapeId="4553" r:id="rId368" name="Check Box 1481">
              <controlPr defaultSize="0" autoFill="0" autoLine="0" autoPict="0">
                <anchor moveWithCells="1">
                  <from>
                    <xdr:col>23</xdr:col>
                    <xdr:colOff>47625</xdr:colOff>
                    <xdr:row>499</xdr:row>
                    <xdr:rowOff>200025</xdr:rowOff>
                  </from>
                  <to>
                    <xdr:col>23</xdr:col>
                    <xdr:colOff>257175</xdr:colOff>
                    <xdr:row>501</xdr:row>
                    <xdr:rowOff>19050</xdr:rowOff>
                  </to>
                </anchor>
              </controlPr>
            </control>
          </mc:Choice>
        </mc:AlternateContent>
        <mc:AlternateContent xmlns:mc="http://schemas.openxmlformats.org/markup-compatibility/2006">
          <mc:Choice Requires="x14">
            <control shapeId="4554" r:id="rId369" name="Check Box 1482">
              <controlPr defaultSize="0" autoFill="0" autoLine="0" autoPict="0">
                <anchor moveWithCells="1">
                  <from>
                    <xdr:col>24</xdr:col>
                    <xdr:colOff>47625</xdr:colOff>
                    <xdr:row>499</xdr:row>
                    <xdr:rowOff>200025</xdr:rowOff>
                  </from>
                  <to>
                    <xdr:col>24</xdr:col>
                    <xdr:colOff>257175</xdr:colOff>
                    <xdr:row>501</xdr:row>
                    <xdr:rowOff>19050</xdr:rowOff>
                  </to>
                </anchor>
              </controlPr>
            </control>
          </mc:Choice>
        </mc:AlternateContent>
        <mc:AlternateContent xmlns:mc="http://schemas.openxmlformats.org/markup-compatibility/2006">
          <mc:Choice Requires="x14">
            <control shapeId="4555" r:id="rId370" name="Check Box 1483">
              <controlPr defaultSize="0" autoFill="0" autoLine="0" autoPict="0">
                <anchor moveWithCells="1">
                  <from>
                    <xdr:col>25</xdr:col>
                    <xdr:colOff>47625</xdr:colOff>
                    <xdr:row>499</xdr:row>
                    <xdr:rowOff>200025</xdr:rowOff>
                  </from>
                  <to>
                    <xdr:col>25</xdr:col>
                    <xdr:colOff>257175</xdr:colOff>
                    <xdr:row>501</xdr:row>
                    <xdr:rowOff>19050</xdr:rowOff>
                  </to>
                </anchor>
              </controlPr>
            </control>
          </mc:Choice>
        </mc:AlternateContent>
        <mc:AlternateContent xmlns:mc="http://schemas.openxmlformats.org/markup-compatibility/2006">
          <mc:Choice Requires="x14">
            <control shapeId="4556" r:id="rId371" name="Check Box 1484">
              <controlPr defaultSize="0" autoFill="0" autoLine="0" autoPict="0">
                <anchor moveWithCells="1">
                  <from>
                    <xdr:col>23</xdr:col>
                    <xdr:colOff>47625</xdr:colOff>
                    <xdr:row>506</xdr:row>
                    <xdr:rowOff>85725</xdr:rowOff>
                  </from>
                  <to>
                    <xdr:col>23</xdr:col>
                    <xdr:colOff>257175</xdr:colOff>
                    <xdr:row>507</xdr:row>
                    <xdr:rowOff>114300</xdr:rowOff>
                  </to>
                </anchor>
              </controlPr>
            </control>
          </mc:Choice>
        </mc:AlternateContent>
        <mc:AlternateContent xmlns:mc="http://schemas.openxmlformats.org/markup-compatibility/2006">
          <mc:Choice Requires="x14">
            <control shapeId="4557" r:id="rId372" name="Check Box 1485">
              <controlPr defaultSize="0" autoFill="0" autoLine="0" autoPict="0">
                <anchor moveWithCells="1">
                  <from>
                    <xdr:col>24</xdr:col>
                    <xdr:colOff>47625</xdr:colOff>
                    <xdr:row>506</xdr:row>
                    <xdr:rowOff>85725</xdr:rowOff>
                  </from>
                  <to>
                    <xdr:col>24</xdr:col>
                    <xdr:colOff>257175</xdr:colOff>
                    <xdr:row>507</xdr:row>
                    <xdr:rowOff>114300</xdr:rowOff>
                  </to>
                </anchor>
              </controlPr>
            </control>
          </mc:Choice>
        </mc:AlternateContent>
        <mc:AlternateContent xmlns:mc="http://schemas.openxmlformats.org/markup-compatibility/2006">
          <mc:Choice Requires="x14">
            <control shapeId="4558" r:id="rId373" name="Check Box 1486">
              <controlPr defaultSize="0" autoFill="0" autoLine="0" autoPict="0">
                <anchor moveWithCells="1">
                  <from>
                    <xdr:col>25</xdr:col>
                    <xdr:colOff>47625</xdr:colOff>
                    <xdr:row>506</xdr:row>
                    <xdr:rowOff>85725</xdr:rowOff>
                  </from>
                  <to>
                    <xdr:col>25</xdr:col>
                    <xdr:colOff>257175</xdr:colOff>
                    <xdr:row>507</xdr:row>
                    <xdr:rowOff>114300</xdr:rowOff>
                  </to>
                </anchor>
              </controlPr>
            </control>
          </mc:Choice>
        </mc:AlternateContent>
        <mc:AlternateContent xmlns:mc="http://schemas.openxmlformats.org/markup-compatibility/2006">
          <mc:Choice Requires="x14">
            <control shapeId="4559" r:id="rId374" name="Check Box 1487">
              <controlPr defaultSize="0" autoFill="0" autoLine="0" autoPict="0">
                <anchor moveWithCells="1">
                  <from>
                    <xdr:col>23</xdr:col>
                    <xdr:colOff>47625</xdr:colOff>
                    <xdr:row>525</xdr:row>
                    <xdr:rowOff>85725</xdr:rowOff>
                  </from>
                  <to>
                    <xdr:col>23</xdr:col>
                    <xdr:colOff>257175</xdr:colOff>
                    <xdr:row>526</xdr:row>
                    <xdr:rowOff>114300</xdr:rowOff>
                  </to>
                </anchor>
              </controlPr>
            </control>
          </mc:Choice>
        </mc:AlternateContent>
        <mc:AlternateContent xmlns:mc="http://schemas.openxmlformats.org/markup-compatibility/2006">
          <mc:Choice Requires="x14">
            <control shapeId="4560" r:id="rId375" name="Check Box 1488">
              <controlPr defaultSize="0" autoFill="0" autoLine="0" autoPict="0">
                <anchor moveWithCells="1">
                  <from>
                    <xdr:col>24</xdr:col>
                    <xdr:colOff>47625</xdr:colOff>
                    <xdr:row>525</xdr:row>
                    <xdr:rowOff>85725</xdr:rowOff>
                  </from>
                  <to>
                    <xdr:col>24</xdr:col>
                    <xdr:colOff>257175</xdr:colOff>
                    <xdr:row>526</xdr:row>
                    <xdr:rowOff>114300</xdr:rowOff>
                  </to>
                </anchor>
              </controlPr>
            </control>
          </mc:Choice>
        </mc:AlternateContent>
        <mc:AlternateContent xmlns:mc="http://schemas.openxmlformats.org/markup-compatibility/2006">
          <mc:Choice Requires="x14">
            <control shapeId="4561" r:id="rId376" name="Check Box 1489">
              <controlPr defaultSize="0" autoFill="0" autoLine="0" autoPict="0">
                <anchor moveWithCells="1">
                  <from>
                    <xdr:col>25</xdr:col>
                    <xdr:colOff>47625</xdr:colOff>
                    <xdr:row>525</xdr:row>
                    <xdr:rowOff>85725</xdr:rowOff>
                  </from>
                  <to>
                    <xdr:col>25</xdr:col>
                    <xdr:colOff>257175</xdr:colOff>
                    <xdr:row>526</xdr:row>
                    <xdr:rowOff>114300</xdr:rowOff>
                  </to>
                </anchor>
              </controlPr>
            </control>
          </mc:Choice>
        </mc:AlternateContent>
        <mc:AlternateContent xmlns:mc="http://schemas.openxmlformats.org/markup-compatibility/2006">
          <mc:Choice Requires="x14">
            <control shapeId="4562" r:id="rId377" name="Check Box 1490">
              <controlPr defaultSize="0" autoFill="0" autoLine="0" autoPict="0">
                <anchor moveWithCells="1">
                  <from>
                    <xdr:col>23</xdr:col>
                    <xdr:colOff>47625</xdr:colOff>
                    <xdr:row>527</xdr:row>
                    <xdr:rowOff>85725</xdr:rowOff>
                  </from>
                  <to>
                    <xdr:col>23</xdr:col>
                    <xdr:colOff>257175</xdr:colOff>
                    <xdr:row>528</xdr:row>
                    <xdr:rowOff>114300</xdr:rowOff>
                  </to>
                </anchor>
              </controlPr>
            </control>
          </mc:Choice>
        </mc:AlternateContent>
        <mc:AlternateContent xmlns:mc="http://schemas.openxmlformats.org/markup-compatibility/2006">
          <mc:Choice Requires="x14">
            <control shapeId="4563" r:id="rId378" name="Check Box 1491">
              <controlPr defaultSize="0" autoFill="0" autoLine="0" autoPict="0">
                <anchor moveWithCells="1">
                  <from>
                    <xdr:col>24</xdr:col>
                    <xdr:colOff>47625</xdr:colOff>
                    <xdr:row>527</xdr:row>
                    <xdr:rowOff>85725</xdr:rowOff>
                  </from>
                  <to>
                    <xdr:col>24</xdr:col>
                    <xdr:colOff>257175</xdr:colOff>
                    <xdr:row>528</xdr:row>
                    <xdr:rowOff>114300</xdr:rowOff>
                  </to>
                </anchor>
              </controlPr>
            </control>
          </mc:Choice>
        </mc:AlternateContent>
        <mc:AlternateContent xmlns:mc="http://schemas.openxmlformats.org/markup-compatibility/2006">
          <mc:Choice Requires="x14">
            <control shapeId="4564" r:id="rId379" name="Check Box 1492">
              <controlPr defaultSize="0" autoFill="0" autoLine="0" autoPict="0">
                <anchor moveWithCells="1">
                  <from>
                    <xdr:col>25</xdr:col>
                    <xdr:colOff>47625</xdr:colOff>
                    <xdr:row>527</xdr:row>
                    <xdr:rowOff>85725</xdr:rowOff>
                  </from>
                  <to>
                    <xdr:col>25</xdr:col>
                    <xdr:colOff>257175</xdr:colOff>
                    <xdr:row>528</xdr:row>
                    <xdr:rowOff>114300</xdr:rowOff>
                  </to>
                </anchor>
              </controlPr>
            </control>
          </mc:Choice>
        </mc:AlternateContent>
        <mc:AlternateContent xmlns:mc="http://schemas.openxmlformats.org/markup-compatibility/2006">
          <mc:Choice Requires="x14">
            <control shapeId="4565" r:id="rId380" name="Check Box 1493">
              <controlPr defaultSize="0" autoFill="0" autoLine="0" autoPict="0">
                <anchor moveWithCells="1">
                  <from>
                    <xdr:col>23</xdr:col>
                    <xdr:colOff>47625</xdr:colOff>
                    <xdr:row>516</xdr:row>
                    <xdr:rowOff>200025</xdr:rowOff>
                  </from>
                  <to>
                    <xdr:col>23</xdr:col>
                    <xdr:colOff>257175</xdr:colOff>
                    <xdr:row>518</xdr:row>
                    <xdr:rowOff>19050</xdr:rowOff>
                  </to>
                </anchor>
              </controlPr>
            </control>
          </mc:Choice>
        </mc:AlternateContent>
        <mc:AlternateContent xmlns:mc="http://schemas.openxmlformats.org/markup-compatibility/2006">
          <mc:Choice Requires="x14">
            <control shapeId="4566" r:id="rId381" name="Check Box 1494">
              <controlPr defaultSize="0" autoFill="0" autoLine="0" autoPict="0">
                <anchor moveWithCells="1">
                  <from>
                    <xdr:col>24</xdr:col>
                    <xdr:colOff>47625</xdr:colOff>
                    <xdr:row>516</xdr:row>
                    <xdr:rowOff>200025</xdr:rowOff>
                  </from>
                  <to>
                    <xdr:col>24</xdr:col>
                    <xdr:colOff>257175</xdr:colOff>
                    <xdr:row>518</xdr:row>
                    <xdr:rowOff>19050</xdr:rowOff>
                  </to>
                </anchor>
              </controlPr>
            </control>
          </mc:Choice>
        </mc:AlternateContent>
        <mc:AlternateContent xmlns:mc="http://schemas.openxmlformats.org/markup-compatibility/2006">
          <mc:Choice Requires="x14">
            <control shapeId="4567" r:id="rId382" name="Check Box 1495">
              <controlPr defaultSize="0" autoFill="0" autoLine="0" autoPict="0">
                <anchor moveWithCells="1">
                  <from>
                    <xdr:col>25</xdr:col>
                    <xdr:colOff>47625</xdr:colOff>
                    <xdr:row>516</xdr:row>
                    <xdr:rowOff>200025</xdr:rowOff>
                  </from>
                  <to>
                    <xdr:col>25</xdr:col>
                    <xdr:colOff>257175</xdr:colOff>
                    <xdr:row>518</xdr:row>
                    <xdr:rowOff>19050</xdr:rowOff>
                  </to>
                </anchor>
              </controlPr>
            </control>
          </mc:Choice>
        </mc:AlternateContent>
        <mc:AlternateContent xmlns:mc="http://schemas.openxmlformats.org/markup-compatibility/2006">
          <mc:Choice Requires="x14">
            <control shapeId="4568" r:id="rId383" name="Check Box 1496">
              <controlPr defaultSize="0" autoFill="0" autoLine="0" autoPict="0">
                <anchor moveWithCells="1">
                  <from>
                    <xdr:col>23</xdr:col>
                    <xdr:colOff>47625</xdr:colOff>
                    <xdr:row>600</xdr:row>
                    <xdr:rowOff>200025</xdr:rowOff>
                  </from>
                  <to>
                    <xdr:col>23</xdr:col>
                    <xdr:colOff>257175</xdr:colOff>
                    <xdr:row>602</xdr:row>
                    <xdr:rowOff>19050</xdr:rowOff>
                  </to>
                </anchor>
              </controlPr>
            </control>
          </mc:Choice>
        </mc:AlternateContent>
        <mc:AlternateContent xmlns:mc="http://schemas.openxmlformats.org/markup-compatibility/2006">
          <mc:Choice Requires="x14">
            <control shapeId="4569" r:id="rId384" name="Check Box 1497">
              <controlPr defaultSize="0" autoFill="0" autoLine="0" autoPict="0">
                <anchor moveWithCells="1">
                  <from>
                    <xdr:col>24</xdr:col>
                    <xdr:colOff>47625</xdr:colOff>
                    <xdr:row>600</xdr:row>
                    <xdr:rowOff>200025</xdr:rowOff>
                  </from>
                  <to>
                    <xdr:col>24</xdr:col>
                    <xdr:colOff>257175</xdr:colOff>
                    <xdr:row>602</xdr:row>
                    <xdr:rowOff>19050</xdr:rowOff>
                  </to>
                </anchor>
              </controlPr>
            </control>
          </mc:Choice>
        </mc:AlternateContent>
        <mc:AlternateContent xmlns:mc="http://schemas.openxmlformats.org/markup-compatibility/2006">
          <mc:Choice Requires="x14">
            <control shapeId="4570" r:id="rId385" name="Check Box 1498">
              <controlPr defaultSize="0" autoFill="0" autoLine="0" autoPict="0">
                <anchor moveWithCells="1">
                  <from>
                    <xdr:col>25</xdr:col>
                    <xdr:colOff>47625</xdr:colOff>
                    <xdr:row>600</xdr:row>
                    <xdr:rowOff>200025</xdr:rowOff>
                  </from>
                  <to>
                    <xdr:col>25</xdr:col>
                    <xdr:colOff>257175</xdr:colOff>
                    <xdr:row>602</xdr:row>
                    <xdr:rowOff>19050</xdr:rowOff>
                  </to>
                </anchor>
              </controlPr>
            </control>
          </mc:Choice>
        </mc:AlternateContent>
        <mc:AlternateContent xmlns:mc="http://schemas.openxmlformats.org/markup-compatibility/2006">
          <mc:Choice Requires="x14">
            <control shapeId="4571" r:id="rId386" name="Check Box 1499">
              <controlPr defaultSize="0" autoFill="0" autoLine="0" autoPict="0">
                <anchor moveWithCells="1">
                  <from>
                    <xdr:col>25</xdr:col>
                    <xdr:colOff>47625</xdr:colOff>
                    <xdr:row>606</xdr:row>
                    <xdr:rowOff>85725</xdr:rowOff>
                  </from>
                  <to>
                    <xdr:col>25</xdr:col>
                    <xdr:colOff>257175</xdr:colOff>
                    <xdr:row>607</xdr:row>
                    <xdr:rowOff>114300</xdr:rowOff>
                  </to>
                </anchor>
              </controlPr>
            </control>
          </mc:Choice>
        </mc:AlternateContent>
        <mc:AlternateContent xmlns:mc="http://schemas.openxmlformats.org/markup-compatibility/2006">
          <mc:Choice Requires="x14">
            <control shapeId="4572" r:id="rId387" name="Check Box 1500">
              <controlPr defaultSize="0" autoFill="0" autoLine="0" autoPict="0">
                <anchor moveWithCells="1">
                  <from>
                    <xdr:col>25</xdr:col>
                    <xdr:colOff>47625</xdr:colOff>
                    <xdr:row>612</xdr:row>
                    <xdr:rowOff>95250</xdr:rowOff>
                  </from>
                  <to>
                    <xdr:col>25</xdr:col>
                    <xdr:colOff>257175</xdr:colOff>
                    <xdr:row>613</xdr:row>
                    <xdr:rowOff>123825</xdr:rowOff>
                  </to>
                </anchor>
              </controlPr>
            </control>
          </mc:Choice>
        </mc:AlternateContent>
        <mc:AlternateContent xmlns:mc="http://schemas.openxmlformats.org/markup-compatibility/2006">
          <mc:Choice Requires="x14">
            <control shapeId="4573" r:id="rId388" name="Check Box 1501">
              <controlPr defaultSize="0" autoFill="0" autoLine="0" autoPict="0">
                <anchor moveWithCells="1">
                  <from>
                    <xdr:col>25</xdr:col>
                    <xdr:colOff>47625</xdr:colOff>
                    <xdr:row>621</xdr:row>
                    <xdr:rowOff>200025</xdr:rowOff>
                  </from>
                  <to>
                    <xdr:col>25</xdr:col>
                    <xdr:colOff>257175</xdr:colOff>
                    <xdr:row>623</xdr:row>
                    <xdr:rowOff>19050</xdr:rowOff>
                  </to>
                </anchor>
              </controlPr>
            </control>
          </mc:Choice>
        </mc:AlternateContent>
        <mc:AlternateContent xmlns:mc="http://schemas.openxmlformats.org/markup-compatibility/2006">
          <mc:Choice Requires="x14">
            <control shapeId="4574" r:id="rId389" name="Check Box 1502">
              <controlPr defaultSize="0" autoFill="0" autoLine="0" autoPict="0">
                <anchor moveWithCells="1">
                  <from>
                    <xdr:col>25</xdr:col>
                    <xdr:colOff>47625</xdr:colOff>
                    <xdr:row>624</xdr:row>
                    <xdr:rowOff>76200</xdr:rowOff>
                  </from>
                  <to>
                    <xdr:col>25</xdr:col>
                    <xdr:colOff>257175</xdr:colOff>
                    <xdr:row>625</xdr:row>
                    <xdr:rowOff>104775</xdr:rowOff>
                  </to>
                </anchor>
              </controlPr>
            </control>
          </mc:Choice>
        </mc:AlternateContent>
        <mc:AlternateContent xmlns:mc="http://schemas.openxmlformats.org/markup-compatibility/2006">
          <mc:Choice Requires="x14">
            <control shapeId="4575" r:id="rId390" name="Check Box 1503">
              <controlPr defaultSize="0" autoFill="0" autoLine="0" autoPict="0">
                <anchor moveWithCells="1">
                  <from>
                    <xdr:col>25</xdr:col>
                    <xdr:colOff>47625</xdr:colOff>
                    <xdr:row>614</xdr:row>
                    <xdr:rowOff>190500</xdr:rowOff>
                  </from>
                  <to>
                    <xdr:col>25</xdr:col>
                    <xdr:colOff>257175</xdr:colOff>
                    <xdr:row>616</xdr:row>
                    <xdr:rowOff>9525</xdr:rowOff>
                  </to>
                </anchor>
              </controlPr>
            </control>
          </mc:Choice>
        </mc:AlternateContent>
        <mc:AlternateContent xmlns:mc="http://schemas.openxmlformats.org/markup-compatibility/2006">
          <mc:Choice Requires="x14">
            <control shapeId="4576" r:id="rId391" name="Check Box 1504">
              <controlPr defaultSize="0" autoFill="0" autoLine="0" autoPict="0">
                <anchor moveWithCells="1">
                  <from>
                    <xdr:col>25</xdr:col>
                    <xdr:colOff>47625</xdr:colOff>
                    <xdr:row>618</xdr:row>
                    <xdr:rowOff>123825</xdr:rowOff>
                  </from>
                  <to>
                    <xdr:col>25</xdr:col>
                    <xdr:colOff>257175</xdr:colOff>
                    <xdr:row>619</xdr:row>
                    <xdr:rowOff>152400</xdr:rowOff>
                  </to>
                </anchor>
              </controlPr>
            </control>
          </mc:Choice>
        </mc:AlternateContent>
        <mc:AlternateContent xmlns:mc="http://schemas.openxmlformats.org/markup-compatibility/2006">
          <mc:Choice Requires="x14">
            <control shapeId="4580" r:id="rId392" name="Check Box 1508">
              <controlPr defaultSize="0" autoFill="0" autoLine="0" autoPict="0">
                <anchor moveWithCells="1">
                  <from>
                    <xdr:col>23</xdr:col>
                    <xdr:colOff>47625</xdr:colOff>
                    <xdr:row>691</xdr:row>
                    <xdr:rowOff>85725</xdr:rowOff>
                  </from>
                  <to>
                    <xdr:col>23</xdr:col>
                    <xdr:colOff>257175</xdr:colOff>
                    <xdr:row>692</xdr:row>
                    <xdr:rowOff>114300</xdr:rowOff>
                  </to>
                </anchor>
              </controlPr>
            </control>
          </mc:Choice>
        </mc:AlternateContent>
        <mc:AlternateContent xmlns:mc="http://schemas.openxmlformats.org/markup-compatibility/2006">
          <mc:Choice Requires="x14">
            <control shapeId="4581" r:id="rId393" name="Check Box 1509">
              <controlPr defaultSize="0" autoFill="0" autoLine="0" autoPict="0">
                <anchor moveWithCells="1">
                  <from>
                    <xdr:col>24</xdr:col>
                    <xdr:colOff>47625</xdr:colOff>
                    <xdr:row>691</xdr:row>
                    <xdr:rowOff>85725</xdr:rowOff>
                  </from>
                  <to>
                    <xdr:col>24</xdr:col>
                    <xdr:colOff>257175</xdr:colOff>
                    <xdr:row>692</xdr:row>
                    <xdr:rowOff>114300</xdr:rowOff>
                  </to>
                </anchor>
              </controlPr>
            </control>
          </mc:Choice>
        </mc:AlternateContent>
        <mc:AlternateContent xmlns:mc="http://schemas.openxmlformats.org/markup-compatibility/2006">
          <mc:Choice Requires="x14">
            <control shapeId="4582" r:id="rId394" name="Check Box 1510">
              <controlPr defaultSize="0" autoFill="0" autoLine="0" autoPict="0">
                <anchor moveWithCells="1">
                  <from>
                    <xdr:col>25</xdr:col>
                    <xdr:colOff>47625</xdr:colOff>
                    <xdr:row>691</xdr:row>
                    <xdr:rowOff>85725</xdr:rowOff>
                  </from>
                  <to>
                    <xdr:col>25</xdr:col>
                    <xdr:colOff>257175</xdr:colOff>
                    <xdr:row>692</xdr:row>
                    <xdr:rowOff>114300</xdr:rowOff>
                  </to>
                </anchor>
              </controlPr>
            </control>
          </mc:Choice>
        </mc:AlternateContent>
        <mc:AlternateContent xmlns:mc="http://schemas.openxmlformats.org/markup-compatibility/2006">
          <mc:Choice Requires="x14">
            <control shapeId="4586" r:id="rId395" name="Check Box 1514">
              <controlPr defaultSize="0" autoFill="0" autoLine="0" autoPict="0">
                <anchor moveWithCells="1">
                  <from>
                    <xdr:col>25</xdr:col>
                    <xdr:colOff>47625</xdr:colOff>
                    <xdr:row>702</xdr:row>
                    <xdr:rowOff>200025</xdr:rowOff>
                  </from>
                  <to>
                    <xdr:col>25</xdr:col>
                    <xdr:colOff>257175</xdr:colOff>
                    <xdr:row>704</xdr:row>
                    <xdr:rowOff>28575</xdr:rowOff>
                  </to>
                </anchor>
              </controlPr>
            </control>
          </mc:Choice>
        </mc:AlternateContent>
        <mc:AlternateContent xmlns:mc="http://schemas.openxmlformats.org/markup-compatibility/2006">
          <mc:Choice Requires="x14">
            <control shapeId="4599" r:id="rId396" name="Check Box 1527">
              <controlPr defaultSize="0" autoFill="0" autoLine="0" autoPict="0">
                <anchor moveWithCells="1">
                  <from>
                    <xdr:col>23</xdr:col>
                    <xdr:colOff>47625</xdr:colOff>
                    <xdr:row>841</xdr:row>
                    <xdr:rowOff>0</xdr:rowOff>
                  </from>
                  <to>
                    <xdr:col>23</xdr:col>
                    <xdr:colOff>257175</xdr:colOff>
                    <xdr:row>842</xdr:row>
                    <xdr:rowOff>28575</xdr:rowOff>
                  </to>
                </anchor>
              </controlPr>
            </control>
          </mc:Choice>
        </mc:AlternateContent>
        <mc:AlternateContent xmlns:mc="http://schemas.openxmlformats.org/markup-compatibility/2006">
          <mc:Choice Requires="x14">
            <control shapeId="4600" r:id="rId397" name="Check Box 1528">
              <controlPr defaultSize="0" autoFill="0" autoLine="0" autoPict="0">
                <anchor moveWithCells="1">
                  <from>
                    <xdr:col>24</xdr:col>
                    <xdr:colOff>47625</xdr:colOff>
                    <xdr:row>841</xdr:row>
                    <xdr:rowOff>0</xdr:rowOff>
                  </from>
                  <to>
                    <xdr:col>24</xdr:col>
                    <xdr:colOff>257175</xdr:colOff>
                    <xdr:row>842</xdr:row>
                    <xdr:rowOff>28575</xdr:rowOff>
                  </to>
                </anchor>
              </controlPr>
            </control>
          </mc:Choice>
        </mc:AlternateContent>
        <mc:AlternateContent xmlns:mc="http://schemas.openxmlformats.org/markup-compatibility/2006">
          <mc:Choice Requires="x14">
            <control shapeId="4601" r:id="rId398" name="Check Box 1529">
              <controlPr defaultSize="0" autoFill="0" autoLine="0" autoPict="0">
                <anchor moveWithCells="1">
                  <from>
                    <xdr:col>25</xdr:col>
                    <xdr:colOff>47625</xdr:colOff>
                    <xdr:row>841</xdr:row>
                    <xdr:rowOff>0</xdr:rowOff>
                  </from>
                  <to>
                    <xdr:col>25</xdr:col>
                    <xdr:colOff>257175</xdr:colOff>
                    <xdr:row>842</xdr:row>
                    <xdr:rowOff>28575</xdr:rowOff>
                  </to>
                </anchor>
              </controlPr>
            </control>
          </mc:Choice>
        </mc:AlternateContent>
        <mc:AlternateContent xmlns:mc="http://schemas.openxmlformats.org/markup-compatibility/2006">
          <mc:Choice Requires="x14">
            <control shapeId="4602" r:id="rId399" name="Check Box 1530">
              <controlPr defaultSize="0" autoFill="0" autoLine="0" autoPict="0">
                <anchor moveWithCells="1">
                  <from>
                    <xdr:col>23</xdr:col>
                    <xdr:colOff>47625</xdr:colOff>
                    <xdr:row>846</xdr:row>
                    <xdr:rowOff>0</xdr:rowOff>
                  </from>
                  <to>
                    <xdr:col>23</xdr:col>
                    <xdr:colOff>257175</xdr:colOff>
                    <xdr:row>847</xdr:row>
                    <xdr:rowOff>28575</xdr:rowOff>
                  </to>
                </anchor>
              </controlPr>
            </control>
          </mc:Choice>
        </mc:AlternateContent>
        <mc:AlternateContent xmlns:mc="http://schemas.openxmlformats.org/markup-compatibility/2006">
          <mc:Choice Requires="x14">
            <control shapeId="4603" r:id="rId400" name="Check Box 1531">
              <controlPr defaultSize="0" autoFill="0" autoLine="0" autoPict="0">
                <anchor moveWithCells="1">
                  <from>
                    <xdr:col>24</xdr:col>
                    <xdr:colOff>47625</xdr:colOff>
                    <xdr:row>846</xdr:row>
                    <xdr:rowOff>0</xdr:rowOff>
                  </from>
                  <to>
                    <xdr:col>24</xdr:col>
                    <xdr:colOff>257175</xdr:colOff>
                    <xdr:row>847</xdr:row>
                    <xdr:rowOff>28575</xdr:rowOff>
                  </to>
                </anchor>
              </controlPr>
            </control>
          </mc:Choice>
        </mc:AlternateContent>
        <mc:AlternateContent xmlns:mc="http://schemas.openxmlformats.org/markup-compatibility/2006">
          <mc:Choice Requires="x14">
            <control shapeId="4604" r:id="rId401" name="Check Box 1532">
              <controlPr defaultSize="0" autoFill="0" autoLine="0" autoPict="0">
                <anchor moveWithCells="1">
                  <from>
                    <xdr:col>25</xdr:col>
                    <xdr:colOff>47625</xdr:colOff>
                    <xdr:row>846</xdr:row>
                    <xdr:rowOff>0</xdr:rowOff>
                  </from>
                  <to>
                    <xdr:col>25</xdr:col>
                    <xdr:colOff>257175</xdr:colOff>
                    <xdr:row>847</xdr:row>
                    <xdr:rowOff>28575</xdr:rowOff>
                  </to>
                </anchor>
              </controlPr>
            </control>
          </mc:Choice>
        </mc:AlternateContent>
        <mc:AlternateContent xmlns:mc="http://schemas.openxmlformats.org/markup-compatibility/2006">
          <mc:Choice Requires="x14">
            <control shapeId="4605" r:id="rId402" name="Check Box 1533">
              <controlPr defaultSize="0" autoFill="0" autoLine="0" autoPict="0">
                <anchor moveWithCells="1">
                  <from>
                    <xdr:col>23</xdr:col>
                    <xdr:colOff>47625</xdr:colOff>
                    <xdr:row>850</xdr:row>
                    <xdr:rowOff>28575</xdr:rowOff>
                  </from>
                  <to>
                    <xdr:col>23</xdr:col>
                    <xdr:colOff>257175</xdr:colOff>
                    <xdr:row>851</xdr:row>
                    <xdr:rowOff>57150</xdr:rowOff>
                  </to>
                </anchor>
              </controlPr>
            </control>
          </mc:Choice>
        </mc:AlternateContent>
        <mc:AlternateContent xmlns:mc="http://schemas.openxmlformats.org/markup-compatibility/2006">
          <mc:Choice Requires="x14">
            <control shapeId="4606" r:id="rId403" name="Check Box 1534">
              <controlPr defaultSize="0" autoFill="0" autoLine="0" autoPict="0">
                <anchor moveWithCells="1">
                  <from>
                    <xdr:col>24</xdr:col>
                    <xdr:colOff>47625</xdr:colOff>
                    <xdr:row>850</xdr:row>
                    <xdr:rowOff>28575</xdr:rowOff>
                  </from>
                  <to>
                    <xdr:col>24</xdr:col>
                    <xdr:colOff>257175</xdr:colOff>
                    <xdr:row>851</xdr:row>
                    <xdr:rowOff>57150</xdr:rowOff>
                  </to>
                </anchor>
              </controlPr>
            </control>
          </mc:Choice>
        </mc:AlternateContent>
        <mc:AlternateContent xmlns:mc="http://schemas.openxmlformats.org/markup-compatibility/2006">
          <mc:Choice Requires="x14">
            <control shapeId="4607" r:id="rId404" name="Check Box 1535">
              <controlPr defaultSize="0" autoFill="0" autoLine="0" autoPict="0">
                <anchor moveWithCells="1">
                  <from>
                    <xdr:col>25</xdr:col>
                    <xdr:colOff>47625</xdr:colOff>
                    <xdr:row>850</xdr:row>
                    <xdr:rowOff>28575</xdr:rowOff>
                  </from>
                  <to>
                    <xdr:col>25</xdr:col>
                    <xdr:colOff>257175</xdr:colOff>
                    <xdr:row>851</xdr:row>
                    <xdr:rowOff>57150</xdr:rowOff>
                  </to>
                </anchor>
              </controlPr>
            </control>
          </mc:Choice>
        </mc:AlternateContent>
        <mc:AlternateContent xmlns:mc="http://schemas.openxmlformats.org/markup-compatibility/2006">
          <mc:Choice Requires="x14">
            <control shapeId="4608" r:id="rId405" name="Check Box 1536">
              <controlPr defaultSize="0" autoFill="0" autoLine="0" autoPict="0">
                <anchor moveWithCells="1">
                  <from>
                    <xdr:col>23</xdr:col>
                    <xdr:colOff>47625</xdr:colOff>
                    <xdr:row>825</xdr:row>
                    <xdr:rowOff>123825</xdr:rowOff>
                  </from>
                  <to>
                    <xdr:col>23</xdr:col>
                    <xdr:colOff>257175</xdr:colOff>
                    <xdr:row>826</xdr:row>
                    <xdr:rowOff>152400</xdr:rowOff>
                  </to>
                </anchor>
              </controlPr>
            </control>
          </mc:Choice>
        </mc:AlternateContent>
        <mc:AlternateContent xmlns:mc="http://schemas.openxmlformats.org/markup-compatibility/2006">
          <mc:Choice Requires="x14">
            <control shapeId="4609" r:id="rId406" name="Check Box 1537">
              <controlPr defaultSize="0" autoFill="0" autoLine="0" autoPict="0">
                <anchor moveWithCells="1">
                  <from>
                    <xdr:col>24</xdr:col>
                    <xdr:colOff>47625</xdr:colOff>
                    <xdr:row>825</xdr:row>
                    <xdr:rowOff>123825</xdr:rowOff>
                  </from>
                  <to>
                    <xdr:col>24</xdr:col>
                    <xdr:colOff>257175</xdr:colOff>
                    <xdr:row>826</xdr:row>
                    <xdr:rowOff>152400</xdr:rowOff>
                  </to>
                </anchor>
              </controlPr>
            </control>
          </mc:Choice>
        </mc:AlternateContent>
        <mc:AlternateContent xmlns:mc="http://schemas.openxmlformats.org/markup-compatibility/2006">
          <mc:Choice Requires="x14">
            <control shapeId="4610" r:id="rId407" name="Check Box 1538">
              <controlPr defaultSize="0" autoFill="0" autoLine="0" autoPict="0">
                <anchor moveWithCells="1">
                  <from>
                    <xdr:col>25</xdr:col>
                    <xdr:colOff>47625</xdr:colOff>
                    <xdr:row>825</xdr:row>
                    <xdr:rowOff>123825</xdr:rowOff>
                  </from>
                  <to>
                    <xdr:col>25</xdr:col>
                    <xdr:colOff>257175</xdr:colOff>
                    <xdr:row>826</xdr:row>
                    <xdr:rowOff>152400</xdr:rowOff>
                  </to>
                </anchor>
              </controlPr>
            </control>
          </mc:Choice>
        </mc:AlternateContent>
        <mc:AlternateContent xmlns:mc="http://schemas.openxmlformats.org/markup-compatibility/2006">
          <mc:Choice Requires="x14">
            <control shapeId="4611" r:id="rId408" name="Check Box 1539">
              <controlPr defaultSize="0" autoFill="0" autoLine="0" autoPict="0">
                <anchor moveWithCells="1">
                  <from>
                    <xdr:col>23</xdr:col>
                    <xdr:colOff>47625</xdr:colOff>
                    <xdr:row>928</xdr:row>
                    <xdr:rowOff>57150</xdr:rowOff>
                  </from>
                  <to>
                    <xdr:col>23</xdr:col>
                    <xdr:colOff>257175</xdr:colOff>
                    <xdr:row>929</xdr:row>
                    <xdr:rowOff>95250</xdr:rowOff>
                  </to>
                </anchor>
              </controlPr>
            </control>
          </mc:Choice>
        </mc:AlternateContent>
        <mc:AlternateContent xmlns:mc="http://schemas.openxmlformats.org/markup-compatibility/2006">
          <mc:Choice Requires="x14">
            <control shapeId="4612" r:id="rId409" name="Check Box 1540">
              <controlPr defaultSize="0" autoFill="0" autoLine="0" autoPict="0">
                <anchor moveWithCells="1">
                  <from>
                    <xdr:col>24</xdr:col>
                    <xdr:colOff>47625</xdr:colOff>
                    <xdr:row>928</xdr:row>
                    <xdr:rowOff>57150</xdr:rowOff>
                  </from>
                  <to>
                    <xdr:col>24</xdr:col>
                    <xdr:colOff>257175</xdr:colOff>
                    <xdr:row>929</xdr:row>
                    <xdr:rowOff>95250</xdr:rowOff>
                  </to>
                </anchor>
              </controlPr>
            </control>
          </mc:Choice>
        </mc:AlternateContent>
        <mc:AlternateContent xmlns:mc="http://schemas.openxmlformats.org/markup-compatibility/2006">
          <mc:Choice Requires="x14">
            <control shapeId="4613" r:id="rId410" name="Check Box 1541">
              <controlPr defaultSize="0" autoFill="0" autoLine="0" autoPict="0">
                <anchor moveWithCells="1">
                  <from>
                    <xdr:col>25</xdr:col>
                    <xdr:colOff>47625</xdr:colOff>
                    <xdr:row>928</xdr:row>
                    <xdr:rowOff>57150</xdr:rowOff>
                  </from>
                  <to>
                    <xdr:col>25</xdr:col>
                    <xdr:colOff>257175</xdr:colOff>
                    <xdr:row>929</xdr:row>
                    <xdr:rowOff>95250</xdr:rowOff>
                  </to>
                </anchor>
              </controlPr>
            </control>
          </mc:Choice>
        </mc:AlternateContent>
        <mc:AlternateContent xmlns:mc="http://schemas.openxmlformats.org/markup-compatibility/2006">
          <mc:Choice Requires="x14">
            <control shapeId="4614" r:id="rId411" name="Check Box 1542">
              <controlPr defaultSize="0" autoFill="0" autoLine="0" autoPict="0">
                <anchor moveWithCells="1">
                  <from>
                    <xdr:col>23</xdr:col>
                    <xdr:colOff>47625</xdr:colOff>
                    <xdr:row>171</xdr:row>
                    <xdr:rowOff>85725</xdr:rowOff>
                  </from>
                  <to>
                    <xdr:col>23</xdr:col>
                    <xdr:colOff>257175</xdr:colOff>
                    <xdr:row>172</xdr:row>
                    <xdr:rowOff>114300</xdr:rowOff>
                  </to>
                </anchor>
              </controlPr>
            </control>
          </mc:Choice>
        </mc:AlternateContent>
        <mc:AlternateContent xmlns:mc="http://schemas.openxmlformats.org/markup-compatibility/2006">
          <mc:Choice Requires="x14">
            <control shapeId="4615" r:id="rId412" name="Check Box 1543">
              <controlPr defaultSize="0" autoFill="0" autoLine="0" autoPict="0">
                <anchor moveWithCells="1">
                  <from>
                    <xdr:col>24</xdr:col>
                    <xdr:colOff>47625</xdr:colOff>
                    <xdr:row>171</xdr:row>
                    <xdr:rowOff>85725</xdr:rowOff>
                  </from>
                  <to>
                    <xdr:col>24</xdr:col>
                    <xdr:colOff>257175</xdr:colOff>
                    <xdr:row>172</xdr:row>
                    <xdr:rowOff>114300</xdr:rowOff>
                  </to>
                </anchor>
              </controlPr>
            </control>
          </mc:Choice>
        </mc:AlternateContent>
        <mc:AlternateContent xmlns:mc="http://schemas.openxmlformats.org/markup-compatibility/2006">
          <mc:Choice Requires="x14">
            <control shapeId="4616" r:id="rId413" name="Check Box 1544">
              <controlPr defaultSize="0" autoFill="0" autoLine="0" autoPict="0">
                <anchor moveWithCells="1">
                  <from>
                    <xdr:col>25</xdr:col>
                    <xdr:colOff>47625</xdr:colOff>
                    <xdr:row>171</xdr:row>
                    <xdr:rowOff>85725</xdr:rowOff>
                  </from>
                  <to>
                    <xdr:col>25</xdr:col>
                    <xdr:colOff>257175</xdr:colOff>
                    <xdr:row>172</xdr:row>
                    <xdr:rowOff>114300</xdr:rowOff>
                  </to>
                </anchor>
              </controlPr>
            </control>
          </mc:Choice>
        </mc:AlternateContent>
        <mc:AlternateContent xmlns:mc="http://schemas.openxmlformats.org/markup-compatibility/2006">
          <mc:Choice Requires="x14">
            <control shapeId="4617" r:id="rId414" name="Check Box 1545">
              <controlPr defaultSize="0" autoFill="0" autoLine="0" autoPict="0">
                <anchor moveWithCells="1">
                  <from>
                    <xdr:col>23</xdr:col>
                    <xdr:colOff>47625</xdr:colOff>
                    <xdr:row>175</xdr:row>
                    <xdr:rowOff>200025</xdr:rowOff>
                  </from>
                  <to>
                    <xdr:col>23</xdr:col>
                    <xdr:colOff>257175</xdr:colOff>
                    <xdr:row>177</xdr:row>
                    <xdr:rowOff>19050</xdr:rowOff>
                  </to>
                </anchor>
              </controlPr>
            </control>
          </mc:Choice>
        </mc:AlternateContent>
        <mc:AlternateContent xmlns:mc="http://schemas.openxmlformats.org/markup-compatibility/2006">
          <mc:Choice Requires="x14">
            <control shapeId="4618" r:id="rId415" name="Check Box 1546">
              <controlPr defaultSize="0" autoFill="0" autoLine="0" autoPict="0">
                <anchor moveWithCells="1">
                  <from>
                    <xdr:col>24</xdr:col>
                    <xdr:colOff>47625</xdr:colOff>
                    <xdr:row>175</xdr:row>
                    <xdr:rowOff>200025</xdr:rowOff>
                  </from>
                  <to>
                    <xdr:col>24</xdr:col>
                    <xdr:colOff>257175</xdr:colOff>
                    <xdr:row>177</xdr:row>
                    <xdr:rowOff>19050</xdr:rowOff>
                  </to>
                </anchor>
              </controlPr>
            </control>
          </mc:Choice>
        </mc:AlternateContent>
        <mc:AlternateContent xmlns:mc="http://schemas.openxmlformats.org/markup-compatibility/2006">
          <mc:Choice Requires="x14">
            <control shapeId="4619" r:id="rId416" name="Check Box 1547">
              <controlPr defaultSize="0" autoFill="0" autoLine="0" autoPict="0">
                <anchor moveWithCells="1">
                  <from>
                    <xdr:col>25</xdr:col>
                    <xdr:colOff>47625</xdr:colOff>
                    <xdr:row>175</xdr:row>
                    <xdr:rowOff>200025</xdr:rowOff>
                  </from>
                  <to>
                    <xdr:col>25</xdr:col>
                    <xdr:colOff>257175</xdr:colOff>
                    <xdr:row>177</xdr:row>
                    <xdr:rowOff>19050</xdr:rowOff>
                  </to>
                </anchor>
              </controlPr>
            </control>
          </mc:Choice>
        </mc:AlternateContent>
        <mc:AlternateContent xmlns:mc="http://schemas.openxmlformats.org/markup-compatibility/2006">
          <mc:Choice Requires="x14">
            <control shapeId="4620" r:id="rId417" name="Check Box 1548">
              <controlPr defaultSize="0" autoFill="0" autoLine="0" autoPict="0">
                <anchor moveWithCells="1">
                  <from>
                    <xdr:col>23</xdr:col>
                    <xdr:colOff>47625</xdr:colOff>
                    <xdr:row>178</xdr:row>
                    <xdr:rowOff>85725</xdr:rowOff>
                  </from>
                  <to>
                    <xdr:col>23</xdr:col>
                    <xdr:colOff>257175</xdr:colOff>
                    <xdr:row>179</xdr:row>
                    <xdr:rowOff>114300</xdr:rowOff>
                  </to>
                </anchor>
              </controlPr>
            </control>
          </mc:Choice>
        </mc:AlternateContent>
        <mc:AlternateContent xmlns:mc="http://schemas.openxmlformats.org/markup-compatibility/2006">
          <mc:Choice Requires="x14">
            <control shapeId="4621" r:id="rId418" name="Check Box 1549">
              <controlPr defaultSize="0" autoFill="0" autoLine="0" autoPict="0">
                <anchor moveWithCells="1">
                  <from>
                    <xdr:col>24</xdr:col>
                    <xdr:colOff>47625</xdr:colOff>
                    <xdr:row>178</xdr:row>
                    <xdr:rowOff>85725</xdr:rowOff>
                  </from>
                  <to>
                    <xdr:col>24</xdr:col>
                    <xdr:colOff>257175</xdr:colOff>
                    <xdr:row>179</xdr:row>
                    <xdr:rowOff>114300</xdr:rowOff>
                  </to>
                </anchor>
              </controlPr>
            </control>
          </mc:Choice>
        </mc:AlternateContent>
        <mc:AlternateContent xmlns:mc="http://schemas.openxmlformats.org/markup-compatibility/2006">
          <mc:Choice Requires="x14">
            <control shapeId="4622" r:id="rId419" name="Check Box 1550">
              <controlPr defaultSize="0" autoFill="0" autoLine="0" autoPict="0">
                <anchor moveWithCells="1">
                  <from>
                    <xdr:col>25</xdr:col>
                    <xdr:colOff>47625</xdr:colOff>
                    <xdr:row>178</xdr:row>
                    <xdr:rowOff>85725</xdr:rowOff>
                  </from>
                  <to>
                    <xdr:col>25</xdr:col>
                    <xdr:colOff>257175</xdr:colOff>
                    <xdr:row>179</xdr:row>
                    <xdr:rowOff>114300</xdr:rowOff>
                  </to>
                </anchor>
              </controlPr>
            </control>
          </mc:Choice>
        </mc:AlternateContent>
        <mc:AlternateContent xmlns:mc="http://schemas.openxmlformats.org/markup-compatibility/2006">
          <mc:Choice Requires="x14">
            <control shapeId="4638" r:id="rId420" name="Check Box 1566">
              <controlPr defaultSize="0" autoFill="0" autoLine="0" autoPict="0">
                <anchor moveWithCells="1">
                  <from>
                    <xdr:col>23</xdr:col>
                    <xdr:colOff>47625</xdr:colOff>
                    <xdr:row>649</xdr:row>
                    <xdr:rowOff>85725</xdr:rowOff>
                  </from>
                  <to>
                    <xdr:col>23</xdr:col>
                    <xdr:colOff>257175</xdr:colOff>
                    <xdr:row>650</xdr:row>
                    <xdr:rowOff>114300</xdr:rowOff>
                  </to>
                </anchor>
              </controlPr>
            </control>
          </mc:Choice>
        </mc:AlternateContent>
        <mc:AlternateContent xmlns:mc="http://schemas.openxmlformats.org/markup-compatibility/2006">
          <mc:Choice Requires="x14">
            <control shapeId="4639" r:id="rId421" name="Check Box 1567">
              <controlPr defaultSize="0" autoFill="0" autoLine="0" autoPict="0">
                <anchor moveWithCells="1">
                  <from>
                    <xdr:col>24</xdr:col>
                    <xdr:colOff>47625</xdr:colOff>
                    <xdr:row>649</xdr:row>
                    <xdr:rowOff>85725</xdr:rowOff>
                  </from>
                  <to>
                    <xdr:col>24</xdr:col>
                    <xdr:colOff>257175</xdr:colOff>
                    <xdr:row>650</xdr:row>
                    <xdr:rowOff>114300</xdr:rowOff>
                  </to>
                </anchor>
              </controlPr>
            </control>
          </mc:Choice>
        </mc:AlternateContent>
        <mc:AlternateContent xmlns:mc="http://schemas.openxmlformats.org/markup-compatibility/2006">
          <mc:Choice Requires="x14">
            <control shapeId="4640" r:id="rId422" name="Check Box 1568">
              <controlPr defaultSize="0" autoFill="0" autoLine="0" autoPict="0">
                <anchor moveWithCells="1">
                  <from>
                    <xdr:col>25</xdr:col>
                    <xdr:colOff>47625</xdr:colOff>
                    <xdr:row>649</xdr:row>
                    <xdr:rowOff>85725</xdr:rowOff>
                  </from>
                  <to>
                    <xdr:col>25</xdr:col>
                    <xdr:colOff>257175</xdr:colOff>
                    <xdr:row>650</xdr:row>
                    <xdr:rowOff>114300</xdr:rowOff>
                  </to>
                </anchor>
              </controlPr>
            </control>
          </mc:Choice>
        </mc:AlternateContent>
        <mc:AlternateContent xmlns:mc="http://schemas.openxmlformats.org/markup-compatibility/2006">
          <mc:Choice Requires="x14">
            <control shapeId="4641" r:id="rId423" name="Check Box 1569">
              <controlPr defaultSize="0" autoFill="0" autoLine="0" autoPict="0">
                <anchor moveWithCells="1">
                  <from>
                    <xdr:col>23</xdr:col>
                    <xdr:colOff>47625</xdr:colOff>
                    <xdr:row>652</xdr:row>
                    <xdr:rowOff>85725</xdr:rowOff>
                  </from>
                  <to>
                    <xdr:col>23</xdr:col>
                    <xdr:colOff>257175</xdr:colOff>
                    <xdr:row>653</xdr:row>
                    <xdr:rowOff>114300</xdr:rowOff>
                  </to>
                </anchor>
              </controlPr>
            </control>
          </mc:Choice>
        </mc:AlternateContent>
        <mc:AlternateContent xmlns:mc="http://schemas.openxmlformats.org/markup-compatibility/2006">
          <mc:Choice Requires="x14">
            <control shapeId="4642" r:id="rId424" name="Check Box 1570">
              <controlPr defaultSize="0" autoFill="0" autoLine="0" autoPict="0">
                <anchor moveWithCells="1">
                  <from>
                    <xdr:col>24</xdr:col>
                    <xdr:colOff>47625</xdr:colOff>
                    <xdr:row>652</xdr:row>
                    <xdr:rowOff>85725</xdr:rowOff>
                  </from>
                  <to>
                    <xdr:col>24</xdr:col>
                    <xdr:colOff>257175</xdr:colOff>
                    <xdr:row>653</xdr:row>
                    <xdr:rowOff>114300</xdr:rowOff>
                  </to>
                </anchor>
              </controlPr>
            </control>
          </mc:Choice>
        </mc:AlternateContent>
        <mc:AlternateContent xmlns:mc="http://schemas.openxmlformats.org/markup-compatibility/2006">
          <mc:Choice Requires="x14">
            <control shapeId="4643" r:id="rId425" name="Check Box 1571">
              <controlPr defaultSize="0" autoFill="0" autoLine="0" autoPict="0">
                <anchor moveWithCells="1">
                  <from>
                    <xdr:col>25</xdr:col>
                    <xdr:colOff>47625</xdr:colOff>
                    <xdr:row>652</xdr:row>
                    <xdr:rowOff>85725</xdr:rowOff>
                  </from>
                  <to>
                    <xdr:col>25</xdr:col>
                    <xdr:colOff>257175</xdr:colOff>
                    <xdr:row>653</xdr:row>
                    <xdr:rowOff>114300</xdr:rowOff>
                  </to>
                </anchor>
              </controlPr>
            </control>
          </mc:Choice>
        </mc:AlternateContent>
        <mc:AlternateContent xmlns:mc="http://schemas.openxmlformats.org/markup-compatibility/2006">
          <mc:Choice Requires="x14">
            <control shapeId="4644" r:id="rId426" name="Check Box 1572">
              <controlPr defaultSize="0" autoFill="0" autoLine="0" autoPict="0">
                <anchor moveWithCells="1">
                  <from>
                    <xdr:col>23</xdr:col>
                    <xdr:colOff>47625</xdr:colOff>
                    <xdr:row>654</xdr:row>
                    <xdr:rowOff>85725</xdr:rowOff>
                  </from>
                  <to>
                    <xdr:col>23</xdr:col>
                    <xdr:colOff>257175</xdr:colOff>
                    <xdr:row>655</xdr:row>
                    <xdr:rowOff>114300</xdr:rowOff>
                  </to>
                </anchor>
              </controlPr>
            </control>
          </mc:Choice>
        </mc:AlternateContent>
        <mc:AlternateContent xmlns:mc="http://schemas.openxmlformats.org/markup-compatibility/2006">
          <mc:Choice Requires="x14">
            <control shapeId="4645" r:id="rId427" name="Check Box 1573">
              <controlPr defaultSize="0" autoFill="0" autoLine="0" autoPict="0">
                <anchor moveWithCells="1">
                  <from>
                    <xdr:col>24</xdr:col>
                    <xdr:colOff>47625</xdr:colOff>
                    <xdr:row>654</xdr:row>
                    <xdr:rowOff>85725</xdr:rowOff>
                  </from>
                  <to>
                    <xdr:col>24</xdr:col>
                    <xdr:colOff>257175</xdr:colOff>
                    <xdr:row>655</xdr:row>
                    <xdr:rowOff>114300</xdr:rowOff>
                  </to>
                </anchor>
              </controlPr>
            </control>
          </mc:Choice>
        </mc:AlternateContent>
        <mc:AlternateContent xmlns:mc="http://schemas.openxmlformats.org/markup-compatibility/2006">
          <mc:Choice Requires="x14">
            <control shapeId="4646" r:id="rId428" name="Check Box 1574">
              <controlPr defaultSize="0" autoFill="0" autoLine="0" autoPict="0">
                <anchor moveWithCells="1">
                  <from>
                    <xdr:col>25</xdr:col>
                    <xdr:colOff>47625</xdr:colOff>
                    <xdr:row>654</xdr:row>
                    <xdr:rowOff>85725</xdr:rowOff>
                  </from>
                  <to>
                    <xdr:col>25</xdr:col>
                    <xdr:colOff>257175</xdr:colOff>
                    <xdr:row>655</xdr:row>
                    <xdr:rowOff>114300</xdr:rowOff>
                  </to>
                </anchor>
              </controlPr>
            </control>
          </mc:Choice>
        </mc:AlternateContent>
        <mc:AlternateContent xmlns:mc="http://schemas.openxmlformats.org/markup-compatibility/2006">
          <mc:Choice Requires="x14">
            <control shapeId="4647" r:id="rId429" name="Check Box 1575">
              <controlPr defaultSize="0" autoFill="0" autoLine="0" autoPict="0">
                <anchor moveWithCells="1">
                  <from>
                    <xdr:col>23</xdr:col>
                    <xdr:colOff>47625</xdr:colOff>
                    <xdr:row>656</xdr:row>
                    <xdr:rowOff>85725</xdr:rowOff>
                  </from>
                  <to>
                    <xdr:col>23</xdr:col>
                    <xdr:colOff>257175</xdr:colOff>
                    <xdr:row>657</xdr:row>
                    <xdr:rowOff>114300</xdr:rowOff>
                  </to>
                </anchor>
              </controlPr>
            </control>
          </mc:Choice>
        </mc:AlternateContent>
        <mc:AlternateContent xmlns:mc="http://schemas.openxmlformats.org/markup-compatibility/2006">
          <mc:Choice Requires="x14">
            <control shapeId="4648" r:id="rId430" name="Check Box 1576">
              <controlPr defaultSize="0" autoFill="0" autoLine="0" autoPict="0">
                <anchor moveWithCells="1">
                  <from>
                    <xdr:col>24</xdr:col>
                    <xdr:colOff>47625</xdr:colOff>
                    <xdr:row>656</xdr:row>
                    <xdr:rowOff>85725</xdr:rowOff>
                  </from>
                  <to>
                    <xdr:col>24</xdr:col>
                    <xdr:colOff>257175</xdr:colOff>
                    <xdr:row>657</xdr:row>
                    <xdr:rowOff>114300</xdr:rowOff>
                  </to>
                </anchor>
              </controlPr>
            </control>
          </mc:Choice>
        </mc:AlternateContent>
        <mc:AlternateContent xmlns:mc="http://schemas.openxmlformats.org/markup-compatibility/2006">
          <mc:Choice Requires="x14">
            <control shapeId="4649" r:id="rId431" name="Check Box 1577">
              <controlPr defaultSize="0" autoFill="0" autoLine="0" autoPict="0">
                <anchor moveWithCells="1">
                  <from>
                    <xdr:col>25</xdr:col>
                    <xdr:colOff>47625</xdr:colOff>
                    <xdr:row>656</xdr:row>
                    <xdr:rowOff>85725</xdr:rowOff>
                  </from>
                  <to>
                    <xdr:col>25</xdr:col>
                    <xdr:colOff>257175</xdr:colOff>
                    <xdr:row>657</xdr:row>
                    <xdr:rowOff>114300</xdr:rowOff>
                  </to>
                </anchor>
              </controlPr>
            </control>
          </mc:Choice>
        </mc:AlternateContent>
        <mc:AlternateContent xmlns:mc="http://schemas.openxmlformats.org/markup-compatibility/2006">
          <mc:Choice Requires="x14">
            <control shapeId="4650" r:id="rId432" name="Check Box 1578">
              <controlPr defaultSize="0" autoFill="0" autoLine="0" autoPict="0">
                <anchor moveWithCells="1">
                  <from>
                    <xdr:col>12</xdr:col>
                    <xdr:colOff>28575</xdr:colOff>
                    <xdr:row>228</xdr:row>
                    <xdr:rowOff>0</xdr:rowOff>
                  </from>
                  <to>
                    <xdr:col>13</xdr:col>
                    <xdr:colOff>0</xdr:colOff>
                    <xdr:row>229</xdr:row>
                    <xdr:rowOff>0</xdr:rowOff>
                  </to>
                </anchor>
              </controlPr>
            </control>
          </mc:Choice>
        </mc:AlternateContent>
        <mc:AlternateContent xmlns:mc="http://schemas.openxmlformats.org/markup-compatibility/2006">
          <mc:Choice Requires="x14">
            <control shapeId="4655" r:id="rId433" name="Check Box 1583">
              <controlPr defaultSize="0" autoFill="0" autoLine="0" autoPict="0">
                <anchor moveWithCells="1">
                  <from>
                    <xdr:col>23</xdr:col>
                    <xdr:colOff>47625</xdr:colOff>
                    <xdr:row>535</xdr:row>
                    <xdr:rowOff>0</xdr:rowOff>
                  </from>
                  <to>
                    <xdr:col>23</xdr:col>
                    <xdr:colOff>257175</xdr:colOff>
                    <xdr:row>536</xdr:row>
                    <xdr:rowOff>28575</xdr:rowOff>
                  </to>
                </anchor>
              </controlPr>
            </control>
          </mc:Choice>
        </mc:AlternateContent>
        <mc:AlternateContent xmlns:mc="http://schemas.openxmlformats.org/markup-compatibility/2006">
          <mc:Choice Requires="x14">
            <control shapeId="4656" r:id="rId434" name="Check Box 1584">
              <controlPr defaultSize="0" autoFill="0" autoLine="0" autoPict="0">
                <anchor moveWithCells="1">
                  <from>
                    <xdr:col>24</xdr:col>
                    <xdr:colOff>57150</xdr:colOff>
                    <xdr:row>535</xdr:row>
                    <xdr:rowOff>0</xdr:rowOff>
                  </from>
                  <to>
                    <xdr:col>24</xdr:col>
                    <xdr:colOff>266700</xdr:colOff>
                    <xdr:row>536</xdr:row>
                    <xdr:rowOff>28575</xdr:rowOff>
                  </to>
                </anchor>
              </controlPr>
            </control>
          </mc:Choice>
        </mc:AlternateContent>
        <mc:AlternateContent xmlns:mc="http://schemas.openxmlformats.org/markup-compatibility/2006">
          <mc:Choice Requires="x14">
            <control shapeId="4657" r:id="rId435" name="Check Box 1585">
              <controlPr defaultSize="0" autoFill="0" autoLine="0" autoPict="0">
                <anchor moveWithCells="1">
                  <from>
                    <xdr:col>23</xdr:col>
                    <xdr:colOff>47625</xdr:colOff>
                    <xdr:row>540</xdr:row>
                    <xdr:rowOff>95250</xdr:rowOff>
                  </from>
                  <to>
                    <xdr:col>23</xdr:col>
                    <xdr:colOff>257175</xdr:colOff>
                    <xdr:row>541</xdr:row>
                    <xdr:rowOff>123825</xdr:rowOff>
                  </to>
                </anchor>
              </controlPr>
            </control>
          </mc:Choice>
        </mc:AlternateContent>
        <mc:AlternateContent xmlns:mc="http://schemas.openxmlformats.org/markup-compatibility/2006">
          <mc:Choice Requires="x14">
            <control shapeId="4658" r:id="rId436" name="Check Box 1586">
              <controlPr defaultSize="0" autoFill="0" autoLine="0" autoPict="0">
                <anchor moveWithCells="1">
                  <from>
                    <xdr:col>24</xdr:col>
                    <xdr:colOff>57150</xdr:colOff>
                    <xdr:row>540</xdr:row>
                    <xdr:rowOff>95250</xdr:rowOff>
                  </from>
                  <to>
                    <xdr:col>24</xdr:col>
                    <xdr:colOff>266700</xdr:colOff>
                    <xdr:row>541</xdr:row>
                    <xdr:rowOff>123825</xdr:rowOff>
                  </to>
                </anchor>
              </controlPr>
            </control>
          </mc:Choice>
        </mc:AlternateContent>
        <mc:AlternateContent xmlns:mc="http://schemas.openxmlformats.org/markup-compatibility/2006">
          <mc:Choice Requires="x14">
            <control shapeId="4659" r:id="rId437" name="Check Box 1587">
              <controlPr defaultSize="0" autoFill="0" autoLine="0" autoPict="0">
                <anchor moveWithCells="1">
                  <from>
                    <xdr:col>23</xdr:col>
                    <xdr:colOff>47625</xdr:colOff>
                    <xdr:row>538</xdr:row>
                    <xdr:rowOff>66675</xdr:rowOff>
                  </from>
                  <to>
                    <xdr:col>23</xdr:col>
                    <xdr:colOff>257175</xdr:colOff>
                    <xdr:row>539</xdr:row>
                    <xdr:rowOff>95250</xdr:rowOff>
                  </to>
                </anchor>
              </controlPr>
            </control>
          </mc:Choice>
        </mc:AlternateContent>
        <mc:AlternateContent xmlns:mc="http://schemas.openxmlformats.org/markup-compatibility/2006">
          <mc:Choice Requires="x14">
            <control shapeId="4660" r:id="rId438" name="Check Box 1588">
              <controlPr defaultSize="0" autoFill="0" autoLine="0" autoPict="0">
                <anchor moveWithCells="1">
                  <from>
                    <xdr:col>24</xdr:col>
                    <xdr:colOff>57150</xdr:colOff>
                    <xdr:row>538</xdr:row>
                    <xdr:rowOff>66675</xdr:rowOff>
                  </from>
                  <to>
                    <xdr:col>24</xdr:col>
                    <xdr:colOff>266700</xdr:colOff>
                    <xdr:row>539</xdr:row>
                    <xdr:rowOff>95250</xdr:rowOff>
                  </to>
                </anchor>
              </controlPr>
            </control>
          </mc:Choice>
        </mc:AlternateContent>
        <mc:AlternateContent xmlns:mc="http://schemas.openxmlformats.org/markup-compatibility/2006">
          <mc:Choice Requires="x14">
            <control shapeId="4661" r:id="rId439" name="Check Box 1589">
              <controlPr defaultSize="0" autoFill="0" autoLine="0" autoPict="0">
                <anchor moveWithCells="1">
                  <from>
                    <xdr:col>23</xdr:col>
                    <xdr:colOff>57150</xdr:colOff>
                    <xdr:row>75</xdr:row>
                    <xdr:rowOff>85725</xdr:rowOff>
                  </from>
                  <to>
                    <xdr:col>23</xdr:col>
                    <xdr:colOff>266700</xdr:colOff>
                    <xdr:row>76</xdr:row>
                    <xdr:rowOff>114300</xdr:rowOff>
                  </to>
                </anchor>
              </controlPr>
            </control>
          </mc:Choice>
        </mc:AlternateContent>
        <mc:AlternateContent xmlns:mc="http://schemas.openxmlformats.org/markup-compatibility/2006">
          <mc:Choice Requires="x14">
            <control shapeId="4662" r:id="rId440" name="Check Box 1590">
              <controlPr defaultSize="0" autoFill="0" autoLine="0" autoPict="0">
                <anchor moveWithCells="1">
                  <from>
                    <xdr:col>24</xdr:col>
                    <xdr:colOff>57150</xdr:colOff>
                    <xdr:row>75</xdr:row>
                    <xdr:rowOff>85725</xdr:rowOff>
                  </from>
                  <to>
                    <xdr:col>24</xdr:col>
                    <xdr:colOff>266700</xdr:colOff>
                    <xdr:row>76</xdr:row>
                    <xdr:rowOff>114300</xdr:rowOff>
                  </to>
                </anchor>
              </controlPr>
            </control>
          </mc:Choice>
        </mc:AlternateContent>
        <mc:AlternateContent xmlns:mc="http://schemas.openxmlformats.org/markup-compatibility/2006">
          <mc:Choice Requires="x14">
            <control shapeId="4663" r:id="rId441" name="Check Box 1591">
              <controlPr defaultSize="0" autoFill="0" autoLine="0" autoPict="0">
                <anchor moveWithCells="1">
                  <from>
                    <xdr:col>23</xdr:col>
                    <xdr:colOff>47625</xdr:colOff>
                    <xdr:row>252</xdr:row>
                    <xdr:rowOff>66675</xdr:rowOff>
                  </from>
                  <to>
                    <xdr:col>23</xdr:col>
                    <xdr:colOff>257175</xdr:colOff>
                    <xdr:row>253</xdr:row>
                    <xdr:rowOff>104775</xdr:rowOff>
                  </to>
                </anchor>
              </controlPr>
            </control>
          </mc:Choice>
        </mc:AlternateContent>
        <mc:AlternateContent xmlns:mc="http://schemas.openxmlformats.org/markup-compatibility/2006">
          <mc:Choice Requires="x14">
            <control shapeId="4664" r:id="rId442" name="Check Box 1592">
              <controlPr defaultSize="0" autoFill="0" autoLine="0" autoPict="0">
                <anchor moveWithCells="1">
                  <from>
                    <xdr:col>24</xdr:col>
                    <xdr:colOff>47625</xdr:colOff>
                    <xdr:row>252</xdr:row>
                    <xdr:rowOff>66675</xdr:rowOff>
                  </from>
                  <to>
                    <xdr:col>24</xdr:col>
                    <xdr:colOff>257175</xdr:colOff>
                    <xdr:row>253</xdr:row>
                    <xdr:rowOff>104775</xdr:rowOff>
                  </to>
                </anchor>
              </controlPr>
            </control>
          </mc:Choice>
        </mc:AlternateContent>
        <mc:AlternateContent xmlns:mc="http://schemas.openxmlformats.org/markup-compatibility/2006">
          <mc:Choice Requires="x14">
            <control shapeId="4667" r:id="rId443" name="Check Box 1595">
              <controlPr defaultSize="0" autoFill="0" autoLine="0" autoPict="0">
                <anchor moveWithCells="1">
                  <from>
                    <xdr:col>23</xdr:col>
                    <xdr:colOff>47625</xdr:colOff>
                    <xdr:row>244</xdr:row>
                    <xdr:rowOff>47625</xdr:rowOff>
                  </from>
                  <to>
                    <xdr:col>23</xdr:col>
                    <xdr:colOff>257175</xdr:colOff>
                    <xdr:row>245</xdr:row>
                    <xdr:rowOff>76200</xdr:rowOff>
                  </to>
                </anchor>
              </controlPr>
            </control>
          </mc:Choice>
        </mc:AlternateContent>
        <mc:AlternateContent xmlns:mc="http://schemas.openxmlformats.org/markup-compatibility/2006">
          <mc:Choice Requires="x14">
            <control shapeId="4668" r:id="rId444" name="Check Box 1596">
              <controlPr defaultSize="0" autoFill="0" autoLine="0" autoPict="0">
                <anchor moveWithCells="1">
                  <from>
                    <xdr:col>24</xdr:col>
                    <xdr:colOff>47625</xdr:colOff>
                    <xdr:row>244</xdr:row>
                    <xdr:rowOff>47625</xdr:rowOff>
                  </from>
                  <to>
                    <xdr:col>24</xdr:col>
                    <xdr:colOff>257175</xdr:colOff>
                    <xdr:row>245</xdr:row>
                    <xdr:rowOff>76200</xdr:rowOff>
                  </to>
                </anchor>
              </controlPr>
            </control>
          </mc:Choice>
        </mc:AlternateContent>
        <mc:AlternateContent xmlns:mc="http://schemas.openxmlformats.org/markup-compatibility/2006">
          <mc:Choice Requires="x14">
            <control shapeId="4669" r:id="rId445" name="Check Box 1597">
              <controlPr defaultSize="0" autoFill="0" autoLine="0" autoPict="0">
                <anchor moveWithCells="1">
                  <from>
                    <xdr:col>23</xdr:col>
                    <xdr:colOff>47625</xdr:colOff>
                    <xdr:row>248</xdr:row>
                    <xdr:rowOff>161925</xdr:rowOff>
                  </from>
                  <to>
                    <xdr:col>23</xdr:col>
                    <xdr:colOff>285750</xdr:colOff>
                    <xdr:row>249</xdr:row>
                    <xdr:rowOff>171450</xdr:rowOff>
                  </to>
                </anchor>
              </controlPr>
            </control>
          </mc:Choice>
        </mc:AlternateContent>
        <mc:AlternateContent xmlns:mc="http://schemas.openxmlformats.org/markup-compatibility/2006">
          <mc:Choice Requires="x14">
            <control shapeId="4670" r:id="rId446" name="Check Box 1598">
              <controlPr defaultSize="0" autoFill="0" autoLine="0" autoPict="0">
                <anchor moveWithCells="1">
                  <from>
                    <xdr:col>24</xdr:col>
                    <xdr:colOff>57150</xdr:colOff>
                    <xdr:row>248</xdr:row>
                    <xdr:rowOff>161925</xdr:rowOff>
                  </from>
                  <to>
                    <xdr:col>25</xdr:col>
                    <xdr:colOff>0</xdr:colOff>
                    <xdr:row>249</xdr:row>
                    <xdr:rowOff>161925</xdr:rowOff>
                  </to>
                </anchor>
              </controlPr>
            </control>
          </mc:Choice>
        </mc:AlternateContent>
        <mc:AlternateContent xmlns:mc="http://schemas.openxmlformats.org/markup-compatibility/2006">
          <mc:Choice Requires="x14">
            <control shapeId="4671" r:id="rId447" name="Check Box 1599">
              <controlPr defaultSize="0" autoFill="0" autoLine="0" autoPict="0">
                <anchor moveWithCells="1">
                  <from>
                    <xdr:col>24</xdr:col>
                    <xdr:colOff>47625</xdr:colOff>
                    <xdr:row>241</xdr:row>
                    <xdr:rowOff>95250</xdr:rowOff>
                  </from>
                  <to>
                    <xdr:col>24</xdr:col>
                    <xdr:colOff>257175</xdr:colOff>
                    <xdr:row>242</xdr:row>
                    <xdr:rowOff>123825</xdr:rowOff>
                  </to>
                </anchor>
              </controlPr>
            </control>
          </mc:Choice>
        </mc:AlternateContent>
        <mc:AlternateContent xmlns:mc="http://schemas.openxmlformats.org/markup-compatibility/2006">
          <mc:Choice Requires="x14">
            <control shapeId="4672" r:id="rId448" name="Check Box 1600">
              <controlPr defaultSize="0" autoFill="0" autoLine="0" autoPict="0">
                <anchor moveWithCells="1">
                  <from>
                    <xdr:col>23</xdr:col>
                    <xdr:colOff>47625</xdr:colOff>
                    <xdr:row>241</xdr:row>
                    <xdr:rowOff>95250</xdr:rowOff>
                  </from>
                  <to>
                    <xdr:col>23</xdr:col>
                    <xdr:colOff>257175</xdr:colOff>
                    <xdr:row>242</xdr:row>
                    <xdr:rowOff>123825</xdr:rowOff>
                  </to>
                </anchor>
              </controlPr>
            </control>
          </mc:Choice>
        </mc:AlternateContent>
        <mc:AlternateContent xmlns:mc="http://schemas.openxmlformats.org/markup-compatibility/2006">
          <mc:Choice Requires="x14">
            <control shapeId="4675" r:id="rId449" name="Check Box 1603">
              <controlPr defaultSize="0" autoFill="0" autoLine="0" autoPict="0">
                <anchor moveWithCells="1">
                  <from>
                    <xdr:col>25</xdr:col>
                    <xdr:colOff>19050</xdr:colOff>
                    <xdr:row>255</xdr:row>
                    <xdr:rowOff>57150</xdr:rowOff>
                  </from>
                  <to>
                    <xdr:col>25</xdr:col>
                    <xdr:colOff>228600</xdr:colOff>
                    <xdr:row>256</xdr:row>
                    <xdr:rowOff>85725</xdr:rowOff>
                  </to>
                </anchor>
              </controlPr>
            </control>
          </mc:Choice>
        </mc:AlternateContent>
        <mc:AlternateContent xmlns:mc="http://schemas.openxmlformats.org/markup-compatibility/2006">
          <mc:Choice Requires="x14">
            <control shapeId="4676" r:id="rId450" name="Check Box 1604">
              <controlPr defaultSize="0" autoFill="0" autoLine="0" autoPict="0">
                <anchor moveWithCells="1">
                  <from>
                    <xdr:col>23</xdr:col>
                    <xdr:colOff>47625</xdr:colOff>
                    <xdr:row>279</xdr:row>
                    <xdr:rowOff>142875</xdr:rowOff>
                  </from>
                  <to>
                    <xdr:col>23</xdr:col>
                    <xdr:colOff>257175</xdr:colOff>
                    <xdr:row>280</xdr:row>
                    <xdr:rowOff>171450</xdr:rowOff>
                  </to>
                </anchor>
              </controlPr>
            </control>
          </mc:Choice>
        </mc:AlternateContent>
        <mc:AlternateContent xmlns:mc="http://schemas.openxmlformats.org/markup-compatibility/2006">
          <mc:Choice Requires="x14">
            <control shapeId="4677" r:id="rId451" name="Check Box 1605">
              <controlPr defaultSize="0" autoFill="0" autoLine="0" autoPict="0">
                <anchor moveWithCells="1">
                  <from>
                    <xdr:col>24</xdr:col>
                    <xdr:colOff>47625</xdr:colOff>
                    <xdr:row>279</xdr:row>
                    <xdr:rowOff>142875</xdr:rowOff>
                  </from>
                  <to>
                    <xdr:col>24</xdr:col>
                    <xdr:colOff>257175</xdr:colOff>
                    <xdr:row>280</xdr:row>
                    <xdr:rowOff>171450</xdr:rowOff>
                  </to>
                </anchor>
              </controlPr>
            </control>
          </mc:Choice>
        </mc:AlternateContent>
        <mc:AlternateContent xmlns:mc="http://schemas.openxmlformats.org/markup-compatibility/2006">
          <mc:Choice Requires="x14">
            <control shapeId="4678" r:id="rId452" name="Check Box 1606">
              <controlPr defaultSize="0" autoFill="0" autoLine="0" autoPict="0">
                <anchor moveWithCells="1">
                  <from>
                    <xdr:col>25</xdr:col>
                    <xdr:colOff>47625</xdr:colOff>
                    <xdr:row>279</xdr:row>
                    <xdr:rowOff>142875</xdr:rowOff>
                  </from>
                  <to>
                    <xdr:col>25</xdr:col>
                    <xdr:colOff>257175</xdr:colOff>
                    <xdr:row>280</xdr:row>
                    <xdr:rowOff>171450</xdr:rowOff>
                  </to>
                </anchor>
              </controlPr>
            </control>
          </mc:Choice>
        </mc:AlternateContent>
        <mc:AlternateContent xmlns:mc="http://schemas.openxmlformats.org/markup-compatibility/2006">
          <mc:Choice Requires="x14">
            <control shapeId="4679" r:id="rId453" name="Check Box 1607">
              <controlPr defaultSize="0" autoFill="0" autoLine="0" autoPict="0">
                <anchor moveWithCells="1">
                  <from>
                    <xdr:col>23</xdr:col>
                    <xdr:colOff>47625</xdr:colOff>
                    <xdr:row>288</xdr:row>
                    <xdr:rowOff>85725</xdr:rowOff>
                  </from>
                  <to>
                    <xdr:col>23</xdr:col>
                    <xdr:colOff>257175</xdr:colOff>
                    <xdr:row>289</xdr:row>
                    <xdr:rowOff>114300</xdr:rowOff>
                  </to>
                </anchor>
              </controlPr>
            </control>
          </mc:Choice>
        </mc:AlternateContent>
        <mc:AlternateContent xmlns:mc="http://schemas.openxmlformats.org/markup-compatibility/2006">
          <mc:Choice Requires="x14">
            <control shapeId="4680" r:id="rId454" name="Check Box 1608">
              <controlPr defaultSize="0" autoFill="0" autoLine="0" autoPict="0">
                <anchor moveWithCells="1">
                  <from>
                    <xdr:col>24</xdr:col>
                    <xdr:colOff>47625</xdr:colOff>
                    <xdr:row>288</xdr:row>
                    <xdr:rowOff>85725</xdr:rowOff>
                  </from>
                  <to>
                    <xdr:col>24</xdr:col>
                    <xdr:colOff>257175</xdr:colOff>
                    <xdr:row>289</xdr:row>
                    <xdr:rowOff>114300</xdr:rowOff>
                  </to>
                </anchor>
              </controlPr>
            </control>
          </mc:Choice>
        </mc:AlternateContent>
        <mc:AlternateContent xmlns:mc="http://schemas.openxmlformats.org/markup-compatibility/2006">
          <mc:Choice Requires="x14">
            <control shapeId="4681" r:id="rId455" name="Check Box 1609">
              <controlPr defaultSize="0" autoFill="0" autoLine="0" autoPict="0">
                <anchor moveWithCells="1">
                  <from>
                    <xdr:col>25</xdr:col>
                    <xdr:colOff>47625</xdr:colOff>
                    <xdr:row>288</xdr:row>
                    <xdr:rowOff>85725</xdr:rowOff>
                  </from>
                  <to>
                    <xdr:col>25</xdr:col>
                    <xdr:colOff>257175</xdr:colOff>
                    <xdr:row>289</xdr:row>
                    <xdr:rowOff>114300</xdr:rowOff>
                  </to>
                </anchor>
              </controlPr>
            </control>
          </mc:Choice>
        </mc:AlternateContent>
        <mc:AlternateContent xmlns:mc="http://schemas.openxmlformats.org/markup-compatibility/2006">
          <mc:Choice Requires="x14">
            <control shapeId="4694" r:id="rId456" name="Check Box 1622">
              <controlPr defaultSize="0" autoFill="0" autoLine="0" autoPict="0">
                <anchor moveWithCells="1">
                  <from>
                    <xdr:col>23</xdr:col>
                    <xdr:colOff>47625</xdr:colOff>
                    <xdr:row>820</xdr:row>
                    <xdr:rowOff>180975</xdr:rowOff>
                  </from>
                  <to>
                    <xdr:col>23</xdr:col>
                    <xdr:colOff>257175</xdr:colOff>
                    <xdr:row>822</xdr:row>
                    <xdr:rowOff>0</xdr:rowOff>
                  </to>
                </anchor>
              </controlPr>
            </control>
          </mc:Choice>
        </mc:AlternateContent>
        <mc:AlternateContent xmlns:mc="http://schemas.openxmlformats.org/markup-compatibility/2006">
          <mc:Choice Requires="x14">
            <control shapeId="4695" r:id="rId457" name="Check Box 1623">
              <controlPr defaultSize="0" autoFill="0" autoLine="0" autoPict="0">
                <anchor moveWithCells="1">
                  <from>
                    <xdr:col>24</xdr:col>
                    <xdr:colOff>47625</xdr:colOff>
                    <xdr:row>820</xdr:row>
                    <xdr:rowOff>180975</xdr:rowOff>
                  </from>
                  <to>
                    <xdr:col>24</xdr:col>
                    <xdr:colOff>257175</xdr:colOff>
                    <xdr:row>822</xdr:row>
                    <xdr:rowOff>0</xdr:rowOff>
                  </to>
                </anchor>
              </controlPr>
            </control>
          </mc:Choice>
        </mc:AlternateContent>
        <mc:AlternateContent xmlns:mc="http://schemas.openxmlformats.org/markup-compatibility/2006">
          <mc:Choice Requires="x14">
            <control shapeId="4696" r:id="rId458" name="Check Box 1624">
              <controlPr defaultSize="0" autoFill="0" autoLine="0" autoPict="0">
                <anchor moveWithCells="1">
                  <from>
                    <xdr:col>25</xdr:col>
                    <xdr:colOff>47625</xdr:colOff>
                    <xdr:row>820</xdr:row>
                    <xdr:rowOff>180975</xdr:rowOff>
                  </from>
                  <to>
                    <xdr:col>25</xdr:col>
                    <xdr:colOff>257175</xdr:colOff>
                    <xdr:row>822</xdr:row>
                    <xdr:rowOff>0</xdr:rowOff>
                  </to>
                </anchor>
              </controlPr>
            </control>
          </mc:Choice>
        </mc:AlternateContent>
        <mc:AlternateContent xmlns:mc="http://schemas.openxmlformats.org/markup-compatibility/2006">
          <mc:Choice Requires="x14">
            <control shapeId="4733" r:id="rId459" name="Check Box 1661">
              <controlPr defaultSize="0" autoFill="0" autoLine="0" autoPict="0">
                <anchor moveWithCells="1">
                  <from>
                    <xdr:col>4</xdr:col>
                    <xdr:colOff>47625</xdr:colOff>
                    <xdr:row>124</xdr:row>
                    <xdr:rowOff>200025</xdr:rowOff>
                  </from>
                  <to>
                    <xdr:col>5</xdr:col>
                    <xdr:colOff>0</xdr:colOff>
                    <xdr:row>126</xdr:row>
                    <xdr:rowOff>19050</xdr:rowOff>
                  </to>
                </anchor>
              </controlPr>
            </control>
          </mc:Choice>
        </mc:AlternateContent>
        <mc:AlternateContent xmlns:mc="http://schemas.openxmlformats.org/markup-compatibility/2006">
          <mc:Choice Requires="x14">
            <control shapeId="4734" r:id="rId460" name="Check Box 1662">
              <controlPr defaultSize="0" autoFill="0" autoLine="0" autoPict="0">
                <anchor moveWithCells="1">
                  <from>
                    <xdr:col>4</xdr:col>
                    <xdr:colOff>47625</xdr:colOff>
                    <xdr:row>125</xdr:row>
                    <xdr:rowOff>200025</xdr:rowOff>
                  </from>
                  <to>
                    <xdr:col>5</xdr:col>
                    <xdr:colOff>0</xdr:colOff>
                    <xdr:row>127</xdr:row>
                    <xdr:rowOff>19050</xdr:rowOff>
                  </to>
                </anchor>
              </controlPr>
            </control>
          </mc:Choice>
        </mc:AlternateContent>
        <mc:AlternateContent xmlns:mc="http://schemas.openxmlformats.org/markup-compatibility/2006">
          <mc:Choice Requires="x14">
            <control shapeId="4735" r:id="rId461" name="Check Box 1663">
              <controlPr defaultSize="0" autoFill="0" autoLine="0" autoPict="0">
                <anchor moveWithCells="1">
                  <from>
                    <xdr:col>23</xdr:col>
                    <xdr:colOff>47625</xdr:colOff>
                    <xdr:row>126</xdr:row>
                    <xdr:rowOff>85725</xdr:rowOff>
                  </from>
                  <to>
                    <xdr:col>23</xdr:col>
                    <xdr:colOff>257175</xdr:colOff>
                    <xdr:row>127</xdr:row>
                    <xdr:rowOff>114300</xdr:rowOff>
                  </to>
                </anchor>
              </controlPr>
            </control>
          </mc:Choice>
        </mc:AlternateContent>
        <mc:AlternateContent xmlns:mc="http://schemas.openxmlformats.org/markup-compatibility/2006">
          <mc:Choice Requires="x14">
            <control shapeId="4736" r:id="rId462" name="Check Box 1664">
              <controlPr defaultSize="0" autoFill="0" autoLine="0" autoPict="0">
                <anchor moveWithCells="1">
                  <from>
                    <xdr:col>24</xdr:col>
                    <xdr:colOff>47625</xdr:colOff>
                    <xdr:row>126</xdr:row>
                    <xdr:rowOff>85725</xdr:rowOff>
                  </from>
                  <to>
                    <xdr:col>24</xdr:col>
                    <xdr:colOff>257175</xdr:colOff>
                    <xdr:row>127</xdr:row>
                    <xdr:rowOff>114300</xdr:rowOff>
                  </to>
                </anchor>
              </controlPr>
            </control>
          </mc:Choice>
        </mc:AlternateContent>
        <mc:AlternateContent xmlns:mc="http://schemas.openxmlformats.org/markup-compatibility/2006">
          <mc:Choice Requires="x14">
            <control shapeId="4737" r:id="rId463" name="Check Box 1665">
              <controlPr defaultSize="0" autoFill="0" autoLine="0" autoPict="0">
                <anchor moveWithCells="1">
                  <from>
                    <xdr:col>25</xdr:col>
                    <xdr:colOff>47625</xdr:colOff>
                    <xdr:row>126</xdr:row>
                    <xdr:rowOff>85725</xdr:rowOff>
                  </from>
                  <to>
                    <xdr:col>25</xdr:col>
                    <xdr:colOff>257175</xdr:colOff>
                    <xdr:row>127</xdr:row>
                    <xdr:rowOff>114300</xdr:rowOff>
                  </to>
                </anchor>
              </controlPr>
            </control>
          </mc:Choice>
        </mc:AlternateContent>
        <mc:AlternateContent xmlns:mc="http://schemas.openxmlformats.org/markup-compatibility/2006">
          <mc:Choice Requires="x14">
            <control shapeId="4738" r:id="rId464" name="Check Box 1666">
              <controlPr defaultSize="0" autoFill="0" autoLine="0" autoPict="0">
                <anchor moveWithCells="1">
                  <from>
                    <xdr:col>25</xdr:col>
                    <xdr:colOff>47625</xdr:colOff>
                    <xdr:row>121</xdr:row>
                    <xdr:rowOff>95250</xdr:rowOff>
                  </from>
                  <to>
                    <xdr:col>25</xdr:col>
                    <xdr:colOff>257175</xdr:colOff>
                    <xdr:row>122</xdr:row>
                    <xdr:rowOff>123825</xdr:rowOff>
                  </to>
                </anchor>
              </controlPr>
            </control>
          </mc:Choice>
        </mc:AlternateContent>
        <mc:AlternateContent xmlns:mc="http://schemas.openxmlformats.org/markup-compatibility/2006">
          <mc:Choice Requires="x14">
            <control shapeId="4739" r:id="rId465" name="Check Box 1667">
              <controlPr defaultSize="0" autoFill="0" autoLine="0" autoPict="0">
                <anchor moveWithCells="1">
                  <from>
                    <xdr:col>25</xdr:col>
                    <xdr:colOff>57150</xdr:colOff>
                    <xdr:row>132</xdr:row>
                    <xdr:rowOff>95250</xdr:rowOff>
                  </from>
                  <to>
                    <xdr:col>25</xdr:col>
                    <xdr:colOff>266700</xdr:colOff>
                    <xdr:row>133</xdr:row>
                    <xdr:rowOff>123825</xdr:rowOff>
                  </to>
                </anchor>
              </controlPr>
            </control>
          </mc:Choice>
        </mc:AlternateContent>
        <mc:AlternateContent xmlns:mc="http://schemas.openxmlformats.org/markup-compatibility/2006">
          <mc:Choice Requires="x14">
            <control shapeId="4740" r:id="rId466" name="Check Box 1668">
              <controlPr defaultSize="0" autoFill="0" autoLine="0" autoPict="0">
                <anchor moveWithCells="1">
                  <from>
                    <xdr:col>25</xdr:col>
                    <xdr:colOff>47625</xdr:colOff>
                    <xdr:row>136</xdr:row>
                    <xdr:rowOff>104775</xdr:rowOff>
                  </from>
                  <to>
                    <xdr:col>25</xdr:col>
                    <xdr:colOff>257175</xdr:colOff>
                    <xdr:row>137</xdr:row>
                    <xdr:rowOff>133350</xdr:rowOff>
                  </to>
                </anchor>
              </controlPr>
            </control>
          </mc:Choice>
        </mc:AlternateContent>
        <mc:AlternateContent xmlns:mc="http://schemas.openxmlformats.org/markup-compatibility/2006">
          <mc:Choice Requires="x14">
            <control shapeId="4741" r:id="rId467" name="Check Box 1669">
              <controlPr defaultSize="0" autoFill="0" autoLine="0" autoPict="0">
                <anchor moveWithCells="1">
                  <from>
                    <xdr:col>23</xdr:col>
                    <xdr:colOff>57150</xdr:colOff>
                    <xdr:row>48</xdr:row>
                    <xdr:rowOff>85725</xdr:rowOff>
                  </from>
                  <to>
                    <xdr:col>23</xdr:col>
                    <xdr:colOff>266700</xdr:colOff>
                    <xdr:row>49</xdr:row>
                    <xdr:rowOff>114300</xdr:rowOff>
                  </to>
                </anchor>
              </controlPr>
            </control>
          </mc:Choice>
        </mc:AlternateContent>
        <mc:AlternateContent xmlns:mc="http://schemas.openxmlformats.org/markup-compatibility/2006">
          <mc:Choice Requires="x14">
            <control shapeId="4742" r:id="rId468" name="Check Box 1670">
              <controlPr defaultSize="0" autoFill="0" autoLine="0" autoPict="0">
                <anchor moveWithCells="1">
                  <from>
                    <xdr:col>24</xdr:col>
                    <xdr:colOff>57150</xdr:colOff>
                    <xdr:row>48</xdr:row>
                    <xdr:rowOff>85725</xdr:rowOff>
                  </from>
                  <to>
                    <xdr:col>24</xdr:col>
                    <xdr:colOff>266700</xdr:colOff>
                    <xdr:row>49</xdr:row>
                    <xdr:rowOff>114300</xdr:rowOff>
                  </to>
                </anchor>
              </controlPr>
            </control>
          </mc:Choice>
        </mc:AlternateContent>
        <mc:AlternateContent xmlns:mc="http://schemas.openxmlformats.org/markup-compatibility/2006">
          <mc:Choice Requires="x14">
            <control shapeId="4743" r:id="rId469" name="Check Box 1671">
              <controlPr defaultSize="0" autoFill="0" autoLine="0" autoPict="0">
                <anchor moveWithCells="1">
                  <from>
                    <xdr:col>25</xdr:col>
                    <xdr:colOff>57150</xdr:colOff>
                    <xdr:row>48</xdr:row>
                    <xdr:rowOff>85725</xdr:rowOff>
                  </from>
                  <to>
                    <xdr:col>25</xdr:col>
                    <xdr:colOff>266700</xdr:colOff>
                    <xdr:row>49</xdr:row>
                    <xdr:rowOff>114300</xdr:rowOff>
                  </to>
                </anchor>
              </controlPr>
            </control>
          </mc:Choice>
        </mc:AlternateContent>
        <mc:AlternateContent xmlns:mc="http://schemas.openxmlformats.org/markup-compatibility/2006">
          <mc:Choice Requires="x14">
            <control shapeId="4744" r:id="rId470" name="Check Box 1672">
              <controlPr defaultSize="0" autoFill="0" autoLine="0" autoPict="0">
                <anchor moveWithCells="1">
                  <from>
                    <xdr:col>4</xdr:col>
                    <xdr:colOff>19050</xdr:colOff>
                    <xdr:row>303</xdr:row>
                    <xdr:rowOff>0</xdr:rowOff>
                  </from>
                  <to>
                    <xdr:col>5</xdr:col>
                    <xdr:colOff>0</xdr:colOff>
                    <xdr:row>304</xdr:row>
                    <xdr:rowOff>0</xdr:rowOff>
                  </to>
                </anchor>
              </controlPr>
            </control>
          </mc:Choice>
        </mc:AlternateContent>
        <mc:AlternateContent xmlns:mc="http://schemas.openxmlformats.org/markup-compatibility/2006">
          <mc:Choice Requires="x14">
            <control shapeId="4745" r:id="rId471" name="Check Box 1673">
              <controlPr defaultSize="0" autoFill="0" autoLine="0" autoPict="0">
                <anchor moveWithCells="1">
                  <from>
                    <xdr:col>4</xdr:col>
                    <xdr:colOff>19050</xdr:colOff>
                    <xdr:row>303</xdr:row>
                    <xdr:rowOff>0</xdr:rowOff>
                  </from>
                  <to>
                    <xdr:col>5</xdr:col>
                    <xdr:colOff>0</xdr:colOff>
                    <xdr:row>304</xdr:row>
                    <xdr:rowOff>0</xdr:rowOff>
                  </to>
                </anchor>
              </controlPr>
            </control>
          </mc:Choice>
        </mc:AlternateContent>
        <mc:AlternateContent xmlns:mc="http://schemas.openxmlformats.org/markup-compatibility/2006">
          <mc:Choice Requires="x14">
            <control shapeId="4758" r:id="rId472" name="Check Box 1686">
              <controlPr defaultSize="0" autoFill="0" autoLine="0" autoPict="0">
                <anchor moveWithCells="1">
                  <from>
                    <xdr:col>23</xdr:col>
                    <xdr:colOff>47625</xdr:colOff>
                    <xdr:row>810</xdr:row>
                    <xdr:rowOff>200025</xdr:rowOff>
                  </from>
                  <to>
                    <xdr:col>23</xdr:col>
                    <xdr:colOff>257175</xdr:colOff>
                    <xdr:row>812</xdr:row>
                    <xdr:rowOff>19050</xdr:rowOff>
                  </to>
                </anchor>
              </controlPr>
            </control>
          </mc:Choice>
        </mc:AlternateContent>
        <mc:AlternateContent xmlns:mc="http://schemas.openxmlformats.org/markup-compatibility/2006">
          <mc:Choice Requires="x14">
            <control shapeId="4759" r:id="rId473" name="Check Box 1687">
              <controlPr defaultSize="0" autoFill="0" autoLine="0" autoPict="0">
                <anchor moveWithCells="1">
                  <from>
                    <xdr:col>24</xdr:col>
                    <xdr:colOff>47625</xdr:colOff>
                    <xdr:row>810</xdr:row>
                    <xdr:rowOff>200025</xdr:rowOff>
                  </from>
                  <to>
                    <xdr:col>24</xdr:col>
                    <xdr:colOff>257175</xdr:colOff>
                    <xdr:row>812</xdr:row>
                    <xdr:rowOff>19050</xdr:rowOff>
                  </to>
                </anchor>
              </controlPr>
            </control>
          </mc:Choice>
        </mc:AlternateContent>
        <mc:AlternateContent xmlns:mc="http://schemas.openxmlformats.org/markup-compatibility/2006">
          <mc:Choice Requires="x14">
            <control shapeId="4760" r:id="rId474" name="Check Box 1688">
              <controlPr defaultSize="0" autoFill="0" autoLine="0" autoPict="0">
                <anchor moveWithCells="1">
                  <from>
                    <xdr:col>25</xdr:col>
                    <xdr:colOff>47625</xdr:colOff>
                    <xdr:row>810</xdr:row>
                    <xdr:rowOff>200025</xdr:rowOff>
                  </from>
                  <to>
                    <xdr:col>25</xdr:col>
                    <xdr:colOff>257175</xdr:colOff>
                    <xdr:row>812</xdr:row>
                    <xdr:rowOff>19050</xdr:rowOff>
                  </to>
                </anchor>
              </controlPr>
            </control>
          </mc:Choice>
        </mc:AlternateContent>
        <mc:AlternateContent xmlns:mc="http://schemas.openxmlformats.org/markup-compatibility/2006">
          <mc:Choice Requires="x14">
            <control shapeId="4761" r:id="rId475" name="Check Box 1689">
              <controlPr defaultSize="0" autoFill="0" autoLine="0" autoPict="0">
                <anchor moveWithCells="1">
                  <from>
                    <xdr:col>23</xdr:col>
                    <xdr:colOff>47625</xdr:colOff>
                    <xdr:row>815</xdr:row>
                    <xdr:rowOff>161925</xdr:rowOff>
                  </from>
                  <to>
                    <xdr:col>23</xdr:col>
                    <xdr:colOff>257175</xdr:colOff>
                    <xdr:row>816</xdr:row>
                    <xdr:rowOff>190500</xdr:rowOff>
                  </to>
                </anchor>
              </controlPr>
            </control>
          </mc:Choice>
        </mc:AlternateContent>
        <mc:AlternateContent xmlns:mc="http://schemas.openxmlformats.org/markup-compatibility/2006">
          <mc:Choice Requires="x14">
            <control shapeId="4762" r:id="rId476" name="Check Box 1690">
              <controlPr defaultSize="0" autoFill="0" autoLine="0" autoPict="0">
                <anchor moveWithCells="1">
                  <from>
                    <xdr:col>24</xdr:col>
                    <xdr:colOff>47625</xdr:colOff>
                    <xdr:row>815</xdr:row>
                    <xdr:rowOff>161925</xdr:rowOff>
                  </from>
                  <to>
                    <xdr:col>24</xdr:col>
                    <xdr:colOff>257175</xdr:colOff>
                    <xdr:row>816</xdr:row>
                    <xdr:rowOff>190500</xdr:rowOff>
                  </to>
                </anchor>
              </controlPr>
            </control>
          </mc:Choice>
        </mc:AlternateContent>
        <mc:AlternateContent xmlns:mc="http://schemas.openxmlformats.org/markup-compatibility/2006">
          <mc:Choice Requires="x14">
            <control shapeId="4763" r:id="rId477" name="Check Box 1691">
              <controlPr defaultSize="0" autoFill="0" autoLine="0" autoPict="0">
                <anchor moveWithCells="1">
                  <from>
                    <xdr:col>25</xdr:col>
                    <xdr:colOff>47625</xdr:colOff>
                    <xdr:row>815</xdr:row>
                    <xdr:rowOff>161925</xdr:rowOff>
                  </from>
                  <to>
                    <xdr:col>25</xdr:col>
                    <xdr:colOff>257175</xdr:colOff>
                    <xdr:row>816</xdr:row>
                    <xdr:rowOff>190500</xdr:rowOff>
                  </to>
                </anchor>
              </controlPr>
            </control>
          </mc:Choice>
        </mc:AlternateContent>
        <mc:AlternateContent xmlns:mc="http://schemas.openxmlformats.org/markup-compatibility/2006">
          <mc:Choice Requires="x14">
            <control shapeId="4764" r:id="rId478" name="Check Box 1692">
              <controlPr defaultSize="0" autoFill="0" autoLine="0" autoPict="0">
                <anchor moveWithCells="1">
                  <from>
                    <xdr:col>25</xdr:col>
                    <xdr:colOff>57150</xdr:colOff>
                    <xdr:row>248</xdr:row>
                    <xdr:rowOff>161925</xdr:rowOff>
                  </from>
                  <to>
                    <xdr:col>26</xdr:col>
                    <xdr:colOff>0</xdr:colOff>
                    <xdr:row>249</xdr:row>
                    <xdr:rowOff>161925</xdr:rowOff>
                  </to>
                </anchor>
              </controlPr>
            </control>
          </mc:Choice>
        </mc:AlternateContent>
        <mc:AlternateContent xmlns:mc="http://schemas.openxmlformats.org/markup-compatibility/2006">
          <mc:Choice Requires="x14">
            <control shapeId="4766" r:id="rId479" name="Check Box 1694">
              <controlPr defaultSize="0" autoFill="0" autoLine="0" autoPict="0">
                <anchor moveWithCells="1">
                  <from>
                    <xdr:col>25</xdr:col>
                    <xdr:colOff>47625</xdr:colOff>
                    <xdr:row>244</xdr:row>
                    <xdr:rowOff>47625</xdr:rowOff>
                  </from>
                  <to>
                    <xdr:col>25</xdr:col>
                    <xdr:colOff>257175</xdr:colOff>
                    <xdr:row>245</xdr:row>
                    <xdr:rowOff>76200</xdr:rowOff>
                  </to>
                </anchor>
              </controlPr>
            </control>
          </mc:Choice>
        </mc:AlternateContent>
        <mc:AlternateContent xmlns:mc="http://schemas.openxmlformats.org/markup-compatibility/2006">
          <mc:Choice Requires="x14">
            <control shapeId="4767" r:id="rId480" name="Check Box 1695">
              <controlPr defaultSize="0" autoFill="0" autoLine="0" autoPict="0">
                <anchor moveWithCells="1">
                  <from>
                    <xdr:col>25</xdr:col>
                    <xdr:colOff>57150</xdr:colOff>
                    <xdr:row>535</xdr:row>
                    <xdr:rowOff>0</xdr:rowOff>
                  </from>
                  <to>
                    <xdr:col>25</xdr:col>
                    <xdr:colOff>266700</xdr:colOff>
                    <xdr:row>536</xdr:row>
                    <xdr:rowOff>28575</xdr:rowOff>
                  </to>
                </anchor>
              </controlPr>
            </control>
          </mc:Choice>
        </mc:AlternateContent>
        <mc:AlternateContent xmlns:mc="http://schemas.openxmlformats.org/markup-compatibility/2006">
          <mc:Choice Requires="x14">
            <control shapeId="4768" r:id="rId481" name="Check Box 1696">
              <controlPr defaultSize="0" autoFill="0" autoLine="0" autoPict="0">
                <anchor moveWithCells="1">
                  <from>
                    <xdr:col>25</xdr:col>
                    <xdr:colOff>57150</xdr:colOff>
                    <xdr:row>540</xdr:row>
                    <xdr:rowOff>95250</xdr:rowOff>
                  </from>
                  <to>
                    <xdr:col>25</xdr:col>
                    <xdr:colOff>266700</xdr:colOff>
                    <xdr:row>541</xdr:row>
                    <xdr:rowOff>123825</xdr:rowOff>
                  </to>
                </anchor>
              </controlPr>
            </control>
          </mc:Choice>
        </mc:AlternateContent>
        <mc:AlternateContent xmlns:mc="http://schemas.openxmlformats.org/markup-compatibility/2006">
          <mc:Choice Requires="x14">
            <control shapeId="4769" r:id="rId482" name="Check Box 1697">
              <controlPr defaultSize="0" autoFill="0" autoLine="0" autoPict="0">
                <anchor moveWithCells="1">
                  <from>
                    <xdr:col>25</xdr:col>
                    <xdr:colOff>57150</xdr:colOff>
                    <xdr:row>538</xdr:row>
                    <xdr:rowOff>66675</xdr:rowOff>
                  </from>
                  <to>
                    <xdr:col>25</xdr:col>
                    <xdr:colOff>266700</xdr:colOff>
                    <xdr:row>539</xdr:row>
                    <xdr:rowOff>95250</xdr:rowOff>
                  </to>
                </anchor>
              </controlPr>
            </control>
          </mc:Choice>
        </mc:AlternateContent>
        <mc:AlternateContent xmlns:mc="http://schemas.openxmlformats.org/markup-compatibility/2006">
          <mc:Choice Requires="x14">
            <control shapeId="4770" r:id="rId483" name="Check Box 1698">
              <controlPr defaultSize="0" autoFill="0" autoLine="0" autoPict="0">
                <anchor moveWithCells="1">
                  <from>
                    <xdr:col>25</xdr:col>
                    <xdr:colOff>57150</xdr:colOff>
                    <xdr:row>535</xdr:row>
                    <xdr:rowOff>0</xdr:rowOff>
                  </from>
                  <to>
                    <xdr:col>25</xdr:col>
                    <xdr:colOff>266700</xdr:colOff>
                    <xdr:row>536</xdr:row>
                    <xdr:rowOff>28575</xdr:rowOff>
                  </to>
                </anchor>
              </controlPr>
            </control>
          </mc:Choice>
        </mc:AlternateContent>
        <mc:AlternateContent xmlns:mc="http://schemas.openxmlformats.org/markup-compatibility/2006">
          <mc:Choice Requires="x14">
            <control shapeId="4771" r:id="rId484" name="Check Box 1699">
              <controlPr defaultSize="0" autoFill="0" autoLine="0" autoPict="0">
                <anchor moveWithCells="1">
                  <from>
                    <xdr:col>25</xdr:col>
                    <xdr:colOff>57150</xdr:colOff>
                    <xdr:row>540</xdr:row>
                    <xdr:rowOff>95250</xdr:rowOff>
                  </from>
                  <to>
                    <xdr:col>25</xdr:col>
                    <xdr:colOff>266700</xdr:colOff>
                    <xdr:row>541</xdr:row>
                    <xdr:rowOff>123825</xdr:rowOff>
                  </to>
                </anchor>
              </controlPr>
            </control>
          </mc:Choice>
        </mc:AlternateContent>
        <mc:AlternateContent xmlns:mc="http://schemas.openxmlformats.org/markup-compatibility/2006">
          <mc:Choice Requires="x14">
            <control shapeId="4772" r:id="rId485" name="Check Box 1700">
              <controlPr defaultSize="0" autoFill="0" autoLine="0" autoPict="0">
                <anchor moveWithCells="1">
                  <from>
                    <xdr:col>25</xdr:col>
                    <xdr:colOff>57150</xdr:colOff>
                    <xdr:row>538</xdr:row>
                    <xdr:rowOff>66675</xdr:rowOff>
                  </from>
                  <to>
                    <xdr:col>25</xdr:col>
                    <xdr:colOff>266700</xdr:colOff>
                    <xdr:row>539</xdr:row>
                    <xdr:rowOff>95250</xdr:rowOff>
                  </to>
                </anchor>
              </controlPr>
            </control>
          </mc:Choice>
        </mc:AlternateContent>
        <mc:AlternateContent xmlns:mc="http://schemas.openxmlformats.org/markup-compatibility/2006">
          <mc:Choice Requires="x14">
            <control shapeId="4773" r:id="rId486" name="Check Box 1701">
              <controlPr defaultSize="0" autoFill="0" autoLine="0" autoPict="0">
                <anchor moveWithCells="1">
                  <from>
                    <xdr:col>23</xdr:col>
                    <xdr:colOff>47625</xdr:colOff>
                    <xdr:row>556</xdr:row>
                    <xdr:rowOff>76200</xdr:rowOff>
                  </from>
                  <to>
                    <xdr:col>23</xdr:col>
                    <xdr:colOff>257175</xdr:colOff>
                    <xdr:row>557</xdr:row>
                    <xdr:rowOff>104775</xdr:rowOff>
                  </to>
                </anchor>
              </controlPr>
            </control>
          </mc:Choice>
        </mc:AlternateContent>
        <mc:AlternateContent xmlns:mc="http://schemas.openxmlformats.org/markup-compatibility/2006">
          <mc:Choice Requires="x14">
            <control shapeId="4774" r:id="rId487" name="Check Box 1702">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775" r:id="rId488" name="Check Box 1703">
              <controlPr defaultSize="0" autoFill="0" autoLine="0" autoPict="0">
                <anchor moveWithCells="1">
                  <from>
                    <xdr:col>23</xdr:col>
                    <xdr:colOff>47625</xdr:colOff>
                    <xdr:row>556</xdr:row>
                    <xdr:rowOff>76200</xdr:rowOff>
                  </from>
                  <to>
                    <xdr:col>23</xdr:col>
                    <xdr:colOff>257175</xdr:colOff>
                    <xdr:row>557</xdr:row>
                    <xdr:rowOff>104775</xdr:rowOff>
                  </to>
                </anchor>
              </controlPr>
            </control>
          </mc:Choice>
        </mc:AlternateContent>
        <mc:AlternateContent xmlns:mc="http://schemas.openxmlformats.org/markup-compatibility/2006">
          <mc:Choice Requires="x14">
            <control shapeId="4777" r:id="rId489" name="Check Box 1705">
              <controlPr defaultSize="0" autoFill="0" autoLine="0" autoPict="0">
                <anchor moveWithCells="1">
                  <from>
                    <xdr:col>24</xdr:col>
                    <xdr:colOff>47625</xdr:colOff>
                    <xdr:row>556</xdr:row>
                    <xdr:rowOff>76200</xdr:rowOff>
                  </from>
                  <to>
                    <xdr:col>24</xdr:col>
                    <xdr:colOff>257175</xdr:colOff>
                    <xdr:row>557</xdr:row>
                    <xdr:rowOff>104775</xdr:rowOff>
                  </to>
                </anchor>
              </controlPr>
            </control>
          </mc:Choice>
        </mc:AlternateContent>
        <mc:AlternateContent xmlns:mc="http://schemas.openxmlformats.org/markup-compatibility/2006">
          <mc:Choice Requires="x14">
            <control shapeId="4779" r:id="rId490" name="Check Box 1707">
              <controlPr defaultSize="0" autoFill="0" autoLine="0" autoPict="0">
                <anchor moveWithCells="1">
                  <from>
                    <xdr:col>24</xdr:col>
                    <xdr:colOff>47625</xdr:colOff>
                    <xdr:row>556</xdr:row>
                    <xdr:rowOff>76200</xdr:rowOff>
                  </from>
                  <to>
                    <xdr:col>24</xdr:col>
                    <xdr:colOff>257175</xdr:colOff>
                    <xdr:row>557</xdr:row>
                    <xdr:rowOff>104775</xdr:rowOff>
                  </to>
                </anchor>
              </controlPr>
            </control>
          </mc:Choice>
        </mc:AlternateContent>
        <mc:AlternateContent xmlns:mc="http://schemas.openxmlformats.org/markup-compatibility/2006">
          <mc:Choice Requires="x14">
            <control shapeId="4781" r:id="rId491" name="Check Box 1709">
              <controlPr defaultSize="0" autoFill="0" autoLine="0" autoPict="0">
                <anchor moveWithCells="1">
                  <from>
                    <xdr:col>25</xdr:col>
                    <xdr:colOff>47625</xdr:colOff>
                    <xdr:row>556</xdr:row>
                    <xdr:rowOff>76200</xdr:rowOff>
                  </from>
                  <to>
                    <xdr:col>25</xdr:col>
                    <xdr:colOff>257175</xdr:colOff>
                    <xdr:row>557</xdr:row>
                    <xdr:rowOff>104775</xdr:rowOff>
                  </to>
                </anchor>
              </controlPr>
            </control>
          </mc:Choice>
        </mc:AlternateContent>
        <mc:AlternateContent xmlns:mc="http://schemas.openxmlformats.org/markup-compatibility/2006">
          <mc:Choice Requires="x14">
            <control shapeId="4783" r:id="rId492" name="Check Box 1711">
              <controlPr defaultSize="0" autoFill="0" autoLine="0" autoPict="0">
                <anchor moveWithCells="1">
                  <from>
                    <xdr:col>25</xdr:col>
                    <xdr:colOff>47625</xdr:colOff>
                    <xdr:row>556</xdr:row>
                    <xdr:rowOff>76200</xdr:rowOff>
                  </from>
                  <to>
                    <xdr:col>25</xdr:col>
                    <xdr:colOff>257175</xdr:colOff>
                    <xdr:row>557</xdr:row>
                    <xdr:rowOff>104775</xdr:rowOff>
                  </to>
                </anchor>
              </controlPr>
            </control>
          </mc:Choice>
        </mc:AlternateContent>
        <mc:AlternateContent xmlns:mc="http://schemas.openxmlformats.org/markup-compatibility/2006">
          <mc:Choice Requires="x14">
            <control shapeId="4784" r:id="rId493" name="Check Box 1712">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785" r:id="rId494" name="Check Box 1713">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794" r:id="rId495" name="Check Box 1722">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795" r:id="rId496" name="Check Box 1723">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796" r:id="rId497" name="Check Box 1724">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797" r:id="rId498" name="Check Box 1725">
              <controlPr defaultSize="0" autoFill="0" autoLine="0" autoPict="0">
                <anchor moveWithCells="1">
                  <from>
                    <xdr:col>23</xdr:col>
                    <xdr:colOff>47625</xdr:colOff>
                    <xdr:row>551</xdr:row>
                    <xdr:rowOff>76200</xdr:rowOff>
                  </from>
                  <to>
                    <xdr:col>23</xdr:col>
                    <xdr:colOff>257175</xdr:colOff>
                    <xdr:row>552</xdr:row>
                    <xdr:rowOff>104775</xdr:rowOff>
                  </to>
                </anchor>
              </controlPr>
            </control>
          </mc:Choice>
        </mc:AlternateContent>
        <mc:AlternateContent xmlns:mc="http://schemas.openxmlformats.org/markup-compatibility/2006">
          <mc:Choice Requires="x14">
            <control shapeId="4814" r:id="rId499" name="Check Box 1742">
              <controlPr defaultSize="0" autoFill="0" autoLine="0" autoPict="0">
                <anchor moveWithCells="1">
                  <from>
                    <xdr:col>23</xdr:col>
                    <xdr:colOff>47625</xdr:colOff>
                    <xdr:row>752</xdr:row>
                    <xdr:rowOff>0</xdr:rowOff>
                  </from>
                  <to>
                    <xdr:col>23</xdr:col>
                    <xdr:colOff>257175</xdr:colOff>
                    <xdr:row>753</xdr:row>
                    <xdr:rowOff>28575</xdr:rowOff>
                  </to>
                </anchor>
              </controlPr>
            </control>
          </mc:Choice>
        </mc:AlternateContent>
        <mc:AlternateContent xmlns:mc="http://schemas.openxmlformats.org/markup-compatibility/2006">
          <mc:Choice Requires="x14">
            <control shapeId="4815" r:id="rId500" name="Check Box 1743">
              <controlPr defaultSize="0" autoFill="0" autoLine="0" autoPict="0">
                <anchor moveWithCells="1">
                  <from>
                    <xdr:col>24</xdr:col>
                    <xdr:colOff>47625</xdr:colOff>
                    <xdr:row>752</xdr:row>
                    <xdr:rowOff>0</xdr:rowOff>
                  </from>
                  <to>
                    <xdr:col>24</xdr:col>
                    <xdr:colOff>257175</xdr:colOff>
                    <xdr:row>753</xdr:row>
                    <xdr:rowOff>28575</xdr:rowOff>
                  </to>
                </anchor>
              </controlPr>
            </control>
          </mc:Choice>
        </mc:AlternateContent>
        <mc:AlternateContent xmlns:mc="http://schemas.openxmlformats.org/markup-compatibility/2006">
          <mc:Choice Requires="x14">
            <control shapeId="4816" r:id="rId501" name="Check Box 1744">
              <controlPr defaultSize="0" autoFill="0" autoLine="0" autoPict="0">
                <anchor moveWithCells="1">
                  <from>
                    <xdr:col>25</xdr:col>
                    <xdr:colOff>47625</xdr:colOff>
                    <xdr:row>752</xdr:row>
                    <xdr:rowOff>0</xdr:rowOff>
                  </from>
                  <to>
                    <xdr:col>25</xdr:col>
                    <xdr:colOff>257175</xdr:colOff>
                    <xdr:row>753</xdr:row>
                    <xdr:rowOff>28575</xdr:rowOff>
                  </to>
                </anchor>
              </controlPr>
            </control>
          </mc:Choice>
        </mc:AlternateContent>
        <mc:AlternateContent xmlns:mc="http://schemas.openxmlformats.org/markup-compatibility/2006">
          <mc:Choice Requires="x14">
            <control shapeId="4817" r:id="rId502" name="Check Box 1745">
              <controlPr defaultSize="0" autoFill="0" autoLine="0" autoPict="0">
                <anchor moveWithCells="1">
                  <from>
                    <xdr:col>23</xdr:col>
                    <xdr:colOff>47625</xdr:colOff>
                    <xdr:row>749</xdr:row>
                    <xdr:rowOff>0</xdr:rowOff>
                  </from>
                  <to>
                    <xdr:col>23</xdr:col>
                    <xdr:colOff>257175</xdr:colOff>
                    <xdr:row>750</xdr:row>
                    <xdr:rowOff>28575</xdr:rowOff>
                  </to>
                </anchor>
              </controlPr>
            </control>
          </mc:Choice>
        </mc:AlternateContent>
        <mc:AlternateContent xmlns:mc="http://schemas.openxmlformats.org/markup-compatibility/2006">
          <mc:Choice Requires="x14">
            <control shapeId="4818" r:id="rId503" name="Check Box 1746">
              <controlPr defaultSize="0" autoFill="0" autoLine="0" autoPict="0">
                <anchor moveWithCells="1">
                  <from>
                    <xdr:col>24</xdr:col>
                    <xdr:colOff>47625</xdr:colOff>
                    <xdr:row>749</xdr:row>
                    <xdr:rowOff>0</xdr:rowOff>
                  </from>
                  <to>
                    <xdr:col>24</xdr:col>
                    <xdr:colOff>257175</xdr:colOff>
                    <xdr:row>750</xdr:row>
                    <xdr:rowOff>28575</xdr:rowOff>
                  </to>
                </anchor>
              </controlPr>
            </control>
          </mc:Choice>
        </mc:AlternateContent>
        <mc:AlternateContent xmlns:mc="http://schemas.openxmlformats.org/markup-compatibility/2006">
          <mc:Choice Requires="x14">
            <control shapeId="4819" r:id="rId504" name="Check Box 1747">
              <controlPr defaultSize="0" autoFill="0" autoLine="0" autoPict="0">
                <anchor moveWithCells="1">
                  <from>
                    <xdr:col>25</xdr:col>
                    <xdr:colOff>47625</xdr:colOff>
                    <xdr:row>749</xdr:row>
                    <xdr:rowOff>0</xdr:rowOff>
                  </from>
                  <to>
                    <xdr:col>25</xdr:col>
                    <xdr:colOff>257175</xdr:colOff>
                    <xdr:row>750</xdr:row>
                    <xdr:rowOff>28575</xdr:rowOff>
                  </to>
                </anchor>
              </controlPr>
            </control>
          </mc:Choice>
        </mc:AlternateContent>
        <mc:AlternateContent xmlns:mc="http://schemas.openxmlformats.org/markup-compatibility/2006">
          <mc:Choice Requires="x14">
            <control shapeId="4820" r:id="rId505" name="Check Box 1748">
              <controlPr defaultSize="0" autoFill="0" autoLine="0" autoPict="0">
                <anchor moveWithCells="1">
                  <from>
                    <xdr:col>23</xdr:col>
                    <xdr:colOff>38100</xdr:colOff>
                    <xdr:row>745</xdr:row>
                    <xdr:rowOff>209550</xdr:rowOff>
                  </from>
                  <to>
                    <xdr:col>23</xdr:col>
                    <xdr:colOff>247650</xdr:colOff>
                    <xdr:row>747</xdr:row>
                    <xdr:rowOff>28575</xdr:rowOff>
                  </to>
                </anchor>
              </controlPr>
            </control>
          </mc:Choice>
        </mc:AlternateContent>
        <mc:AlternateContent xmlns:mc="http://schemas.openxmlformats.org/markup-compatibility/2006">
          <mc:Choice Requires="x14">
            <control shapeId="4821" r:id="rId506" name="Check Box 1749">
              <controlPr defaultSize="0" autoFill="0" autoLine="0" autoPict="0">
                <anchor moveWithCells="1">
                  <from>
                    <xdr:col>24</xdr:col>
                    <xdr:colOff>47625</xdr:colOff>
                    <xdr:row>746</xdr:row>
                    <xdr:rowOff>0</xdr:rowOff>
                  </from>
                  <to>
                    <xdr:col>24</xdr:col>
                    <xdr:colOff>257175</xdr:colOff>
                    <xdr:row>747</xdr:row>
                    <xdr:rowOff>28575</xdr:rowOff>
                  </to>
                </anchor>
              </controlPr>
            </control>
          </mc:Choice>
        </mc:AlternateContent>
        <mc:AlternateContent xmlns:mc="http://schemas.openxmlformats.org/markup-compatibility/2006">
          <mc:Choice Requires="x14">
            <control shapeId="4822" r:id="rId507" name="Check Box 1750">
              <controlPr defaultSize="0" autoFill="0" autoLine="0" autoPict="0">
                <anchor moveWithCells="1">
                  <from>
                    <xdr:col>25</xdr:col>
                    <xdr:colOff>47625</xdr:colOff>
                    <xdr:row>746</xdr:row>
                    <xdr:rowOff>0</xdr:rowOff>
                  </from>
                  <to>
                    <xdr:col>25</xdr:col>
                    <xdr:colOff>257175</xdr:colOff>
                    <xdr:row>747</xdr:row>
                    <xdr:rowOff>28575</xdr:rowOff>
                  </to>
                </anchor>
              </controlPr>
            </control>
          </mc:Choice>
        </mc:AlternateContent>
        <mc:AlternateContent xmlns:mc="http://schemas.openxmlformats.org/markup-compatibility/2006">
          <mc:Choice Requires="x14">
            <control shapeId="4823" r:id="rId508" name="Check Box 1751">
              <controlPr defaultSize="0" autoFill="0" autoLine="0" autoPict="0">
                <anchor moveWithCells="1">
                  <from>
                    <xdr:col>23</xdr:col>
                    <xdr:colOff>57150</xdr:colOff>
                    <xdr:row>945</xdr:row>
                    <xdr:rowOff>95250</xdr:rowOff>
                  </from>
                  <to>
                    <xdr:col>23</xdr:col>
                    <xdr:colOff>266700</xdr:colOff>
                    <xdr:row>946</xdr:row>
                    <xdr:rowOff>133350</xdr:rowOff>
                  </to>
                </anchor>
              </controlPr>
            </control>
          </mc:Choice>
        </mc:AlternateContent>
        <mc:AlternateContent xmlns:mc="http://schemas.openxmlformats.org/markup-compatibility/2006">
          <mc:Choice Requires="x14">
            <control shapeId="4824" r:id="rId509" name="Check Box 1752">
              <controlPr defaultSize="0" autoFill="0" autoLine="0" autoPict="0">
                <anchor moveWithCells="1">
                  <from>
                    <xdr:col>24</xdr:col>
                    <xdr:colOff>57150</xdr:colOff>
                    <xdr:row>945</xdr:row>
                    <xdr:rowOff>95250</xdr:rowOff>
                  </from>
                  <to>
                    <xdr:col>24</xdr:col>
                    <xdr:colOff>266700</xdr:colOff>
                    <xdr:row>946</xdr:row>
                    <xdr:rowOff>133350</xdr:rowOff>
                  </to>
                </anchor>
              </controlPr>
            </control>
          </mc:Choice>
        </mc:AlternateContent>
        <mc:AlternateContent xmlns:mc="http://schemas.openxmlformats.org/markup-compatibility/2006">
          <mc:Choice Requires="x14">
            <control shapeId="4825" r:id="rId510" name="Check Box 1753">
              <controlPr defaultSize="0" autoFill="0" autoLine="0" autoPict="0">
                <anchor moveWithCells="1">
                  <from>
                    <xdr:col>25</xdr:col>
                    <xdr:colOff>57150</xdr:colOff>
                    <xdr:row>945</xdr:row>
                    <xdr:rowOff>95250</xdr:rowOff>
                  </from>
                  <to>
                    <xdr:col>25</xdr:col>
                    <xdr:colOff>266700</xdr:colOff>
                    <xdr:row>946</xdr:row>
                    <xdr:rowOff>133350</xdr:rowOff>
                  </to>
                </anchor>
              </controlPr>
            </control>
          </mc:Choice>
        </mc:AlternateContent>
        <mc:AlternateContent xmlns:mc="http://schemas.openxmlformats.org/markup-compatibility/2006">
          <mc:Choice Requires="x14">
            <control shapeId="4829" r:id="rId511" name="Check Box 1757">
              <controlPr defaultSize="0" autoFill="0" autoLine="0" autoPict="0">
                <anchor moveWithCells="1">
                  <from>
                    <xdr:col>23</xdr:col>
                    <xdr:colOff>47625</xdr:colOff>
                    <xdr:row>922</xdr:row>
                    <xdr:rowOff>180975</xdr:rowOff>
                  </from>
                  <to>
                    <xdr:col>23</xdr:col>
                    <xdr:colOff>257175</xdr:colOff>
                    <xdr:row>924</xdr:row>
                    <xdr:rowOff>0</xdr:rowOff>
                  </to>
                </anchor>
              </controlPr>
            </control>
          </mc:Choice>
        </mc:AlternateContent>
        <mc:AlternateContent xmlns:mc="http://schemas.openxmlformats.org/markup-compatibility/2006">
          <mc:Choice Requires="x14">
            <control shapeId="4831" r:id="rId512" name="Check Box 1759">
              <controlPr defaultSize="0" autoFill="0" autoLine="0" autoPict="0">
                <anchor moveWithCells="1">
                  <from>
                    <xdr:col>24</xdr:col>
                    <xdr:colOff>47625</xdr:colOff>
                    <xdr:row>922</xdr:row>
                    <xdr:rowOff>171450</xdr:rowOff>
                  </from>
                  <to>
                    <xdr:col>24</xdr:col>
                    <xdr:colOff>257175</xdr:colOff>
                    <xdr:row>924</xdr:row>
                    <xdr:rowOff>0</xdr:rowOff>
                  </to>
                </anchor>
              </controlPr>
            </control>
          </mc:Choice>
        </mc:AlternateContent>
        <mc:AlternateContent xmlns:mc="http://schemas.openxmlformats.org/markup-compatibility/2006">
          <mc:Choice Requires="x14">
            <control shapeId="4832" r:id="rId513" name="Check Box 1760">
              <controlPr defaultSize="0" autoFill="0" autoLine="0" autoPict="0">
                <anchor moveWithCells="1">
                  <from>
                    <xdr:col>25</xdr:col>
                    <xdr:colOff>47625</xdr:colOff>
                    <xdr:row>922</xdr:row>
                    <xdr:rowOff>180975</xdr:rowOff>
                  </from>
                  <to>
                    <xdr:col>25</xdr:col>
                    <xdr:colOff>257175</xdr:colOff>
                    <xdr:row>924</xdr:row>
                    <xdr:rowOff>0</xdr:rowOff>
                  </to>
                </anchor>
              </controlPr>
            </control>
          </mc:Choice>
        </mc:AlternateContent>
        <mc:AlternateContent xmlns:mc="http://schemas.openxmlformats.org/markup-compatibility/2006">
          <mc:Choice Requires="x14">
            <control shapeId="4833" r:id="rId514" name="Check Box 1761">
              <controlPr defaultSize="0" autoFill="0" autoLine="0" autoPict="0">
                <anchor moveWithCells="1">
                  <from>
                    <xdr:col>23</xdr:col>
                    <xdr:colOff>47625</xdr:colOff>
                    <xdr:row>895</xdr:row>
                    <xdr:rowOff>171450</xdr:rowOff>
                  </from>
                  <to>
                    <xdr:col>23</xdr:col>
                    <xdr:colOff>257175</xdr:colOff>
                    <xdr:row>897</xdr:row>
                    <xdr:rowOff>0</xdr:rowOff>
                  </to>
                </anchor>
              </controlPr>
            </control>
          </mc:Choice>
        </mc:AlternateContent>
        <mc:AlternateContent xmlns:mc="http://schemas.openxmlformats.org/markup-compatibility/2006">
          <mc:Choice Requires="x14">
            <control shapeId="4834" r:id="rId515" name="Check Box 1762">
              <controlPr defaultSize="0" autoFill="0" autoLine="0" autoPict="0">
                <anchor moveWithCells="1">
                  <from>
                    <xdr:col>24</xdr:col>
                    <xdr:colOff>47625</xdr:colOff>
                    <xdr:row>895</xdr:row>
                    <xdr:rowOff>180975</xdr:rowOff>
                  </from>
                  <to>
                    <xdr:col>24</xdr:col>
                    <xdr:colOff>257175</xdr:colOff>
                    <xdr:row>897</xdr:row>
                    <xdr:rowOff>0</xdr:rowOff>
                  </to>
                </anchor>
              </controlPr>
            </control>
          </mc:Choice>
        </mc:AlternateContent>
        <mc:AlternateContent xmlns:mc="http://schemas.openxmlformats.org/markup-compatibility/2006">
          <mc:Choice Requires="x14">
            <control shapeId="4835" r:id="rId516" name="Check Box 1763">
              <controlPr defaultSize="0" autoFill="0" autoLine="0" autoPict="0">
                <anchor moveWithCells="1">
                  <from>
                    <xdr:col>25</xdr:col>
                    <xdr:colOff>47625</xdr:colOff>
                    <xdr:row>895</xdr:row>
                    <xdr:rowOff>180975</xdr:rowOff>
                  </from>
                  <to>
                    <xdr:col>25</xdr:col>
                    <xdr:colOff>257175</xdr:colOff>
                    <xdr:row>897</xdr:row>
                    <xdr:rowOff>0</xdr:rowOff>
                  </to>
                </anchor>
              </controlPr>
            </control>
          </mc:Choice>
        </mc:AlternateContent>
        <mc:AlternateContent xmlns:mc="http://schemas.openxmlformats.org/markup-compatibility/2006">
          <mc:Choice Requires="x14">
            <control shapeId="4836" r:id="rId517" name="Check Box 1764">
              <controlPr defaultSize="0" autoFill="0" autoLine="0" autoPict="0">
                <anchor moveWithCells="1">
                  <from>
                    <xdr:col>23</xdr:col>
                    <xdr:colOff>47625</xdr:colOff>
                    <xdr:row>978</xdr:row>
                    <xdr:rowOff>142875</xdr:rowOff>
                  </from>
                  <to>
                    <xdr:col>23</xdr:col>
                    <xdr:colOff>257175</xdr:colOff>
                    <xdr:row>979</xdr:row>
                    <xdr:rowOff>171450</xdr:rowOff>
                  </to>
                </anchor>
              </controlPr>
            </control>
          </mc:Choice>
        </mc:AlternateContent>
        <mc:AlternateContent xmlns:mc="http://schemas.openxmlformats.org/markup-compatibility/2006">
          <mc:Choice Requires="x14">
            <control shapeId="4837" r:id="rId518" name="Check Box 1765">
              <controlPr defaultSize="0" autoFill="0" autoLine="0" autoPict="0">
                <anchor moveWithCells="1">
                  <from>
                    <xdr:col>24</xdr:col>
                    <xdr:colOff>47625</xdr:colOff>
                    <xdr:row>978</xdr:row>
                    <xdr:rowOff>142875</xdr:rowOff>
                  </from>
                  <to>
                    <xdr:col>24</xdr:col>
                    <xdr:colOff>257175</xdr:colOff>
                    <xdr:row>979</xdr:row>
                    <xdr:rowOff>171450</xdr:rowOff>
                  </to>
                </anchor>
              </controlPr>
            </control>
          </mc:Choice>
        </mc:AlternateContent>
        <mc:AlternateContent xmlns:mc="http://schemas.openxmlformats.org/markup-compatibility/2006">
          <mc:Choice Requires="x14">
            <control shapeId="4839" r:id="rId519" name="Check Box 1767">
              <controlPr defaultSize="0" autoFill="0" autoLine="0" autoPict="0">
                <anchor moveWithCells="1">
                  <from>
                    <xdr:col>25</xdr:col>
                    <xdr:colOff>47625</xdr:colOff>
                    <xdr:row>978</xdr:row>
                    <xdr:rowOff>142875</xdr:rowOff>
                  </from>
                  <to>
                    <xdr:col>25</xdr:col>
                    <xdr:colOff>257175</xdr:colOff>
                    <xdr:row>979</xdr:row>
                    <xdr:rowOff>171450</xdr:rowOff>
                  </to>
                </anchor>
              </controlPr>
            </control>
          </mc:Choice>
        </mc:AlternateContent>
        <mc:AlternateContent xmlns:mc="http://schemas.openxmlformats.org/markup-compatibility/2006">
          <mc:Choice Requires="x14">
            <control shapeId="4840" r:id="rId520" name="Check Box 1768">
              <controlPr defaultSize="0" autoFill="0" autoLine="0" autoPict="0">
                <anchor moveWithCells="1">
                  <from>
                    <xdr:col>23</xdr:col>
                    <xdr:colOff>47625</xdr:colOff>
                    <xdr:row>1003</xdr:row>
                    <xdr:rowOff>57150</xdr:rowOff>
                  </from>
                  <to>
                    <xdr:col>23</xdr:col>
                    <xdr:colOff>257175</xdr:colOff>
                    <xdr:row>1004</xdr:row>
                    <xdr:rowOff>85725</xdr:rowOff>
                  </to>
                </anchor>
              </controlPr>
            </control>
          </mc:Choice>
        </mc:AlternateContent>
        <mc:AlternateContent xmlns:mc="http://schemas.openxmlformats.org/markup-compatibility/2006">
          <mc:Choice Requires="x14">
            <control shapeId="4841" r:id="rId521" name="Check Box 1769">
              <controlPr defaultSize="0" autoFill="0" autoLine="0" autoPict="0">
                <anchor moveWithCells="1">
                  <from>
                    <xdr:col>24</xdr:col>
                    <xdr:colOff>47625</xdr:colOff>
                    <xdr:row>1003</xdr:row>
                    <xdr:rowOff>57150</xdr:rowOff>
                  </from>
                  <to>
                    <xdr:col>24</xdr:col>
                    <xdr:colOff>257175</xdr:colOff>
                    <xdr:row>1004</xdr:row>
                    <xdr:rowOff>85725</xdr:rowOff>
                  </to>
                </anchor>
              </controlPr>
            </control>
          </mc:Choice>
        </mc:AlternateContent>
        <mc:AlternateContent xmlns:mc="http://schemas.openxmlformats.org/markup-compatibility/2006">
          <mc:Choice Requires="x14">
            <control shapeId="4842" r:id="rId522" name="Check Box 1770">
              <controlPr defaultSize="0" autoFill="0" autoLine="0" autoPict="0">
                <anchor moveWithCells="1">
                  <from>
                    <xdr:col>25</xdr:col>
                    <xdr:colOff>47625</xdr:colOff>
                    <xdr:row>1003</xdr:row>
                    <xdr:rowOff>57150</xdr:rowOff>
                  </from>
                  <to>
                    <xdr:col>25</xdr:col>
                    <xdr:colOff>257175</xdr:colOff>
                    <xdr:row>1004</xdr:row>
                    <xdr:rowOff>85725</xdr:rowOff>
                  </to>
                </anchor>
              </controlPr>
            </control>
          </mc:Choice>
        </mc:AlternateContent>
        <mc:AlternateContent xmlns:mc="http://schemas.openxmlformats.org/markup-compatibility/2006">
          <mc:Choice Requires="x14">
            <control shapeId="4843" r:id="rId523" name="Check Box 1771">
              <controlPr defaultSize="0" autoFill="0" autoLine="0" autoPict="0">
                <anchor moveWithCells="1">
                  <from>
                    <xdr:col>23</xdr:col>
                    <xdr:colOff>47625</xdr:colOff>
                    <xdr:row>1036</xdr:row>
                    <xdr:rowOff>9525</xdr:rowOff>
                  </from>
                  <to>
                    <xdr:col>23</xdr:col>
                    <xdr:colOff>257175</xdr:colOff>
                    <xdr:row>1037</xdr:row>
                    <xdr:rowOff>47625</xdr:rowOff>
                  </to>
                </anchor>
              </controlPr>
            </control>
          </mc:Choice>
        </mc:AlternateContent>
        <mc:AlternateContent xmlns:mc="http://schemas.openxmlformats.org/markup-compatibility/2006">
          <mc:Choice Requires="x14">
            <control shapeId="4844" r:id="rId524" name="Check Box 1772">
              <controlPr defaultSize="0" autoFill="0" autoLine="0" autoPict="0">
                <anchor moveWithCells="1">
                  <from>
                    <xdr:col>24</xdr:col>
                    <xdr:colOff>47625</xdr:colOff>
                    <xdr:row>1036</xdr:row>
                    <xdr:rowOff>9525</xdr:rowOff>
                  </from>
                  <to>
                    <xdr:col>24</xdr:col>
                    <xdr:colOff>257175</xdr:colOff>
                    <xdr:row>1037</xdr:row>
                    <xdr:rowOff>47625</xdr:rowOff>
                  </to>
                </anchor>
              </controlPr>
            </control>
          </mc:Choice>
        </mc:AlternateContent>
        <mc:AlternateContent xmlns:mc="http://schemas.openxmlformats.org/markup-compatibility/2006">
          <mc:Choice Requires="x14">
            <control shapeId="4845" r:id="rId525" name="Check Box 1773">
              <controlPr defaultSize="0" autoFill="0" autoLine="0" autoPict="0">
                <anchor moveWithCells="1">
                  <from>
                    <xdr:col>25</xdr:col>
                    <xdr:colOff>47625</xdr:colOff>
                    <xdr:row>1036</xdr:row>
                    <xdr:rowOff>9525</xdr:rowOff>
                  </from>
                  <to>
                    <xdr:col>25</xdr:col>
                    <xdr:colOff>257175</xdr:colOff>
                    <xdr:row>1037</xdr:row>
                    <xdr:rowOff>47625</xdr:rowOff>
                  </to>
                </anchor>
              </controlPr>
            </control>
          </mc:Choice>
        </mc:AlternateContent>
        <mc:AlternateContent xmlns:mc="http://schemas.openxmlformats.org/markup-compatibility/2006">
          <mc:Choice Requires="x14">
            <control shapeId="4846" r:id="rId526" name="Check Box 1774">
              <controlPr defaultSize="0" autoFill="0" autoLine="0" autoPict="0">
                <anchor moveWithCells="1">
                  <from>
                    <xdr:col>23</xdr:col>
                    <xdr:colOff>47625</xdr:colOff>
                    <xdr:row>1047</xdr:row>
                    <xdr:rowOff>180975</xdr:rowOff>
                  </from>
                  <to>
                    <xdr:col>23</xdr:col>
                    <xdr:colOff>257175</xdr:colOff>
                    <xdr:row>1049</xdr:row>
                    <xdr:rowOff>0</xdr:rowOff>
                  </to>
                </anchor>
              </controlPr>
            </control>
          </mc:Choice>
        </mc:AlternateContent>
        <mc:AlternateContent xmlns:mc="http://schemas.openxmlformats.org/markup-compatibility/2006">
          <mc:Choice Requires="x14">
            <control shapeId="4847" r:id="rId527" name="Check Box 1775">
              <controlPr defaultSize="0" autoFill="0" autoLine="0" autoPict="0">
                <anchor moveWithCells="1">
                  <from>
                    <xdr:col>24</xdr:col>
                    <xdr:colOff>47625</xdr:colOff>
                    <xdr:row>1047</xdr:row>
                    <xdr:rowOff>180975</xdr:rowOff>
                  </from>
                  <to>
                    <xdr:col>24</xdr:col>
                    <xdr:colOff>257175</xdr:colOff>
                    <xdr:row>1049</xdr:row>
                    <xdr:rowOff>0</xdr:rowOff>
                  </to>
                </anchor>
              </controlPr>
            </control>
          </mc:Choice>
        </mc:AlternateContent>
        <mc:AlternateContent xmlns:mc="http://schemas.openxmlformats.org/markup-compatibility/2006">
          <mc:Choice Requires="x14">
            <control shapeId="4848" r:id="rId528" name="Check Box 1776">
              <controlPr defaultSize="0" autoFill="0" autoLine="0" autoPict="0">
                <anchor moveWithCells="1">
                  <from>
                    <xdr:col>25</xdr:col>
                    <xdr:colOff>47625</xdr:colOff>
                    <xdr:row>1047</xdr:row>
                    <xdr:rowOff>180975</xdr:rowOff>
                  </from>
                  <to>
                    <xdr:col>25</xdr:col>
                    <xdr:colOff>257175</xdr:colOff>
                    <xdr:row>1049</xdr:row>
                    <xdr:rowOff>0</xdr:rowOff>
                  </to>
                </anchor>
              </controlPr>
            </control>
          </mc:Choice>
        </mc:AlternateContent>
        <mc:AlternateContent xmlns:mc="http://schemas.openxmlformats.org/markup-compatibility/2006">
          <mc:Choice Requires="x14">
            <control shapeId="4849" r:id="rId529" name="Check Box 1777">
              <controlPr defaultSize="0" autoFill="0" autoLine="0" autoPict="0">
                <anchor moveWithCells="1">
                  <from>
                    <xdr:col>23</xdr:col>
                    <xdr:colOff>47625</xdr:colOff>
                    <xdr:row>1022</xdr:row>
                    <xdr:rowOff>66675</xdr:rowOff>
                  </from>
                  <to>
                    <xdr:col>23</xdr:col>
                    <xdr:colOff>257175</xdr:colOff>
                    <xdr:row>1023</xdr:row>
                    <xdr:rowOff>104775</xdr:rowOff>
                  </to>
                </anchor>
              </controlPr>
            </control>
          </mc:Choice>
        </mc:AlternateContent>
        <mc:AlternateContent xmlns:mc="http://schemas.openxmlformats.org/markup-compatibility/2006">
          <mc:Choice Requires="x14">
            <control shapeId="4850" r:id="rId530" name="Check Box 1778">
              <controlPr defaultSize="0" autoFill="0" autoLine="0" autoPict="0">
                <anchor moveWithCells="1">
                  <from>
                    <xdr:col>24</xdr:col>
                    <xdr:colOff>47625</xdr:colOff>
                    <xdr:row>1022</xdr:row>
                    <xdr:rowOff>66675</xdr:rowOff>
                  </from>
                  <to>
                    <xdr:col>24</xdr:col>
                    <xdr:colOff>257175</xdr:colOff>
                    <xdr:row>1023</xdr:row>
                    <xdr:rowOff>104775</xdr:rowOff>
                  </to>
                </anchor>
              </controlPr>
            </control>
          </mc:Choice>
        </mc:AlternateContent>
        <mc:AlternateContent xmlns:mc="http://schemas.openxmlformats.org/markup-compatibility/2006">
          <mc:Choice Requires="x14">
            <control shapeId="4851" r:id="rId531" name="Check Box 1779">
              <controlPr defaultSize="0" autoFill="0" autoLine="0" autoPict="0">
                <anchor moveWithCells="1">
                  <from>
                    <xdr:col>25</xdr:col>
                    <xdr:colOff>47625</xdr:colOff>
                    <xdr:row>1022</xdr:row>
                    <xdr:rowOff>66675</xdr:rowOff>
                  </from>
                  <to>
                    <xdr:col>25</xdr:col>
                    <xdr:colOff>257175</xdr:colOff>
                    <xdr:row>1023</xdr:row>
                    <xdr:rowOff>104775</xdr:rowOff>
                  </to>
                </anchor>
              </controlPr>
            </control>
          </mc:Choice>
        </mc:AlternateContent>
        <mc:AlternateContent xmlns:mc="http://schemas.openxmlformats.org/markup-compatibility/2006">
          <mc:Choice Requires="x14">
            <control shapeId="4858" r:id="rId532" name="Check Box 1786">
              <controlPr defaultSize="0" autoFill="0" autoLine="0" autoPict="0">
                <anchor moveWithCells="1">
                  <from>
                    <xdr:col>23</xdr:col>
                    <xdr:colOff>47625</xdr:colOff>
                    <xdr:row>184</xdr:row>
                    <xdr:rowOff>152400</xdr:rowOff>
                  </from>
                  <to>
                    <xdr:col>23</xdr:col>
                    <xdr:colOff>257175</xdr:colOff>
                    <xdr:row>185</xdr:row>
                    <xdr:rowOff>180975</xdr:rowOff>
                  </to>
                </anchor>
              </controlPr>
            </control>
          </mc:Choice>
        </mc:AlternateContent>
        <mc:AlternateContent xmlns:mc="http://schemas.openxmlformats.org/markup-compatibility/2006">
          <mc:Choice Requires="x14">
            <control shapeId="4859" r:id="rId533" name="Check Box 1787">
              <controlPr defaultSize="0" autoFill="0" autoLine="0" autoPict="0">
                <anchor moveWithCells="1">
                  <from>
                    <xdr:col>24</xdr:col>
                    <xdr:colOff>47625</xdr:colOff>
                    <xdr:row>184</xdr:row>
                    <xdr:rowOff>152400</xdr:rowOff>
                  </from>
                  <to>
                    <xdr:col>24</xdr:col>
                    <xdr:colOff>257175</xdr:colOff>
                    <xdr:row>185</xdr:row>
                    <xdr:rowOff>180975</xdr:rowOff>
                  </to>
                </anchor>
              </controlPr>
            </control>
          </mc:Choice>
        </mc:AlternateContent>
        <mc:AlternateContent xmlns:mc="http://schemas.openxmlformats.org/markup-compatibility/2006">
          <mc:Choice Requires="x14">
            <control shapeId="4860" r:id="rId534" name="Check Box 1788">
              <controlPr defaultSize="0" autoFill="0" autoLine="0" autoPict="0">
                <anchor moveWithCells="1">
                  <from>
                    <xdr:col>25</xdr:col>
                    <xdr:colOff>47625</xdr:colOff>
                    <xdr:row>184</xdr:row>
                    <xdr:rowOff>152400</xdr:rowOff>
                  </from>
                  <to>
                    <xdr:col>25</xdr:col>
                    <xdr:colOff>257175</xdr:colOff>
                    <xdr:row>185</xdr:row>
                    <xdr:rowOff>180975</xdr:rowOff>
                  </to>
                </anchor>
              </controlPr>
            </control>
          </mc:Choice>
        </mc:AlternateContent>
        <mc:AlternateContent xmlns:mc="http://schemas.openxmlformats.org/markup-compatibility/2006">
          <mc:Choice Requires="x14">
            <control shapeId="4867" r:id="rId535" name="Check Box 1795">
              <controlPr defaultSize="0" autoFill="0" autoLine="0" autoPict="0">
                <anchor moveWithCells="1">
                  <from>
                    <xdr:col>23</xdr:col>
                    <xdr:colOff>47625</xdr:colOff>
                    <xdr:row>195</xdr:row>
                    <xdr:rowOff>38100</xdr:rowOff>
                  </from>
                  <to>
                    <xdr:col>23</xdr:col>
                    <xdr:colOff>257175</xdr:colOff>
                    <xdr:row>196</xdr:row>
                    <xdr:rowOff>76200</xdr:rowOff>
                  </to>
                </anchor>
              </controlPr>
            </control>
          </mc:Choice>
        </mc:AlternateContent>
        <mc:AlternateContent xmlns:mc="http://schemas.openxmlformats.org/markup-compatibility/2006">
          <mc:Choice Requires="x14">
            <control shapeId="4868" r:id="rId536" name="Check Box 1796">
              <controlPr defaultSize="0" autoFill="0" autoLine="0" autoPict="0">
                <anchor moveWithCells="1">
                  <from>
                    <xdr:col>24</xdr:col>
                    <xdr:colOff>38100</xdr:colOff>
                    <xdr:row>195</xdr:row>
                    <xdr:rowOff>47625</xdr:rowOff>
                  </from>
                  <to>
                    <xdr:col>24</xdr:col>
                    <xdr:colOff>247650</xdr:colOff>
                    <xdr:row>196</xdr:row>
                    <xdr:rowOff>76200</xdr:rowOff>
                  </to>
                </anchor>
              </controlPr>
            </control>
          </mc:Choice>
        </mc:AlternateContent>
        <mc:AlternateContent xmlns:mc="http://schemas.openxmlformats.org/markup-compatibility/2006">
          <mc:Choice Requires="x14">
            <control shapeId="4869" r:id="rId537" name="Check Box 1797">
              <controlPr defaultSize="0" autoFill="0" autoLine="0" autoPict="0">
                <anchor moveWithCells="1">
                  <from>
                    <xdr:col>25</xdr:col>
                    <xdr:colOff>47625</xdr:colOff>
                    <xdr:row>195</xdr:row>
                    <xdr:rowOff>47625</xdr:rowOff>
                  </from>
                  <to>
                    <xdr:col>25</xdr:col>
                    <xdr:colOff>257175</xdr:colOff>
                    <xdr:row>196</xdr:row>
                    <xdr:rowOff>76200</xdr:rowOff>
                  </to>
                </anchor>
              </controlPr>
            </control>
          </mc:Choice>
        </mc:AlternateContent>
        <mc:AlternateContent xmlns:mc="http://schemas.openxmlformats.org/markup-compatibility/2006">
          <mc:Choice Requires="x14">
            <control shapeId="4870" r:id="rId538" name="Check Box 1798">
              <controlPr defaultSize="0" autoFill="0" autoLine="0" autoPict="0">
                <anchor moveWithCells="1">
                  <from>
                    <xdr:col>23</xdr:col>
                    <xdr:colOff>47625</xdr:colOff>
                    <xdr:row>203</xdr:row>
                    <xdr:rowOff>133350</xdr:rowOff>
                  </from>
                  <to>
                    <xdr:col>23</xdr:col>
                    <xdr:colOff>257175</xdr:colOff>
                    <xdr:row>204</xdr:row>
                    <xdr:rowOff>171450</xdr:rowOff>
                  </to>
                </anchor>
              </controlPr>
            </control>
          </mc:Choice>
        </mc:AlternateContent>
        <mc:AlternateContent xmlns:mc="http://schemas.openxmlformats.org/markup-compatibility/2006">
          <mc:Choice Requires="x14">
            <control shapeId="4871" r:id="rId539" name="Check Box 1799">
              <controlPr defaultSize="0" autoFill="0" autoLine="0" autoPict="0">
                <anchor moveWithCells="1">
                  <from>
                    <xdr:col>24</xdr:col>
                    <xdr:colOff>47625</xdr:colOff>
                    <xdr:row>203</xdr:row>
                    <xdr:rowOff>133350</xdr:rowOff>
                  </from>
                  <to>
                    <xdr:col>24</xdr:col>
                    <xdr:colOff>257175</xdr:colOff>
                    <xdr:row>204</xdr:row>
                    <xdr:rowOff>171450</xdr:rowOff>
                  </to>
                </anchor>
              </controlPr>
            </control>
          </mc:Choice>
        </mc:AlternateContent>
        <mc:AlternateContent xmlns:mc="http://schemas.openxmlformats.org/markup-compatibility/2006">
          <mc:Choice Requires="x14">
            <control shapeId="4872" r:id="rId540" name="Check Box 1800">
              <controlPr defaultSize="0" autoFill="0" autoLine="0" autoPict="0">
                <anchor moveWithCells="1">
                  <from>
                    <xdr:col>25</xdr:col>
                    <xdr:colOff>47625</xdr:colOff>
                    <xdr:row>203</xdr:row>
                    <xdr:rowOff>133350</xdr:rowOff>
                  </from>
                  <to>
                    <xdr:col>25</xdr:col>
                    <xdr:colOff>257175</xdr:colOff>
                    <xdr:row>204</xdr:row>
                    <xdr:rowOff>171450</xdr:rowOff>
                  </to>
                </anchor>
              </controlPr>
            </control>
          </mc:Choice>
        </mc:AlternateContent>
        <mc:AlternateContent xmlns:mc="http://schemas.openxmlformats.org/markup-compatibility/2006">
          <mc:Choice Requires="x14">
            <control shapeId="4873" r:id="rId541" name="Check Box 1801">
              <controlPr defaultSize="0" autoFill="0" autoLine="0" autoPict="0">
                <anchor moveWithCells="1">
                  <from>
                    <xdr:col>25</xdr:col>
                    <xdr:colOff>47625</xdr:colOff>
                    <xdr:row>252</xdr:row>
                    <xdr:rowOff>66675</xdr:rowOff>
                  </from>
                  <to>
                    <xdr:col>25</xdr:col>
                    <xdr:colOff>257175</xdr:colOff>
                    <xdr:row>253</xdr:row>
                    <xdr:rowOff>104775</xdr:rowOff>
                  </to>
                </anchor>
              </controlPr>
            </control>
          </mc:Choice>
        </mc:AlternateContent>
        <mc:AlternateContent xmlns:mc="http://schemas.openxmlformats.org/markup-compatibility/2006">
          <mc:Choice Requires="x14">
            <control shapeId="4874" r:id="rId542" name="Check Box 1802">
              <controlPr defaultSize="0" autoFill="0" autoLine="0" autoPict="0">
                <anchor moveWithCells="1">
                  <from>
                    <xdr:col>25</xdr:col>
                    <xdr:colOff>47625</xdr:colOff>
                    <xdr:row>232</xdr:row>
                    <xdr:rowOff>95250</xdr:rowOff>
                  </from>
                  <to>
                    <xdr:col>25</xdr:col>
                    <xdr:colOff>257175</xdr:colOff>
                    <xdr:row>233</xdr:row>
                    <xdr:rowOff>123825</xdr:rowOff>
                  </to>
                </anchor>
              </controlPr>
            </control>
          </mc:Choice>
        </mc:AlternateContent>
        <mc:AlternateContent xmlns:mc="http://schemas.openxmlformats.org/markup-compatibility/2006">
          <mc:Choice Requires="x14">
            <control shapeId="4875" r:id="rId543" name="Check Box 1803">
              <controlPr defaultSize="0" autoFill="0" autoLine="0" autoPict="0">
                <anchor moveWithCells="1">
                  <from>
                    <xdr:col>25</xdr:col>
                    <xdr:colOff>47625</xdr:colOff>
                    <xdr:row>237</xdr:row>
                    <xdr:rowOff>200025</xdr:rowOff>
                  </from>
                  <to>
                    <xdr:col>25</xdr:col>
                    <xdr:colOff>257175</xdr:colOff>
                    <xdr:row>239</xdr:row>
                    <xdr:rowOff>19050</xdr:rowOff>
                  </to>
                </anchor>
              </controlPr>
            </control>
          </mc:Choice>
        </mc:AlternateContent>
        <mc:AlternateContent xmlns:mc="http://schemas.openxmlformats.org/markup-compatibility/2006">
          <mc:Choice Requires="x14">
            <control shapeId="4876" r:id="rId544" name="Check Box 1804">
              <controlPr defaultSize="0" autoFill="0" autoLine="0" autoPict="0">
                <anchor moveWithCells="1">
                  <from>
                    <xdr:col>25</xdr:col>
                    <xdr:colOff>47625</xdr:colOff>
                    <xdr:row>241</xdr:row>
                    <xdr:rowOff>95250</xdr:rowOff>
                  </from>
                  <to>
                    <xdr:col>25</xdr:col>
                    <xdr:colOff>257175</xdr:colOff>
                    <xdr:row>242</xdr:row>
                    <xdr:rowOff>123825</xdr:rowOff>
                  </to>
                </anchor>
              </controlPr>
            </control>
          </mc:Choice>
        </mc:AlternateContent>
        <mc:AlternateContent xmlns:mc="http://schemas.openxmlformats.org/markup-compatibility/2006">
          <mc:Choice Requires="x14">
            <control shapeId="4878" r:id="rId545" name="Check Box 1806">
              <controlPr defaultSize="0" autoFill="0" autoLine="0" autoPict="0">
                <anchor moveWithCells="1">
                  <from>
                    <xdr:col>23</xdr:col>
                    <xdr:colOff>47625</xdr:colOff>
                    <xdr:row>705</xdr:row>
                    <xdr:rowOff>85725</xdr:rowOff>
                  </from>
                  <to>
                    <xdr:col>23</xdr:col>
                    <xdr:colOff>257175</xdr:colOff>
                    <xdr:row>706</xdr:row>
                    <xdr:rowOff>114300</xdr:rowOff>
                  </to>
                </anchor>
              </controlPr>
            </control>
          </mc:Choice>
        </mc:AlternateContent>
        <mc:AlternateContent xmlns:mc="http://schemas.openxmlformats.org/markup-compatibility/2006">
          <mc:Choice Requires="x14">
            <control shapeId="4879" r:id="rId546" name="Check Box 1807">
              <controlPr defaultSize="0" autoFill="0" autoLine="0" autoPict="0">
                <anchor moveWithCells="1">
                  <from>
                    <xdr:col>24</xdr:col>
                    <xdr:colOff>47625</xdr:colOff>
                    <xdr:row>705</xdr:row>
                    <xdr:rowOff>85725</xdr:rowOff>
                  </from>
                  <to>
                    <xdr:col>24</xdr:col>
                    <xdr:colOff>257175</xdr:colOff>
                    <xdr:row>706</xdr:row>
                    <xdr:rowOff>114300</xdr:rowOff>
                  </to>
                </anchor>
              </controlPr>
            </control>
          </mc:Choice>
        </mc:AlternateContent>
        <mc:AlternateContent xmlns:mc="http://schemas.openxmlformats.org/markup-compatibility/2006">
          <mc:Choice Requires="x14">
            <control shapeId="4880" r:id="rId547" name="Check Box 1808">
              <controlPr defaultSize="0" autoFill="0" autoLine="0" autoPict="0">
                <anchor moveWithCells="1">
                  <from>
                    <xdr:col>25</xdr:col>
                    <xdr:colOff>47625</xdr:colOff>
                    <xdr:row>705</xdr:row>
                    <xdr:rowOff>85725</xdr:rowOff>
                  </from>
                  <to>
                    <xdr:col>25</xdr:col>
                    <xdr:colOff>257175</xdr:colOff>
                    <xdr:row>706</xdr:row>
                    <xdr:rowOff>114300</xdr:rowOff>
                  </to>
                </anchor>
              </controlPr>
            </control>
          </mc:Choice>
        </mc:AlternateContent>
        <mc:AlternateContent xmlns:mc="http://schemas.openxmlformats.org/markup-compatibility/2006">
          <mc:Choice Requires="x14">
            <control shapeId="4881" r:id="rId548" name="Check Box 1809">
              <controlPr defaultSize="0" autoFill="0" autoLine="0" autoPict="0">
                <anchor moveWithCells="1">
                  <from>
                    <xdr:col>25</xdr:col>
                    <xdr:colOff>47625</xdr:colOff>
                    <xdr:row>65</xdr:row>
                    <xdr:rowOff>95250</xdr:rowOff>
                  </from>
                  <to>
                    <xdr:col>25</xdr:col>
                    <xdr:colOff>257175</xdr:colOff>
                    <xdr:row>66</xdr:row>
                    <xdr:rowOff>123825</xdr:rowOff>
                  </to>
                </anchor>
              </controlPr>
            </control>
          </mc:Choice>
        </mc:AlternateContent>
        <mc:AlternateContent xmlns:mc="http://schemas.openxmlformats.org/markup-compatibility/2006">
          <mc:Choice Requires="x14">
            <control shapeId="4882" r:id="rId549" name="Check Box 1810">
              <controlPr defaultSize="0" autoFill="0" autoLine="0" autoPict="0">
                <anchor moveWithCells="1">
                  <from>
                    <xdr:col>25</xdr:col>
                    <xdr:colOff>47625</xdr:colOff>
                    <xdr:row>68</xdr:row>
                    <xdr:rowOff>38100</xdr:rowOff>
                  </from>
                  <to>
                    <xdr:col>25</xdr:col>
                    <xdr:colOff>257175</xdr:colOff>
                    <xdr:row>69</xdr:row>
                    <xdr:rowOff>66675</xdr:rowOff>
                  </to>
                </anchor>
              </controlPr>
            </control>
          </mc:Choice>
        </mc:AlternateContent>
        <mc:AlternateContent xmlns:mc="http://schemas.openxmlformats.org/markup-compatibility/2006">
          <mc:Choice Requires="x14">
            <control shapeId="4883" r:id="rId550" name="Check Box 1811">
              <controlPr defaultSize="0" autoFill="0" autoLine="0" autoPict="0">
                <anchor moveWithCells="1">
                  <from>
                    <xdr:col>25</xdr:col>
                    <xdr:colOff>47625</xdr:colOff>
                    <xdr:row>72</xdr:row>
                    <xdr:rowOff>95250</xdr:rowOff>
                  </from>
                  <to>
                    <xdr:col>25</xdr:col>
                    <xdr:colOff>257175</xdr:colOff>
                    <xdr:row>73</xdr:row>
                    <xdr:rowOff>123825</xdr:rowOff>
                  </to>
                </anchor>
              </controlPr>
            </control>
          </mc:Choice>
        </mc:AlternateContent>
        <mc:AlternateContent xmlns:mc="http://schemas.openxmlformats.org/markup-compatibility/2006">
          <mc:Choice Requires="x14">
            <control shapeId="4884" r:id="rId551" name="Check Box 1812">
              <controlPr defaultSize="0" autoFill="0" autoLine="0" autoPict="0">
                <anchor moveWithCells="1">
                  <from>
                    <xdr:col>25</xdr:col>
                    <xdr:colOff>57150</xdr:colOff>
                    <xdr:row>75</xdr:row>
                    <xdr:rowOff>85725</xdr:rowOff>
                  </from>
                  <to>
                    <xdr:col>25</xdr:col>
                    <xdr:colOff>266700</xdr:colOff>
                    <xdr:row>76</xdr:row>
                    <xdr:rowOff>114300</xdr:rowOff>
                  </to>
                </anchor>
              </controlPr>
            </control>
          </mc:Choice>
        </mc:AlternateContent>
        <mc:AlternateContent xmlns:mc="http://schemas.openxmlformats.org/markup-compatibility/2006">
          <mc:Choice Requires="x14">
            <control shapeId="4885" r:id="rId552" name="Check Box 1813">
              <controlPr defaultSize="0" autoFill="0" autoLine="0" autoPict="0">
                <anchor moveWithCells="1">
                  <from>
                    <xdr:col>25</xdr:col>
                    <xdr:colOff>47625</xdr:colOff>
                    <xdr:row>88</xdr:row>
                    <xdr:rowOff>95250</xdr:rowOff>
                  </from>
                  <to>
                    <xdr:col>25</xdr:col>
                    <xdr:colOff>257175</xdr:colOff>
                    <xdr:row>89</xdr:row>
                    <xdr:rowOff>123825</xdr:rowOff>
                  </to>
                </anchor>
              </controlPr>
            </control>
          </mc:Choice>
        </mc:AlternateContent>
        <mc:AlternateContent xmlns:mc="http://schemas.openxmlformats.org/markup-compatibility/2006">
          <mc:Choice Requires="x14">
            <control shapeId="4886" r:id="rId553" name="Check Box 1814">
              <controlPr defaultSize="0" autoFill="0" autoLine="0" autoPict="0">
                <anchor moveWithCells="1">
                  <from>
                    <xdr:col>25</xdr:col>
                    <xdr:colOff>47625</xdr:colOff>
                    <xdr:row>90</xdr:row>
                    <xdr:rowOff>95250</xdr:rowOff>
                  </from>
                  <to>
                    <xdr:col>25</xdr:col>
                    <xdr:colOff>257175</xdr:colOff>
                    <xdr:row>91</xdr:row>
                    <xdr:rowOff>123825</xdr:rowOff>
                  </to>
                </anchor>
              </controlPr>
            </control>
          </mc:Choice>
        </mc:AlternateContent>
        <mc:AlternateContent xmlns:mc="http://schemas.openxmlformats.org/markup-compatibility/2006">
          <mc:Choice Requires="x14">
            <control shapeId="4887" r:id="rId554" name="Check Box 1815">
              <controlPr defaultSize="0" autoFill="0" autoLine="0" autoPict="0">
                <anchor moveWithCells="1">
                  <from>
                    <xdr:col>25</xdr:col>
                    <xdr:colOff>57150</xdr:colOff>
                    <xdr:row>113</xdr:row>
                    <xdr:rowOff>200025</xdr:rowOff>
                  </from>
                  <to>
                    <xdr:col>25</xdr:col>
                    <xdr:colOff>266700</xdr:colOff>
                    <xdr:row>115</xdr:row>
                    <xdr:rowOff>19050</xdr:rowOff>
                  </to>
                </anchor>
              </controlPr>
            </control>
          </mc:Choice>
        </mc:AlternateContent>
        <mc:AlternateContent xmlns:mc="http://schemas.openxmlformats.org/markup-compatibility/2006">
          <mc:Choice Requires="x14">
            <control shapeId="4888" r:id="rId555" name="Check Box 1816">
              <controlPr defaultSize="0" autoFill="0" autoLine="0" autoPict="0">
                <anchor moveWithCells="1">
                  <from>
                    <xdr:col>25</xdr:col>
                    <xdr:colOff>47625</xdr:colOff>
                    <xdr:row>118</xdr:row>
                    <xdr:rowOff>200025</xdr:rowOff>
                  </from>
                  <to>
                    <xdr:col>25</xdr:col>
                    <xdr:colOff>257175</xdr:colOff>
                    <xdr:row>120</xdr:row>
                    <xdr:rowOff>19050</xdr:rowOff>
                  </to>
                </anchor>
              </controlPr>
            </control>
          </mc:Choice>
        </mc:AlternateContent>
        <mc:AlternateContent xmlns:mc="http://schemas.openxmlformats.org/markup-compatibility/2006">
          <mc:Choice Requires="x14">
            <control shapeId="4889" r:id="rId556" name="Check Box 1817">
              <controlPr defaultSize="0" autoFill="0" autoLine="0" autoPict="0">
                <anchor moveWithCells="1">
                  <from>
                    <xdr:col>25</xdr:col>
                    <xdr:colOff>57150</xdr:colOff>
                    <xdr:row>140</xdr:row>
                    <xdr:rowOff>200025</xdr:rowOff>
                  </from>
                  <to>
                    <xdr:col>25</xdr:col>
                    <xdr:colOff>266700</xdr:colOff>
                    <xdr:row>142</xdr:row>
                    <xdr:rowOff>19050</xdr:rowOff>
                  </to>
                </anchor>
              </controlPr>
            </control>
          </mc:Choice>
        </mc:AlternateContent>
        <mc:AlternateContent xmlns:mc="http://schemas.openxmlformats.org/markup-compatibility/2006">
          <mc:Choice Requires="x14">
            <control shapeId="4890" r:id="rId557" name="Check Box 1818">
              <controlPr defaultSize="0" autoFill="0" autoLine="0" autoPict="0">
                <anchor moveWithCells="1">
                  <from>
                    <xdr:col>25</xdr:col>
                    <xdr:colOff>57150</xdr:colOff>
                    <xdr:row>145</xdr:row>
                    <xdr:rowOff>123825</xdr:rowOff>
                  </from>
                  <to>
                    <xdr:col>25</xdr:col>
                    <xdr:colOff>266700</xdr:colOff>
                    <xdr:row>146</xdr:row>
                    <xdr:rowOff>152400</xdr:rowOff>
                  </to>
                </anchor>
              </controlPr>
            </control>
          </mc:Choice>
        </mc:AlternateContent>
        <mc:AlternateContent xmlns:mc="http://schemas.openxmlformats.org/markup-compatibility/2006">
          <mc:Choice Requires="x14">
            <control shapeId="4891" r:id="rId558" name="Check Box 1819">
              <controlPr defaultSize="0" autoFill="0" autoLine="0" autoPict="0">
                <anchor moveWithCells="1">
                  <from>
                    <xdr:col>25</xdr:col>
                    <xdr:colOff>57150</xdr:colOff>
                    <xdr:row>151</xdr:row>
                    <xdr:rowOff>85725</xdr:rowOff>
                  </from>
                  <to>
                    <xdr:col>25</xdr:col>
                    <xdr:colOff>266700</xdr:colOff>
                    <xdr:row>152</xdr:row>
                    <xdr:rowOff>114300</xdr:rowOff>
                  </to>
                </anchor>
              </controlPr>
            </control>
          </mc:Choice>
        </mc:AlternateContent>
        <mc:AlternateContent xmlns:mc="http://schemas.openxmlformats.org/markup-compatibility/2006">
          <mc:Choice Requires="x14">
            <control shapeId="4892" r:id="rId559" name="Check Box 1820">
              <controlPr defaultSize="0" autoFill="0" autoLine="0" autoPict="0">
                <anchor moveWithCells="1">
                  <from>
                    <xdr:col>25</xdr:col>
                    <xdr:colOff>38100</xdr:colOff>
                    <xdr:row>161</xdr:row>
                    <xdr:rowOff>0</xdr:rowOff>
                  </from>
                  <to>
                    <xdr:col>25</xdr:col>
                    <xdr:colOff>247650</xdr:colOff>
                    <xdr:row>162</xdr:row>
                    <xdr:rowOff>28575</xdr:rowOff>
                  </to>
                </anchor>
              </controlPr>
            </control>
          </mc:Choice>
        </mc:AlternateContent>
        <mc:AlternateContent xmlns:mc="http://schemas.openxmlformats.org/markup-compatibility/2006">
          <mc:Choice Requires="x14">
            <control shapeId="4893" r:id="rId560" name="Check Box 1821">
              <controlPr defaultSize="0" autoFill="0" autoLine="0" autoPict="0">
                <anchor moveWithCells="1">
                  <from>
                    <xdr:col>23</xdr:col>
                    <xdr:colOff>47625</xdr:colOff>
                    <xdr:row>661</xdr:row>
                    <xdr:rowOff>85725</xdr:rowOff>
                  </from>
                  <to>
                    <xdr:col>23</xdr:col>
                    <xdr:colOff>257175</xdr:colOff>
                    <xdr:row>662</xdr:row>
                    <xdr:rowOff>114300</xdr:rowOff>
                  </to>
                </anchor>
              </controlPr>
            </control>
          </mc:Choice>
        </mc:AlternateContent>
        <mc:AlternateContent xmlns:mc="http://schemas.openxmlformats.org/markup-compatibility/2006">
          <mc:Choice Requires="x14">
            <control shapeId="4896" r:id="rId561" name="Check Box 1824">
              <controlPr defaultSize="0" autoFill="0" autoLine="0" autoPict="0">
                <anchor moveWithCells="1">
                  <from>
                    <xdr:col>24</xdr:col>
                    <xdr:colOff>47625</xdr:colOff>
                    <xdr:row>661</xdr:row>
                    <xdr:rowOff>85725</xdr:rowOff>
                  </from>
                  <to>
                    <xdr:col>24</xdr:col>
                    <xdr:colOff>257175</xdr:colOff>
                    <xdr:row>662</xdr:row>
                    <xdr:rowOff>114300</xdr:rowOff>
                  </to>
                </anchor>
              </controlPr>
            </control>
          </mc:Choice>
        </mc:AlternateContent>
        <mc:AlternateContent xmlns:mc="http://schemas.openxmlformats.org/markup-compatibility/2006">
          <mc:Choice Requires="x14">
            <control shapeId="4897" r:id="rId562" name="Check Box 1825">
              <controlPr defaultSize="0" autoFill="0" autoLine="0" autoPict="0">
                <anchor moveWithCells="1">
                  <from>
                    <xdr:col>25</xdr:col>
                    <xdr:colOff>47625</xdr:colOff>
                    <xdr:row>661</xdr:row>
                    <xdr:rowOff>85725</xdr:rowOff>
                  </from>
                  <to>
                    <xdr:col>25</xdr:col>
                    <xdr:colOff>257175</xdr:colOff>
                    <xdr:row>662</xdr:row>
                    <xdr:rowOff>114300</xdr:rowOff>
                  </to>
                </anchor>
              </controlPr>
            </control>
          </mc:Choice>
        </mc:AlternateContent>
        <mc:AlternateContent xmlns:mc="http://schemas.openxmlformats.org/markup-compatibility/2006">
          <mc:Choice Requires="x14">
            <control shapeId="4904" r:id="rId563" name="Check Box 1832">
              <controlPr defaultSize="0" autoFill="0" autoLine="0" autoPict="0">
                <anchor moveWithCells="1">
                  <from>
                    <xdr:col>23</xdr:col>
                    <xdr:colOff>47625</xdr:colOff>
                    <xdr:row>421</xdr:row>
                    <xdr:rowOff>47625</xdr:rowOff>
                  </from>
                  <to>
                    <xdr:col>23</xdr:col>
                    <xdr:colOff>257175</xdr:colOff>
                    <xdr:row>422</xdr:row>
                    <xdr:rowOff>76200</xdr:rowOff>
                  </to>
                </anchor>
              </controlPr>
            </control>
          </mc:Choice>
        </mc:AlternateContent>
        <mc:AlternateContent xmlns:mc="http://schemas.openxmlformats.org/markup-compatibility/2006">
          <mc:Choice Requires="x14">
            <control shapeId="4905" r:id="rId564" name="Check Box 1833">
              <controlPr defaultSize="0" autoFill="0" autoLine="0" autoPict="0">
                <anchor moveWithCells="1">
                  <from>
                    <xdr:col>23</xdr:col>
                    <xdr:colOff>47625</xdr:colOff>
                    <xdr:row>424</xdr:row>
                    <xdr:rowOff>85725</xdr:rowOff>
                  </from>
                  <to>
                    <xdr:col>23</xdr:col>
                    <xdr:colOff>257175</xdr:colOff>
                    <xdr:row>425</xdr:row>
                    <xdr:rowOff>114300</xdr:rowOff>
                  </to>
                </anchor>
              </controlPr>
            </control>
          </mc:Choice>
        </mc:AlternateContent>
        <mc:AlternateContent xmlns:mc="http://schemas.openxmlformats.org/markup-compatibility/2006">
          <mc:Choice Requires="x14">
            <control shapeId="4906" r:id="rId565" name="Check Box 1834">
              <controlPr defaultSize="0" autoFill="0" autoLine="0" autoPict="0">
                <anchor moveWithCells="1">
                  <from>
                    <xdr:col>23</xdr:col>
                    <xdr:colOff>47625</xdr:colOff>
                    <xdr:row>426</xdr:row>
                    <xdr:rowOff>85725</xdr:rowOff>
                  </from>
                  <to>
                    <xdr:col>23</xdr:col>
                    <xdr:colOff>257175</xdr:colOff>
                    <xdr:row>427</xdr:row>
                    <xdr:rowOff>114300</xdr:rowOff>
                  </to>
                </anchor>
              </controlPr>
            </control>
          </mc:Choice>
        </mc:AlternateContent>
        <mc:AlternateContent xmlns:mc="http://schemas.openxmlformats.org/markup-compatibility/2006">
          <mc:Choice Requires="x14">
            <control shapeId="4907" r:id="rId566" name="Check Box 1835">
              <controlPr defaultSize="0" autoFill="0" autoLine="0" autoPict="0">
                <anchor moveWithCells="1">
                  <from>
                    <xdr:col>24</xdr:col>
                    <xdr:colOff>47625</xdr:colOff>
                    <xdr:row>421</xdr:row>
                    <xdr:rowOff>47625</xdr:rowOff>
                  </from>
                  <to>
                    <xdr:col>24</xdr:col>
                    <xdr:colOff>257175</xdr:colOff>
                    <xdr:row>422</xdr:row>
                    <xdr:rowOff>76200</xdr:rowOff>
                  </to>
                </anchor>
              </controlPr>
            </control>
          </mc:Choice>
        </mc:AlternateContent>
        <mc:AlternateContent xmlns:mc="http://schemas.openxmlformats.org/markup-compatibility/2006">
          <mc:Choice Requires="x14">
            <control shapeId="4908" r:id="rId567" name="Check Box 1836">
              <controlPr defaultSize="0" autoFill="0" autoLine="0" autoPict="0">
                <anchor moveWithCells="1">
                  <from>
                    <xdr:col>24</xdr:col>
                    <xdr:colOff>47625</xdr:colOff>
                    <xdr:row>424</xdr:row>
                    <xdr:rowOff>85725</xdr:rowOff>
                  </from>
                  <to>
                    <xdr:col>24</xdr:col>
                    <xdr:colOff>257175</xdr:colOff>
                    <xdr:row>425</xdr:row>
                    <xdr:rowOff>114300</xdr:rowOff>
                  </to>
                </anchor>
              </controlPr>
            </control>
          </mc:Choice>
        </mc:AlternateContent>
        <mc:AlternateContent xmlns:mc="http://schemas.openxmlformats.org/markup-compatibility/2006">
          <mc:Choice Requires="x14">
            <control shapeId="4909" r:id="rId568" name="Check Box 1837">
              <controlPr defaultSize="0" autoFill="0" autoLine="0" autoPict="0">
                <anchor moveWithCells="1">
                  <from>
                    <xdr:col>24</xdr:col>
                    <xdr:colOff>47625</xdr:colOff>
                    <xdr:row>426</xdr:row>
                    <xdr:rowOff>85725</xdr:rowOff>
                  </from>
                  <to>
                    <xdr:col>24</xdr:col>
                    <xdr:colOff>257175</xdr:colOff>
                    <xdr:row>427</xdr:row>
                    <xdr:rowOff>114300</xdr:rowOff>
                  </to>
                </anchor>
              </controlPr>
            </control>
          </mc:Choice>
        </mc:AlternateContent>
        <mc:AlternateContent xmlns:mc="http://schemas.openxmlformats.org/markup-compatibility/2006">
          <mc:Choice Requires="x14">
            <control shapeId="4910" r:id="rId569" name="Check Box 1838">
              <controlPr defaultSize="0" autoFill="0" autoLine="0" autoPict="0">
                <anchor moveWithCells="1">
                  <from>
                    <xdr:col>25</xdr:col>
                    <xdr:colOff>47625</xdr:colOff>
                    <xdr:row>421</xdr:row>
                    <xdr:rowOff>47625</xdr:rowOff>
                  </from>
                  <to>
                    <xdr:col>25</xdr:col>
                    <xdr:colOff>257175</xdr:colOff>
                    <xdr:row>422</xdr:row>
                    <xdr:rowOff>76200</xdr:rowOff>
                  </to>
                </anchor>
              </controlPr>
            </control>
          </mc:Choice>
        </mc:AlternateContent>
        <mc:AlternateContent xmlns:mc="http://schemas.openxmlformats.org/markup-compatibility/2006">
          <mc:Choice Requires="x14">
            <control shapeId="4911" r:id="rId570" name="Check Box 1839">
              <controlPr defaultSize="0" autoFill="0" autoLine="0" autoPict="0">
                <anchor moveWithCells="1">
                  <from>
                    <xdr:col>25</xdr:col>
                    <xdr:colOff>47625</xdr:colOff>
                    <xdr:row>424</xdr:row>
                    <xdr:rowOff>85725</xdr:rowOff>
                  </from>
                  <to>
                    <xdr:col>25</xdr:col>
                    <xdr:colOff>257175</xdr:colOff>
                    <xdr:row>425</xdr:row>
                    <xdr:rowOff>114300</xdr:rowOff>
                  </to>
                </anchor>
              </controlPr>
            </control>
          </mc:Choice>
        </mc:AlternateContent>
        <mc:AlternateContent xmlns:mc="http://schemas.openxmlformats.org/markup-compatibility/2006">
          <mc:Choice Requires="x14">
            <control shapeId="4912" r:id="rId571" name="Check Box 1840">
              <controlPr defaultSize="0" autoFill="0" autoLine="0" autoPict="0">
                <anchor moveWithCells="1">
                  <from>
                    <xdr:col>25</xdr:col>
                    <xdr:colOff>47625</xdr:colOff>
                    <xdr:row>426</xdr:row>
                    <xdr:rowOff>85725</xdr:rowOff>
                  </from>
                  <to>
                    <xdr:col>25</xdr:col>
                    <xdr:colOff>257175</xdr:colOff>
                    <xdr:row>427</xdr:row>
                    <xdr:rowOff>114300</xdr:rowOff>
                  </to>
                </anchor>
              </controlPr>
            </control>
          </mc:Choice>
        </mc:AlternateContent>
        <mc:AlternateContent xmlns:mc="http://schemas.openxmlformats.org/markup-compatibility/2006">
          <mc:Choice Requires="x14">
            <control shapeId="4920" r:id="rId572" name="Check Box 1848">
              <controlPr defaultSize="0" autoFill="0" autoLine="0" autoPict="0">
                <anchor moveWithCells="1">
                  <from>
                    <xdr:col>23</xdr:col>
                    <xdr:colOff>47625</xdr:colOff>
                    <xdr:row>542</xdr:row>
                    <xdr:rowOff>190500</xdr:rowOff>
                  </from>
                  <to>
                    <xdr:col>23</xdr:col>
                    <xdr:colOff>257175</xdr:colOff>
                    <xdr:row>544</xdr:row>
                    <xdr:rowOff>9525</xdr:rowOff>
                  </to>
                </anchor>
              </controlPr>
            </control>
          </mc:Choice>
        </mc:AlternateContent>
        <mc:AlternateContent xmlns:mc="http://schemas.openxmlformats.org/markup-compatibility/2006">
          <mc:Choice Requires="x14">
            <control shapeId="4921" r:id="rId573" name="Check Box 1849">
              <controlPr defaultSize="0" autoFill="0" autoLine="0" autoPict="0">
                <anchor moveWithCells="1">
                  <from>
                    <xdr:col>24</xdr:col>
                    <xdr:colOff>57150</xdr:colOff>
                    <xdr:row>542</xdr:row>
                    <xdr:rowOff>190500</xdr:rowOff>
                  </from>
                  <to>
                    <xdr:col>24</xdr:col>
                    <xdr:colOff>266700</xdr:colOff>
                    <xdr:row>544</xdr:row>
                    <xdr:rowOff>9525</xdr:rowOff>
                  </to>
                </anchor>
              </controlPr>
            </control>
          </mc:Choice>
        </mc:AlternateContent>
        <mc:AlternateContent xmlns:mc="http://schemas.openxmlformats.org/markup-compatibility/2006">
          <mc:Choice Requires="x14">
            <control shapeId="4922" r:id="rId574" name="Check Box 1850">
              <controlPr defaultSize="0" autoFill="0" autoLine="0" autoPict="0">
                <anchor moveWithCells="1">
                  <from>
                    <xdr:col>25</xdr:col>
                    <xdr:colOff>57150</xdr:colOff>
                    <xdr:row>542</xdr:row>
                    <xdr:rowOff>190500</xdr:rowOff>
                  </from>
                  <to>
                    <xdr:col>25</xdr:col>
                    <xdr:colOff>266700</xdr:colOff>
                    <xdr:row>544</xdr:row>
                    <xdr:rowOff>9525</xdr:rowOff>
                  </to>
                </anchor>
              </controlPr>
            </control>
          </mc:Choice>
        </mc:AlternateContent>
        <mc:AlternateContent xmlns:mc="http://schemas.openxmlformats.org/markup-compatibility/2006">
          <mc:Choice Requires="x14">
            <control shapeId="4923" r:id="rId575" name="Check Box 1851">
              <controlPr defaultSize="0" autoFill="0" autoLine="0" autoPict="0">
                <anchor moveWithCells="1">
                  <from>
                    <xdr:col>23</xdr:col>
                    <xdr:colOff>47625</xdr:colOff>
                    <xdr:row>545</xdr:row>
                    <xdr:rowOff>95250</xdr:rowOff>
                  </from>
                  <to>
                    <xdr:col>23</xdr:col>
                    <xdr:colOff>257175</xdr:colOff>
                    <xdr:row>546</xdr:row>
                    <xdr:rowOff>123825</xdr:rowOff>
                  </to>
                </anchor>
              </controlPr>
            </control>
          </mc:Choice>
        </mc:AlternateContent>
        <mc:AlternateContent xmlns:mc="http://schemas.openxmlformats.org/markup-compatibility/2006">
          <mc:Choice Requires="x14">
            <control shapeId="4924" r:id="rId576" name="Check Box 1852">
              <controlPr defaultSize="0" autoFill="0" autoLine="0" autoPict="0">
                <anchor moveWithCells="1">
                  <from>
                    <xdr:col>24</xdr:col>
                    <xdr:colOff>57150</xdr:colOff>
                    <xdr:row>545</xdr:row>
                    <xdr:rowOff>95250</xdr:rowOff>
                  </from>
                  <to>
                    <xdr:col>24</xdr:col>
                    <xdr:colOff>266700</xdr:colOff>
                    <xdr:row>546</xdr:row>
                    <xdr:rowOff>123825</xdr:rowOff>
                  </to>
                </anchor>
              </controlPr>
            </control>
          </mc:Choice>
        </mc:AlternateContent>
        <mc:AlternateContent xmlns:mc="http://schemas.openxmlformats.org/markup-compatibility/2006">
          <mc:Choice Requires="x14">
            <control shapeId="4925" r:id="rId577" name="Check Box 1853">
              <controlPr defaultSize="0" autoFill="0" autoLine="0" autoPict="0">
                <anchor moveWithCells="1">
                  <from>
                    <xdr:col>25</xdr:col>
                    <xdr:colOff>57150</xdr:colOff>
                    <xdr:row>545</xdr:row>
                    <xdr:rowOff>95250</xdr:rowOff>
                  </from>
                  <to>
                    <xdr:col>25</xdr:col>
                    <xdr:colOff>266700</xdr:colOff>
                    <xdr:row>546</xdr:row>
                    <xdr:rowOff>123825</xdr:rowOff>
                  </to>
                </anchor>
              </controlPr>
            </control>
          </mc:Choice>
        </mc:AlternateContent>
        <mc:AlternateContent xmlns:mc="http://schemas.openxmlformats.org/markup-compatibility/2006">
          <mc:Choice Requires="x14">
            <control shapeId="4926" r:id="rId578" name="Check Box 1854">
              <controlPr defaultSize="0" autoFill="0" autoLine="0" autoPict="0">
                <anchor moveWithCells="1">
                  <from>
                    <xdr:col>23</xdr:col>
                    <xdr:colOff>47625</xdr:colOff>
                    <xdr:row>548</xdr:row>
                    <xdr:rowOff>57150</xdr:rowOff>
                  </from>
                  <to>
                    <xdr:col>23</xdr:col>
                    <xdr:colOff>257175</xdr:colOff>
                    <xdr:row>549</xdr:row>
                    <xdr:rowOff>85725</xdr:rowOff>
                  </to>
                </anchor>
              </controlPr>
            </control>
          </mc:Choice>
        </mc:AlternateContent>
        <mc:AlternateContent xmlns:mc="http://schemas.openxmlformats.org/markup-compatibility/2006">
          <mc:Choice Requires="x14">
            <control shapeId="4927" r:id="rId579" name="Check Box 1855">
              <controlPr defaultSize="0" autoFill="0" autoLine="0" autoPict="0">
                <anchor moveWithCells="1">
                  <from>
                    <xdr:col>24</xdr:col>
                    <xdr:colOff>57150</xdr:colOff>
                    <xdr:row>548</xdr:row>
                    <xdr:rowOff>57150</xdr:rowOff>
                  </from>
                  <to>
                    <xdr:col>24</xdr:col>
                    <xdr:colOff>266700</xdr:colOff>
                    <xdr:row>549</xdr:row>
                    <xdr:rowOff>85725</xdr:rowOff>
                  </to>
                </anchor>
              </controlPr>
            </control>
          </mc:Choice>
        </mc:AlternateContent>
        <mc:AlternateContent xmlns:mc="http://schemas.openxmlformats.org/markup-compatibility/2006">
          <mc:Choice Requires="x14">
            <control shapeId="4928" r:id="rId580" name="Check Box 1856">
              <controlPr defaultSize="0" autoFill="0" autoLine="0" autoPict="0">
                <anchor moveWithCells="1">
                  <from>
                    <xdr:col>25</xdr:col>
                    <xdr:colOff>57150</xdr:colOff>
                    <xdr:row>548</xdr:row>
                    <xdr:rowOff>57150</xdr:rowOff>
                  </from>
                  <to>
                    <xdr:col>25</xdr:col>
                    <xdr:colOff>266700</xdr:colOff>
                    <xdr:row>549</xdr:row>
                    <xdr:rowOff>85725</xdr:rowOff>
                  </to>
                </anchor>
              </controlPr>
            </control>
          </mc:Choice>
        </mc:AlternateContent>
        <mc:AlternateContent xmlns:mc="http://schemas.openxmlformats.org/markup-compatibility/2006">
          <mc:Choice Requires="x14">
            <control shapeId="4931" r:id="rId581" name="Check Box 1859">
              <controlPr defaultSize="0" autoFill="0" autoLine="0" autoPict="0">
                <anchor moveWithCells="1">
                  <from>
                    <xdr:col>23</xdr:col>
                    <xdr:colOff>47625</xdr:colOff>
                    <xdr:row>276</xdr:row>
                    <xdr:rowOff>85725</xdr:rowOff>
                  </from>
                  <to>
                    <xdr:col>23</xdr:col>
                    <xdr:colOff>257175</xdr:colOff>
                    <xdr:row>277</xdr:row>
                    <xdr:rowOff>114300</xdr:rowOff>
                  </to>
                </anchor>
              </controlPr>
            </control>
          </mc:Choice>
        </mc:AlternateContent>
        <mc:AlternateContent xmlns:mc="http://schemas.openxmlformats.org/markup-compatibility/2006">
          <mc:Choice Requires="x14">
            <control shapeId="4932" r:id="rId582" name="Check Box 1860">
              <controlPr defaultSize="0" autoFill="0" autoLine="0" autoPict="0">
                <anchor moveWithCells="1">
                  <from>
                    <xdr:col>24</xdr:col>
                    <xdr:colOff>47625</xdr:colOff>
                    <xdr:row>276</xdr:row>
                    <xdr:rowOff>85725</xdr:rowOff>
                  </from>
                  <to>
                    <xdr:col>24</xdr:col>
                    <xdr:colOff>257175</xdr:colOff>
                    <xdr:row>277</xdr:row>
                    <xdr:rowOff>114300</xdr:rowOff>
                  </to>
                </anchor>
              </controlPr>
            </control>
          </mc:Choice>
        </mc:AlternateContent>
        <mc:AlternateContent xmlns:mc="http://schemas.openxmlformats.org/markup-compatibility/2006">
          <mc:Choice Requires="x14">
            <control shapeId="4933" r:id="rId583" name="Check Box 1861">
              <controlPr defaultSize="0" autoFill="0" autoLine="0" autoPict="0">
                <anchor moveWithCells="1">
                  <from>
                    <xdr:col>25</xdr:col>
                    <xdr:colOff>47625</xdr:colOff>
                    <xdr:row>276</xdr:row>
                    <xdr:rowOff>85725</xdr:rowOff>
                  </from>
                  <to>
                    <xdr:col>25</xdr:col>
                    <xdr:colOff>257175</xdr:colOff>
                    <xdr:row>277</xdr:row>
                    <xdr:rowOff>114300</xdr:rowOff>
                  </to>
                </anchor>
              </controlPr>
            </control>
          </mc:Choice>
        </mc:AlternateContent>
        <mc:AlternateContent xmlns:mc="http://schemas.openxmlformats.org/markup-compatibility/2006">
          <mc:Choice Requires="x14">
            <control shapeId="4934" r:id="rId584" name="Check Box 1862">
              <controlPr defaultSize="0" autoFill="0" autoLine="0" autoPict="0">
                <anchor moveWithCells="1">
                  <from>
                    <xdr:col>23</xdr:col>
                    <xdr:colOff>47625</xdr:colOff>
                    <xdr:row>259</xdr:row>
                    <xdr:rowOff>142875</xdr:rowOff>
                  </from>
                  <to>
                    <xdr:col>23</xdr:col>
                    <xdr:colOff>257175</xdr:colOff>
                    <xdr:row>260</xdr:row>
                    <xdr:rowOff>171450</xdr:rowOff>
                  </to>
                </anchor>
              </controlPr>
            </control>
          </mc:Choice>
        </mc:AlternateContent>
        <mc:AlternateContent xmlns:mc="http://schemas.openxmlformats.org/markup-compatibility/2006">
          <mc:Choice Requires="x14">
            <control shapeId="4935" r:id="rId585" name="Check Box 1863">
              <controlPr defaultSize="0" autoFill="0" autoLine="0" autoPict="0">
                <anchor moveWithCells="1">
                  <from>
                    <xdr:col>24</xdr:col>
                    <xdr:colOff>47625</xdr:colOff>
                    <xdr:row>259</xdr:row>
                    <xdr:rowOff>142875</xdr:rowOff>
                  </from>
                  <to>
                    <xdr:col>24</xdr:col>
                    <xdr:colOff>257175</xdr:colOff>
                    <xdr:row>260</xdr:row>
                    <xdr:rowOff>171450</xdr:rowOff>
                  </to>
                </anchor>
              </controlPr>
            </control>
          </mc:Choice>
        </mc:AlternateContent>
        <mc:AlternateContent xmlns:mc="http://schemas.openxmlformats.org/markup-compatibility/2006">
          <mc:Choice Requires="x14">
            <control shapeId="4936" r:id="rId586" name="Check Box 1864">
              <controlPr defaultSize="0" autoFill="0" autoLine="0" autoPict="0">
                <anchor moveWithCells="1">
                  <from>
                    <xdr:col>25</xdr:col>
                    <xdr:colOff>47625</xdr:colOff>
                    <xdr:row>259</xdr:row>
                    <xdr:rowOff>142875</xdr:rowOff>
                  </from>
                  <to>
                    <xdr:col>25</xdr:col>
                    <xdr:colOff>257175</xdr:colOff>
                    <xdr:row>260</xdr:row>
                    <xdr:rowOff>171450</xdr:rowOff>
                  </to>
                </anchor>
              </controlPr>
            </control>
          </mc:Choice>
        </mc:AlternateContent>
        <mc:AlternateContent xmlns:mc="http://schemas.openxmlformats.org/markup-compatibility/2006">
          <mc:Choice Requires="x14">
            <control shapeId="4937" r:id="rId587" name="Check Box 1865">
              <controlPr defaultSize="0" autoFill="0" autoLine="0" autoPict="0">
                <anchor moveWithCells="1">
                  <from>
                    <xdr:col>23</xdr:col>
                    <xdr:colOff>47625</xdr:colOff>
                    <xdr:row>255</xdr:row>
                    <xdr:rowOff>57150</xdr:rowOff>
                  </from>
                  <to>
                    <xdr:col>23</xdr:col>
                    <xdr:colOff>257175</xdr:colOff>
                    <xdr:row>256</xdr:row>
                    <xdr:rowOff>85725</xdr:rowOff>
                  </to>
                </anchor>
              </controlPr>
            </control>
          </mc:Choice>
        </mc:AlternateContent>
        <mc:AlternateContent xmlns:mc="http://schemas.openxmlformats.org/markup-compatibility/2006">
          <mc:Choice Requires="x14">
            <control shapeId="4938" r:id="rId588" name="Check Box 1866">
              <controlPr defaultSize="0" autoFill="0" autoLine="0" autoPict="0">
                <anchor moveWithCells="1">
                  <from>
                    <xdr:col>24</xdr:col>
                    <xdr:colOff>47625</xdr:colOff>
                    <xdr:row>255</xdr:row>
                    <xdr:rowOff>57150</xdr:rowOff>
                  </from>
                  <to>
                    <xdr:col>24</xdr:col>
                    <xdr:colOff>257175</xdr:colOff>
                    <xdr:row>256</xdr:row>
                    <xdr:rowOff>85725</xdr:rowOff>
                  </to>
                </anchor>
              </controlPr>
            </control>
          </mc:Choice>
        </mc:AlternateContent>
        <mc:AlternateContent xmlns:mc="http://schemas.openxmlformats.org/markup-compatibility/2006">
          <mc:Choice Requires="x14">
            <control shapeId="4939" r:id="rId589" name="Check Box 1867">
              <controlPr defaultSize="0" autoFill="0" autoLine="0" autoPict="0">
                <anchor moveWithCells="1">
                  <from>
                    <xdr:col>23</xdr:col>
                    <xdr:colOff>47625</xdr:colOff>
                    <xdr:row>738</xdr:row>
                    <xdr:rowOff>200025</xdr:rowOff>
                  </from>
                  <to>
                    <xdr:col>23</xdr:col>
                    <xdr:colOff>257175</xdr:colOff>
                    <xdr:row>740</xdr:row>
                    <xdr:rowOff>19050</xdr:rowOff>
                  </to>
                </anchor>
              </controlPr>
            </control>
          </mc:Choice>
        </mc:AlternateContent>
        <mc:AlternateContent xmlns:mc="http://schemas.openxmlformats.org/markup-compatibility/2006">
          <mc:Choice Requires="x14">
            <control shapeId="4940" r:id="rId590" name="Check Box 1868">
              <controlPr defaultSize="0" autoFill="0" autoLine="0" autoPict="0">
                <anchor moveWithCells="1">
                  <from>
                    <xdr:col>24</xdr:col>
                    <xdr:colOff>47625</xdr:colOff>
                    <xdr:row>738</xdr:row>
                    <xdr:rowOff>200025</xdr:rowOff>
                  </from>
                  <to>
                    <xdr:col>24</xdr:col>
                    <xdr:colOff>257175</xdr:colOff>
                    <xdr:row>740</xdr:row>
                    <xdr:rowOff>19050</xdr:rowOff>
                  </to>
                </anchor>
              </controlPr>
            </control>
          </mc:Choice>
        </mc:AlternateContent>
        <mc:AlternateContent xmlns:mc="http://schemas.openxmlformats.org/markup-compatibility/2006">
          <mc:Choice Requires="x14">
            <control shapeId="4941" r:id="rId591" name="Check Box 1869">
              <controlPr defaultSize="0" autoFill="0" autoLine="0" autoPict="0">
                <anchor moveWithCells="1">
                  <from>
                    <xdr:col>23</xdr:col>
                    <xdr:colOff>47625</xdr:colOff>
                    <xdr:row>741</xdr:row>
                    <xdr:rowOff>200025</xdr:rowOff>
                  </from>
                  <to>
                    <xdr:col>23</xdr:col>
                    <xdr:colOff>257175</xdr:colOff>
                    <xdr:row>743</xdr:row>
                    <xdr:rowOff>19050</xdr:rowOff>
                  </to>
                </anchor>
              </controlPr>
            </control>
          </mc:Choice>
        </mc:AlternateContent>
        <mc:AlternateContent xmlns:mc="http://schemas.openxmlformats.org/markup-compatibility/2006">
          <mc:Choice Requires="x14">
            <control shapeId="4942" r:id="rId592" name="Check Box 1870">
              <controlPr defaultSize="0" autoFill="0" autoLine="0" autoPict="0">
                <anchor moveWithCells="1">
                  <from>
                    <xdr:col>24</xdr:col>
                    <xdr:colOff>47625</xdr:colOff>
                    <xdr:row>741</xdr:row>
                    <xdr:rowOff>200025</xdr:rowOff>
                  </from>
                  <to>
                    <xdr:col>24</xdr:col>
                    <xdr:colOff>257175</xdr:colOff>
                    <xdr:row>743</xdr:row>
                    <xdr:rowOff>19050</xdr:rowOff>
                  </to>
                </anchor>
              </controlPr>
            </control>
          </mc:Choice>
        </mc:AlternateContent>
        <mc:AlternateContent xmlns:mc="http://schemas.openxmlformats.org/markup-compatibility/2006">
          <mc:Choice Requires="x14">
            <control shapeId="4943" r:id="rId593" name="Check Box 1871">
              <controlPr defaultSize="0" autoFill="0" autoLine="0" autoPict="0">
                <anchor moveWithCells="1">
                  <from>
                    <xdr:col>25</xdr:col>
                    <xdr:colOff>47625</xdr:colOff>
                    <xdr:row>738</xdr:row>
                    <xdr:rowOff>200025</xdr:rowOff>
                  </from>
                  <to>
                    <xdr:col>25</xdr:col>
                    <xdr:colOff>257175</xdr:colOff>
                    <xdr:row>740</xdr:row>
                    <xdr:rowOff>19050</xdr:rowOff>
                  </to>
                </anchor>
              </controlPr>
            </control>
          </mc:Choice>
        </mc:AlternateContent>
        <mc:AlternateContent xmlns:mc="http://schemas.openxmlformats.org/markup-compatibility/2006">
          <mc:Choice Requires="x14">
            <control shapeId="4944" r:id="rId594" name="Check Box 1872">
              <controlPr defaultSize="0" autoFill="0" autoLine="0" autoPict="0">
                <anchor moveWithCells="1">
                  <from>
                    <xdr:col>25</xdr:col>
                    <xdr:colOff>47625</xdr:colOff>
                    <xdr:row>741</xdr:row>
                    <xdr:rowOff>200025</xdr:rowOff>
                  </from>
                  <to>
                    <xdr:col>25</xdr:col>
                    <xdr:colOff>257175</xdr:colOff>
                    <xdr:row>743</xdr:row>
                    <xdr:rowOff>19050</xdr:rowOff>
                  </to>
                </anchor>
              </controlPr>
            </control>
          </mc:Choice>
        </mc:AlternateContent>
        <mc:AlternateContent xmlns:mc="http://schemas.openxmlformats.org/markup-compatibility/2006">
          <mc:Choice Requires="x14">
            <control shapeId="4945" r:id="rId595" name="Check Box 1873">
              <controlPr defaultSize="0" autoFill="0" autoLine="0" autoPict="0">
                <anchor moveWithCells="1">
                  <from>
                    <xdr:col>23</xdr:col>
                    <xdr:colOff>47625</xdr:colOff>
                    <xdr:row>735</xdr:row>
                    <xdr:rowOff>180975</xdr:rowOff>
                  </from>
                  <to>
                    <xdr:col>23</xdr:col>
                    <xdr:colOff>257175</xdr:colOff>
                    <xdr:row>736</xdr:row>
                    <xdr:rowOff>209550</xdr:rowOff>
                  </to>
                </anchor>
              </controlPr>
            </control>
          </mc:Choice>
        </mc:AlternateContent>
        <mc:AlternateContent xmlns:mc="http://schemas.openxmlformats.org/markup-compatibility/2006">
          <mc:Choice Requires="x14">
            <control shapeId="4946" r:id="rId596" name="Check Box 1874">
              <controlPr defaultSize="0" autoFill="0" autoLine="0" autoPict="0">
                <anchor moveWithCells="1">
                  <from>
                    <xdr:col>24</xdr:col>
                    <xdr:colOff>47625</xdr:colOff>
                    <xdr:row>735</xdr:row>
                    <xdr:rowOff>180975</xdr:rowOff>
                  </from>
                  <to>
                    <xdr:col>24</xdr:col>
                    <xdr:colOff>257175</xdr:colOff>
                    <xdr:row>736</xdr:row>
                    <xdr:rowOff>209550</xdr:rowOff>
                  </to>
                </anchor>
              </controlPr>
            </control>
          </mc:Choice>
        </mc:AlternateContent>
        <mc:AlternateContent xmlns:mc="http://schemas.openxmlformats.org/markup-compatibility/2006">
          <mc:Choice Requires="x14">
            <control shapeId="4947" r:id="rId597" name="Check Box 1875">
              <controlPr defaultSize="0" autoFill="0" autoLine="0" autoPict="0">
                <anchor moveWithCells="1">
                  <from>
                    <xdr:col>25</xdr:col>
                    <xdr:colOff>47625</xdr:colOff>
                    <xdr:row>735</xdr:row>
                    <xdr:rowOff>180975</xdr:rowOff>
                  </from>
                  <to>
                    <xdr:col>25</xdr:col>
                    <xdr:colOff>257175</xdr:colOff>
                    <xdr:row>736</xdr:row>
                    <xdr:rowOff>209550</xdr:rowOff>
                  </to>
                </anchor>
              </controlPr>
            </control>
          </mc:Choice>
        </mc:AlternateContent>
        <mc:AlternateContent xmlns:mc="http://schemas.openxmlformats.org/markup-compatibility/2006">
          <mc:Choice Requires="x14">
            <control shapeId="4948" r:id="rId598" name="Check Box 1876">
              <controlPr defaultSize="0" autoFill="0" autoLine="0" autoPict="0">
                <anchor moveWithCells="1">
                  <from>
                    <xdr:col>23</xdr:col>
                    <xdr:colOff>47625</xdr:colOff>
                    <xdr:row>718</xdr:row>
                    <xdr:rowOff>38100</xdr:rowOff>
                  </from>
                  <to>
                    <xdr:col>23</xdr:col>
                    <xdr:colOff>257175</xdr:colOff>
                    <xdr:row>719</xdr:row>
                    <xdr:rowOff>66675</xdr:rowOff>
                  </to>
                </anchor>
              </controlPr>
            </control>
          </mc:Choice>
        </mc:AlternateContent>
        <mc:AlternateContent xmlns:mc="http://schemas.openxmlformats.org/markup-compatibility/2006">
          <mc:Choice Requires="x14">
            <control shapeId="4949" r:id="rId599" name="Check Box 1877">
              <controlPr defaultSize="0" autoFill="0" autoLine="0" autoPict="0">
                <anchor moveWithCells="1">
                  <from>
                    <xdr:col>24</xdr:col>
                    <xdr:colOff>47625</xdr:colOff>
                    <xdr:row>718</xdr:row>
                    <xdr:rowOff>38100</xdr:rowOff>
                  </from>
                  <to>
                    <xdr:col>24</xdr:col>
                    <xdr:colOff>257175</xdr:colOff>
                    <xdr:row>719</xdr:row>
                    <xdr:rowOff>66675</xdr:rowOff>
                  </to>
                </anchor>
              </controlPr>
            </control>
          </mc:Choice>
        </mc:AlternateContent>
        <mc:AlternateContent xmlns:mc="http://schemas.openxmlformats.org/markup-compatibility/2006">
          <mc:Choice Requires="x14">
            <control shapeId="4950" r:id="rId600" name="Check Box 1878">
              <controlPr defaultSize="0" autoFill="0" autoLine="0" autoPict="0">
                <anchor moveWithCells="1">
                  <from>
                    <xdr:col>25</xdr:col>
                    <xdr:colOff>47625</xdr:colOff>
                    <xdr:row>718</xdr:row>
                    <xdr:rowOff>38100</xdr:rowOff>
                  </from>
                  <to>
                    <xdr:col>25</xdr:col>
                    <xdr:colOff>257175</xdr:colOff>
                    <xdr:row>719</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【記載例】従業者名簿（小多機）</vt:lpstr>
      <vt:lpstr>従業者名簿（小多機）</vt:lpstr>
      <vt:lpstr>【記載例】登録者名簿（小多機）</vt:lpstr>
      <vt:lpstr>登録者名簿（小多機)</vt:lpstr>
      <vt:lpstr>【記載例】勤務形態一覧（小多機）</vt:lpstr>
      <vt:lpstr>勤務形態一覧（小多機）</vt:lpstr>
      <vt:lpstr>自己点検票（小多機）</vt:lpstr>
      <vt:lpstr>'【記載例】従業者名簿（小多機）'!Print_Area</vt:lpstr>
      <vt:lpstr>'【記載例】登録者名簿（小多機）'!Print_Area</vt:lpstr>
      <vt:lpstr>'自己点検票（小多機）'!Print_Area</vt:lpstr>
      <vt:lpstr>'従業者名簿（小多機）'!Print_Area</vt:lpstr>
      <vt:lpstr>'登録者名簿（小多機)'!Print_Area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節子</dc:creator>
  <cp:lastModifiedBy>齋藤 潤</cp:lastModifiedBy>
  <cp:lastPrinted>2026-09-01T07:21:36Z</cp:lastPrinted>
  <dcterms:created xsi:type="dcterms:W3CDTF">2017-08-22T02:37:36Z</dcterms:created>
  <dcterms:modified xsi:type="dcterms:W3CDTF">2026-09-01T07:50:18Z</dcterms:modified>
</cp:coreProperties>
</file>